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tr-dgesip-dgri-a2-1-sup\Cosima\1NI_Psup_EDS\version a publier\"/>
    </mc:Choice>
  </mc:AlternateContent>
  <bookViews>
    <workbookView xWindow="0" yWindow="0" windowWidth="20496" windowHeight="7176" tabRatio="784"/>
  </bookViews>
  <sheets>
    <sheet name="Sommaire" sheetId="21" r:id="rId1"/>
    <sheet name="Tableau 1" sheetId="6" r:id="rId2"/>
    <sheet name="Tableau 2" sheetId="7" r:id="rId3"/>
    <sheet name="Tableau 3" sheetId="8" r:id="rId4"/>
    <sheet name="Graphique 1" sheetId="9" r:id="rId5"/>
    <sheet name="Graphique 2" sheetId="13" r:id="rId6"/>
    <sheet name="Tableau 4" sheetId="14" r:id="rId7"/>
    <sheet name="Tableau 5" sheetId="5" r:id="rId8"/>
    <sheet name="Tableau 6" sheetId="4" r:id="rId9"/>
    <sheet name="Tableau 7" sheetId="2" r:id="rId10"/>
    <sheet name="Encadré 1" sheetId="22" r:id="rId11"/>
    <sheet name="Encadré 2" sheetId="23" r:id="rId12"/>
    <sheet name="Annexe 1" sheetId="10" r:id="rId13"/>
    <sheet name="Annexe 2" sheetId="11" r:id="rId14"/>
    <sheet name="Annexe 3" sheetId="12" r:id="rId15"/>
    <sheet name="Annexe 4" sheetId="17" r:id="rId16"/>
    <sheet name="Annexe 5" sheetId="18" r:id="rId17"/>
    <sheet name="Annexe 6" sheetId="19" r:id="rId18"/>
    <sheet name="Annexe 7" sheetId="20" r:id="rId19"/>
    <sheet name="Annexe 8" sheetId="3" r:id="rId20"/>
    <sheet name="Annexe 9" sheetId="1" r:id="rId21"/>
  </sheets>
  <definedNames>
    <definedName name="_xlnm._FilterDatabase" localSheetId="4" hidden="1">'Graphique 1'!$M$3:$O$3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6" l="1"/>
  <c r="C23" i="6"/>
  <c r="C25" i="6" l="1"/>
  <c r="A16" i="21"/>
  <c r="A15" i="21"/>
  <c r="A13" i="21"/>
  <c r="A26" i="21"/>
  <c r="A25" i="21"/>
  <c r="A24" i="21"/>
  <c r="A23" i="21"/>
  <c r="A22" i="21"/>
  <c r="A21" i="21"/>
  <c r="A20" i="21"/>
  <c r="A19" i="21"/>
  <c r="A18" i="21"/>
  <c r="A8" i="21"/>
  <c r="A9" i="21"/>
  <c r="A12" i="21"/>
  <c r="A11" i="21"/>
  <c r="A10" i="21"/>
  <c r="A7" i="21"/>
  <c r="A6" i="21"/>
  <c r="A5" i="21"/>
  <c r="D12" i="18"/>
  <c r="E12" i="18"/>
  <c r="D11" i="18"/>
  <c r="E11" i="18" s="1"/>
  <c r="D10" i="18"/>
  <c r="E10" i="18"/>
  <c r="D9" i="18"/>
  <c r="E9" i="18"/>
  <c r="D8" i="18"/>
  <c r="E8" i="18"/>
  <c r="D7" i="18"/>
  <c r="E7" i="18"/>
  <c r="D6" i="18"/>
  <c r="E6" i="18"/>
  <c r="E17" i="11"/>
  <c r="D17" i="11"/>
  <c r="C17" i="11"/>
  <c r="B17" i="11"/>
  <c r="B18" i="10"/>
  <c r="K16" i="8"/>
  <c r="J16" i="8"/>
  <c r="I16" i="8"/>
  <c r="H16" i="8"/>
  <c r="G16" i="8"/>
  <c r="F16" i="8"/>
  <c r="E16" i="8"/>
  <c r="D16" i="8"/>
  <c r="C16" i="8"/>
  <c r="B16" i="8"/>
  <c r="G16" i="6"/>
  <c r="F15" i="6"/>
  <c r="G15" i="6"/>
  <c r="G14" i="6"/>
  <c r="G13" i="6"/>
  <c r="G12" i="6"/>
  <c r="G11" i="6"/>
  <c r="G10" i="6"/>
  <c r="G9" i="6"/>
  <c r="G8" i="6"/>
  <c r="G7" i="6"/>
  <c r="G6" i="6"/>
  <c r="G5" i="6"/>
  <c r="C22" i="6"/>
  <c r="C21" i="6"/>
  <c r="C20" i="6"/>
  <c r="C12" i="6"/>
  <c r="C11" i="6"/>
  <c r="C10" i="6"/>
  <c r="C9" i="6"/>
  <c r="C8" i="6"/>
  <c r="C7" i="6"/>
  <c r="C6" i="6"/>
  <c r="C5" i="6"/>
</calcChain>
</file>

<file path=xl/sharedStrings.xml><?xml version="1.0" encoding="utf-8"?>
<sst xmlns="http://schemas.openxmlformats.org/spreadsheetml/2006/main" count="652" uniqueCount="278">
  <si>
    <t>Total</t>
  </si>
  <si>
    <t xml:space="preserve">vœux </t>
  </si>
  <si>
    <t>acceptations</t>
  </si>
  <si>
    <t>Formations</t>
  </si>
  <si>
    <t>Nombre de doublettes représentées dans les voeux</t>
  </si>
  <si>
    <t xml:space="preserve">Proportion de ces doublettes recevant une proposition </t>
  </si>
  <si>
    <t xml:space="preserve">Proportion de doublettes acceptant une proposition </t>
  </si>
  <si>
    <t>Nombre d'EDS représentés dans les voeux</t>
  </si>
  <si>
    <t>Part de ces EDS présents dans les :</t>
  </si>
  <si>
    <t xml:space="preserve">le 1er jour </t>
  </si>
  <si>
    <t>Au final</t>
  </si>
  <si>
    <t>Propositions</t>
  </si>
  <si>
    <t>Acceptations</t>
  </si>
  <si>
    <t>PASS</t>
  </si>
  <si>
    <t>EDS</t>
  </si>
  <si>
    <t>Sans mention</t>
  </si>
  <si>
    <t>Mention assez bien</t>
  </si>
  <si>
    <t>Mention bien</t>
  </si>
  <si>
    <t>Mention très bien</t>
  </si>
  <si>
    <t>Mention très bien avec les félicitations du jury</t>
  </si>
  <si>
    <t>Part</t>
  </si>
  <si>
    <t>Maths</t>
  </si>
  <si>
    <t>SVT</t>
  </si>
  <si>
    <t>SES</t>
  </si>
  <si>
    <t>LLCER</t>
  </si>
  <si>
    <t>NSI</t>
  </si>
  <si>
    <t>Arts</t>
  </si>
  <si>
    <t>Ensemble</t>
  </si>
  <si>
    <t>Mention Assez Bien</t>
  </si>
  <si>
    <t>Mention Bien</t>
  </si>
  <si>
    <t>Mention Très Bien</t>
  </si>
  <si>
    <t>Mention Très Bien avec les félicitations du jury</t>
  </si>
  <si>
    <t>Doublettes Top 10</t>
  </si>
  <si>
    <t>Nombre de candidats</t>
  </si>
  <si>
    <t>Proportion recevant une proposition</t>
  </si>
  <si>
    <t>Proportion acceptant une proposition*</t>
  </si>
  <si>
    <t>EDS simples</t>
  </si>
  <si>
    <t>Effectifs</t>
  </si>
  <si>
    <t>%</t>
  </si>
  <si>
    <t xml:space="preserve">Physique-Chimie </t>
  </si>
  <si>
    <t>Sciences économiques et sociales (SES)</t>
  </si>
  <si>
    <t>Sciences de la vie et de la terre (SVT)</t>
  </si>
  <si>
    <t>Langues, Littératures et Cultures Etrangères et Régionales (LLCER)</t>
  </si>
  <si>
    <t xml:space="preserve">Arts </t>
  </si>
  <si>
    <t>Numérique et Sciences Informatiques (NSI)</t>
  </si>
  <si>
    <t>-</t>
  </si>
  <si>
    <t>Doublettes</t>
  </si>
  <si>
    <t>Part des candidats</t>
  </si>
  <si>
    <t>Maths &amp; SVT</t>
  </si>
  <si>
    <t>Maths &amp; SES</t>
  </si>
  <si>
    <t>SES &amp; LLCER</t>
  </si>
  <si>
    <t>SVT &amp; SES</t>
  </si>
  <si>
    <t>Autres doublettes</t>
  </si>
  <si>
    <t>10 principales Doublettes</t>
  </si>
  <si>
    <t>Licence</t>
  </si>
  <si>
    <t>BUT</t>
  </si>
  <si>
    <t>CPGE</t>
  </si>
  <si>
    <t>BTS</t>
  </si>
  <si>
    <t>LAS</t>
  </si>
  <si>
    <t>DE</t>
  </si>
  <si>
    <t>Ecole
d'ingénieurs</t>
  </si>
  <si>
    <t>Ecole de Commerce</t>
  </si>
  <si>
    <t>Autres formations</t>
  </si>
  <si>
    <t xml:space="preserve">Maths &amp; SES </t>
  </si>
  <si>
    <t xml:space="preserve">SES &amp; LLCER </t>
  </si>
  <si>
    <t xml:space="preserve">SVT &amp; SES </t>
  </si>
  <si>
    <t xml:space="preserve">Poids de la doublette </t>
  </si>
  <si>
    <t xml:space="preserve">CPGE Scientifique - BCPST </t>
  </si>
  <si>
    <t xml:space="preserve">CPGE Scientifique - MP2I </t>
  </si>
  <si>
    <t xml:space="preserve">CPGE Scientifique - MPSI </t>
  </si>
  <si>
    <t xml:space="preserve">CPGE Scientifique - PCSI </t>
  </si>
  <si>
    <t>Maths &amp; NSI</t>
  </si>
  <si>
    <t>Domaine PRODUCTION</t>
  </si>
  <si>
    <t>10 principales doublettes</t>
  </si>
  <si>
    <t>LICENCES</t>
  </si>
  <si>
    <t>Arts, Lettres, Langues</t>
  </si>
  <si>
    <t>DEG</t>
  </si>
  <si>
    <t>STS 
 STAPS</t>
  </si>
  <si>
    <t>SHS</t>
  </si>
  <si>
    <t>Domaine SERVICES</t>
  </si>
  <si>
    <t>Nb propositions du 1er jour</t>
  </si>
  <si>
    <t>1ère doublette
appelée</t>
  </si>
  <si>
    <t>Poids de la 1ère 
doublette</t>
  </si>
  <si>
    <t>Répartition</t>
  </si>
  <si>
    <t>Licences Arts Lettres Langues</t>
  </si>
  <si>
    <t>Licences Droit Economie Gestion</t>
  </si>
  <si>
    <t>Licences Sciences 
Technologie Santé et STAPS</t>
  </si>
  <si>
    <t>DE sanitaires et sociaux</t>
  </si>
  <si>
    <t>BUT- Production</t>
  </si>
  <si>
    <t>BUT - Services</t>
  </si>
  <si>
    <t>BTS- Production</t>
  </si>
  <si>
    <t>BTS - Services</t>
  </si>
  <si>
    <t>CPGE Littéraires</t>
  </si>
  <si>
    <t>Doublette</t>
  </si>
  <si>
    <t>Effectif</t>
  </si>
  <si>
    <t>Option Maths</t>
  </si>
  <si>
    <t>CPGE Economiques - 40 doublettes</t>
  </si>
  <si>
    <t>Vœux</t>
  </si>
  <si>
    <t>Appelés du 1er jour</t>
  </si>
  <si>
    <t>Option</t>
  </si>
  <si>
    <t>Mention au bac</t>
  </si>
  <si>
    <t>Très bien (yc Félicitations)</t>
  </si>
  <si>
    <t>Bien</t>
  </si>
  <si>
    <t>Assez Bien</t>
  </si>
  <si>
    <t>Sexe</t>
  </si>
  <si>
    <t>Champ : Candidats effectifs inscrits dans Parcoursup et diplômés du baccalauréat général à la session 2021</t>
  </si>
  <si>
    <t>Source : Parcoursup, campagne 2021 – Traitement SIES</t>
  </si>
  <si>
    <t>Tableau 2 : Répartition des vœux dans les formations selon la doublette de terminale </t>
  </si>
  <si>
    <t>Tableau 3 : Répartition des vœux dans les formations selon la doublette de terminale </t>
  </si>
  <si>
    <t>Annexe 1 : Répartition des vœux en BUT et en BTS du domaine Production selon la doublette  </t>
  </si>
  <si>
    <t>Annexe 2 : Liste de vœux détaillés en Licence pour chaque doublette  </t>
  </si>
  <si>
    <t>Annexe 3 : Répartition des vœux en BUT et en BTS du domaine Services selon la doublette  </t>
  </si>
  <si>
    <r>
      <t>Tableau 4 : Classement effectué par les formations le 1</t>
    </r>
    <r>
      <rPr>
        <b/>
        <vertAlign val="superscript"/>
        <sz val="11"/>
        <color theme="1"/>
        <rFont val="Cambria"/>
        <family val="1"/>
      </rPr>
      <t>er</t>
    </r>
    <r>
      <rPr>
        <b/>
        <sz val="11"/>
        <color theme="1"/>
        <rFont val="Cambria"/>
        <family val="1"/>
      </rPr>
      <t xml:space="preserve"> jour des propositions (27 mai 2021)</t>
    </r>
  </si>
  <si>
    <t xml:space="preserve">Annexe 7 : Comparaison entre le profil des candidats ayant fait au moins un vœu en CPGE et celui des candidats appelés le 1er jour </t>
  </si>
  <si>
    <t>Tableau 5 : Proportion de candidats recevant une proposition selon la doublette (Top 10 des doublettes le plus fréquentes) et proportion de ceux acceptant une proposition</t>
  </si>
  <si>
    <t>*Parmi les candidats ayant reçu une proposition</t>
  </si>
  <si>
    <t>Annexe 8 : Proportions de bacheliers recevant une proposition selon la mention obtenue au baccalauréat et l’enseignement de spécialité suivi</t>
  </si>
  <si>
    <t>Lecture : 90 % des bacheliers sans mention avec au moins un EDS Physiques-Chimie ont accepté une des propositions qu’ils ont reçues. Au total, 94 % des candidats avec au moins un EDS Physiques-Chimie ont reçu une proposition.</t>
  </si>
  <si>
    <t>Tableau 7 : Diversité des profils des candidats en fonction des EDS et leurs combinaisons par formation</t>
  </si>
  <si>
    <t xml:space="preserve">retour sommaire </t>
  </si>
  <si>
    <r>
      <t>Annexe 6 : Doublettes appelées le 1</t>
    </r>
    <r>
      <rPr>
        <b/>
        <vertAlign val="superscript"/>
        <sz val="11"/>
        <rFont val="Cambria"/>
        <family val="1"/>
      </rPr>
      <t>er</t>
    </r>
    <r>
      <rPr>
        <b/>
        <sz val="11"/>
        <rFont val="Cambria"/>
        <family val="1"/>
      </rPr>
      <t xml:space="preserve"> jour par les CPGE littéraires </t>
    </r>
  </si>
  <si>
    <t>D.E Sanitaire et social</t>
  </si>
  <si>
    <t>Ecole d'Ingénieurs</t>
  </si>
  <si>
    <t>Poids des vœux des Femmes</t>
  </si>
  <si>
    <t>Poids des vœux des 
Hommes</t>
  </si>
  <si>
    <r>
      <t>Encadré 2 -Liste de vœux des candidats avec une doublette rare</t>
    </r>
    <r>
      <rPr>
        <b/>
        <sz val="11"/>
        <color rgb="FF5B9BD5"/>
        <rFont val="Cambria"/>
        <family val="1"/>
      </rPr>
      <t xml:space="preserve"> </t>
    </r>
  </si>
  <si>
    <t>Vœux des doublettes rares</t>
  </si>
  <si>
    <t xml:space="preserve">Doublettes rares 
</t>
  </si>
  <si>
    <t>Ecole
d'Ingénieurs</t>
  </si>
  <si>
    <t>Ecole de
Commerce</t>
  </si>
  <si>
    <t>Ensemble des vœux</t>
  </si>
  <si>
    <t>Autres doublettes rares</t>
  </si>
  <si>
    <t>PARCOURSUP et le nouveau baccalauréat général</t>
  </si>
  <si>
    <t>Cosima Bluntz – Pierre Boulet – Tess Perrin</t>
  </si>
  <si>
    <t>MESRI-SIES</t>
  </si>
  <si>
    <t>*Option Maths : avoir suivi une option Maths : Maths expertes si le candidat suit un enseignement de spécialité Maths en terminale ou Maths complémentaires, si ce n’est pas le cas (en vert dans le tableau).</t>
  </si>
  <si>
    <t>PCSI - 16 doublettes dont option Maths*</t>
  </si>
  <si>
    <t>MPSI - 12 doublettes dont option Maths*</t>
  </si>
  <si>
    <t>BCPST - 9 doublettes dont option Maths*</t>
  </si>
  <si>
    <t>PTSI - 16 doublettes dont option Maths*</t>
  </si>
  <si>
    <t>MP2I - 4 doublettes dont option Maths*</t>
  </si>
  <si>
    <r>
      <t>Annexe 4 : Doublettes appelées le 1</t>
    </r>
    <r>
      <rPr>
        <b/>
        <vertAlign val="superscript"/>
        <sz val="11"/>
        <rFont val="Cambria"/>
        <family val="1"/>
      </rPr>
      <t>er</t>
    </r>
    <r>
      <rPr>
        <b/>
        <sz val="11"/>
        <rFont val="Cambria"/>
        <family val="1"/>
      </rPr>
      <t xml:space="preserve"> jour dont celles avec Option Maths* par les CPGE scientifiques </t>
    </r>
  </si>
  <si>
    <t>Tableau 1 : Répartition des EDS et des 10 doublettes les plus fréquentes parmi les bacheliers généraux inscrits sur Parcoursup</t>
  </si>
  <si>
    <r>
      <t xml:space="preserve">Nb de doublettes  appelées / </t>
    </r>
    <r>
      <rPr>
        <b/>
        <sz val="11"/>
        <color rgb="FF00B050"/>
        <rFont val="Calibri"/>
        <family val="2"/>
        <scheme val="minor"/>
      </rPr>
      <t>disponibles</t>
    </r>
  </si>
  <si>
    <t>3 doublettes majoritaires pour 41% des appelés</t>
  </si>
  <si>
    <t>2 doublettes majoritaires pour 52% des appelés</t>
  </si>
  <si>
    <t>3 doublettes majoritaires pour 81% des appelés</t>
  </si>
  <si>
    <t>4 doublettes majotitaires pour 50% des appelés</t>
  </si>
  <si>
    <t>3 doublettes majoritaires pour 84% des appelés</t>
  </si>
  <si>
    <t>2 doublettes majoritaires pour 90% des appelés</t>
  </si>
  <si>
    <t>3 doublettes majoritaires pour 74% des appelés</t>
  </si>
  <si>
    <t>4 doublettes majoritaires pour 90% des appelés</t>
  </si>
  <si>
    <t>5 doublettes majoritaires pour 75% des appelés</t>
  </si>
  <si>
    <t>3 doublettes majoritaires pour 65% des appelés</t>
  </si>
  <si>
    <t>3 doublettes majotitaires pour 47% des appelés</t>
  </si>
  <si>
    <t>4 doublettes majotitaires pour 57% des appelés</t>
  </si>
  <si>
    <t>2 doublettes majoritaires pour 92% des appelés</t>
  </si>
  <si>
    <t>4 doublettes majotitaires pour 88% des appelés</t>
  </si>
  <si>
    <t>2 doublettes majoritaires pour 91% des appelés</t>
  </si>
  <si>
    <t>4 doublettes majoritaires pour 80% des appelés</t>
  </si>
  <si>
    <t>Champ : Candidats effectifs de Parcoursup et diplômés du baccalauréat général à la session 2021</t>
  </si>
  <si>
    <t>Ensemble CPGE Scientifiques</t>
  </si>
  <si>
    <t>Graphique 1 : Répartition des vœux détaillés en CPGE Scientifiques selon la doublette  </t>
  </si>
  <si>
    <t>Encadré 1 - Liste de vœux des candidats selon le sexe et la doublette</t>
  </si>
  <si>
    <r>
      <t>Annexe 5 : Doublettes appelées le 1</t>
    </r>
    <r>
      <rPr>
        <b/>
        <vertAlign val="superscript"/>
        <sz val="11"/>
        <rFont val="Cambria"/>
        <family val="1"/>
      </rPr>
      <t>er</t>
    </r>
    <r>
      <rPr>
        <b/>
        <sz val="11"/>
        <rFont val="Cambria"/>
        <family val="1"/>
      </rPr>
      <t xml:space="preserve"> jour par les CPGE économiques et commerciales dont celles avec option Maths* </t>
    </r>
  </si>
  <si>
    <t xml:space="preserve">Annexe 9 : Les principales formations acceptées par les 10 doublettes les plus fréquentes </t>
  </si>
  <si>
    <t>Les EDS Latin et Grec ont été supprimés car non significatifs.</t>
  </si>
  <si>
    <t>Lecture : 95 % des bacheliers sans mention avec au moins un EDS Physiques-Chimie ont reçu une proposition. Au total, 99 % de ceux avec au moins un EDS Physiques-Chimie ont reçu une proposition</t>
  </si>
  <si>
    <t>Tableau 6 : Proportion de candidats acceptant une proposition selon la mention au bac et pour chaque EDS</t>
  </si>
  <si>
    <t>Graphique 2 : Répartition des vœux détaillés en CPGE Littéraires et en CPGE Economiques et Commerciales selon la doublette</t>
  </si>
  <si>
    <t xml:space="preserve">Arts plastiques </t>
  </si>
  <si>
    <t>Cinéma-audiovisuel</t>
  </si>
  <si>
    <t xml:space="preserve"> Théâtre </t>
  </si>
  <si>
    <t xml:space="preserve"> Histoire des arts</t>
  </si>
  <si>
    <t xml:space="preserve"> Musique </t>
  </si>
  <si>
    <t xml:space="preserve">Danse </t>
  </si>
  <si>
    <t xml:space="preserve">Arts du Cirque </t>
  </si>
  <si>
    <t xml:space="preserve">Maths  &amp; Physique-Chimie </t>
  </si>
  <si>
    <t>Physique-Chimie &amp; SVT</t>
  </si>
  <si>
    <t xml:space="preserve">Maths  &amp; Physique-Chimie </t>
  </si>
  <si>
    <t>Physique-Chimie  &amp; SVT</t>
  </si>
  <si>
    <t xml:space="preserve">Maths &amp; Physique-Chimie </t>
  </si>
  <si>
    <t>Biologie-Ecologie</t>
  </si>
  <si>
    <t xml:space="preserve">Maths  &amp; Physique-Chimie  </t>
  </si>
  <si>
    <t>Maths  &amp; Physique-Chimie</t>
  </si>
  <si>
    <t>Physique-Chimie &amp; Biologie-Ecologie</t>
  </si>
  <si>
    <t>Physique-Chimie</t>
  </si>
  <si>
    <t>Femmes</t>
  </si>
  <si>
    <t>Hommes</t>
  </si>
  <si>
    <r>
      <t xml:space="preserve">62 / </t>
    </r>
    <r>
      <rPr>
        <sz val="11"/>
        <color rgb="FF00B050"/>
        <rFont val="Calibri"/>
        <family val="2"/>
        <scheme val="minor"/>
      </rPr>
      <t>66</t>
    </r>
  </si>
  <si>
    <r>
      <t xml:space="preserve">58 / </t>
    </r>
    <r>
      <rPr>
        <sz val="11"/>
        <color rgb="FF00B050"/>
        <rFont val="Calibri"/>
        <family val="2"/>
        <scheme val="minor"/>
      </rPr>
      <t>62</t>
    </r>
  </si>
  <si>
    <r>
      <t xml:space="preserve">55 / </t>
    </r>
    <r>
      <rPr>
        <sz val="11"/>
        <color rgb="FF00B050"/>
        <rFont val="Calibri"/>
        <family val="2"/>
        <scheme val="minor"/>
      </rPr>
      <t>60</t>
    </r>
  </si>
  <si>
    <r>
      <t xml:space="preserve">61 / </t>
    </r>
    <r>
      <rPr>
        <sz val="11"/>
        <color rgb="FF00B050"/>
        <rFont val="Calibri"/>
        <family val="2"/>
        <scheme val="minor"/>
      </rPr>
      <t>64</t>
    </r>
  </si>
  <si>
    <r>
      <t>50 /</t>
    </r>
    <r>
      <rPr>
        <sz val="11"/>
        <color rgb="FF00B050"/>
        <rFont val="Calibri"/>
        <family val="2"/>
        <scheme val="minor"/>
      </rPr>
      <t xml:space="preserve"> 62</t>
    </r>
  </si>
  <si>
    <r>
      <t xml:space="preserve">36 / </t>
    </r>
    <r>
      <rPr>
        <sz val="11"/>
        <color rgb="FF00B050"/>
        <rFont val="Calibri"/>
        <family val="2"/>
        <scheme val="minor"/>
      </rPr>
      <t>55</t>
    </r>
  </si>
  <si>
    <r>
      <t xml:space="preserve">45 / </t>
    </r>
    <r>
      <rPr>
        <sz val="11"/>
        <color rgb="FF00B050"/>
        <rFont val="Calibri"/>
        <family val="2"/>
        <scheme val="minor"/>
      </rPr>
      <t>59</t>
    </r>
  </si>
  <si>
    <r>
      <t xml:space="preserve">48 / </t>
    </r>
    <r>
      <rPr>
        <sz val="11"/>
        <color rgb="FF00B050"/>
        <rFont val="Calibri"/>
        <family val="2"/>
        <scheme val="minor"/>
      </rPr>
      <t>60</t>
    </r>
  </si>
  <si>
    <r>
      <t xml:space="preserve">54 / </t>
    </r>
    <r>
      <rPr>
        <sz val="11"/>
        <color rgb="FF00B050"/>
        <rFont val="Calibri"/>
        <family val="2"/>
        <scheme val="minor"/>
      </rPr>
      <t>60</t>
    </r>
  </si>
  <si>
    <r>
      <t xml:space="preserve">49 / </t>
    </r>
    <r>
      <rPr>
        <sz val="11"/>
        <color rgb="FF00B050"/>
        <rFont val="Calibri"/>
        <family val="2"/>
        <scheme val="minor"/>
      </rPr>
      <t>57</t>
    </r>
  </si>
  <si>
    <r>
      <t xml:space="preserve">58 / </t>
    </r>
    <r>
      <rPr>
        <sz val="11"/>
        <color rgb="FF00B050"/>
        <rFont val="Calibri"/>
        <family val="2"/>
        <scheme val="minor"/>
      </rPr>
      <t>64</t>
    </r>
  </si>
  <si>
    <r>
      <t xml:space="preserve">52 / </t>
    </r>
    <r>
      <rPr>
        <sz val="11"/>
        <color rgb="FF00B050"/>
        <rFont val="Calibri"/>
        <family val="2"/>
        <scheme val="minor"/>
      </rPr>
      <t>56</t>
    </r>
  </si>
  <si>
    <r>
      <t xml:space="preserve">22 / </t>
    </r>
    <r>
      <rPr>
        <sz val="11"/>
        <color rgb="FF00B050"/>
        <rFont val="Calibri"/>
        <family val="2"/>
        <scheme val="minor"/>
      </rPr>
      <t>49</t>
    </r>
  </si>
  <si>
    <r>
      <t xml:space="preserve">30 / </t>
    </r>
    <r>
      <rPr>
        <sz val="11"/>
        <color rgb="FF00B050"/>
        <rFont val="Calibri"/>
        <family val="2"/>
        <scheme val="minor"/>
      </rPr>
      <t>47</t>
    </r>
  </si>
  <si>
    <r>
      <t xml:space="preserve">36 / </t>
    </r>
    <r>
      <rPr>
        <sz val="11"/>
        <color rgb="FF00B050"/>
        <rFont val="Calibri"/>
        <family val="2"/>
        <scheme val="minor"/>
      </rPr>
      <t>46</t>
    </r>
  </si>
  <si>
    <r>
      <t>51 /</t>
    </r>
    <r>
      <rPr>
        <sz val="11"/>
        <color rgb="FF00B050"/>
        <rFont val="Calibri"/>
        <family val="2"/>
        <scheme val="minor"/>
      </rPr>
      <t xml:space="preserve"> 51</t>
    </r>
  </si>
  <si>
    <t>Lecture : Les Licences Arts-Lettres-Langues ont fait 100 986 propositions le 1er jour. Elles ont appelé 62 doublettes différentes parmi les 66 possibles (issues des vœux des candidats). 
La 1ère doublette appelée est Histoire-Géo &amp; LLCE et représente 15 % des appelés du 1er jour. Il y a 3 doublettes majoritaires qui représentent 41 % des appelés du 1er jour.</t>
  </si>
  <si>
    <t>Latin</t>
  </si>
  <si>
    <t>Grec</t>
  </si>
  <si>
    <t>Mathématiques (Maths)</t>
  </si>
  <si>
    <t>Sciences de l'ingénieur (SI)</t>
  </si>
  <si>
    <r>
      <t xml:space="preserve">Biologie-Ecologie </t>
    </r>
    <r>
      <rPr>
        <b/>
        <i/>
        <sz val="11"/>
        <color theme="0"/>
        <rFont val="Calibri"/>
        <family val="2"/>
        <scheme val="minor"/>
      </rPr>
      <t>(dans les lycées agricoles uniquement)</t>
    </r>
  </si>
  <si>
    <t>Maths &amp; SI</t>
  </si>
  <si>
    <t xml:space="preserve">Doublettes </t>
  </si>
  <si>
    <t xml:space="preserve">CPGE littéraire B/L  </t>
  </si>
  <si>
    <t xml:space="preserve">CPGE littéraire A/L  </t>
  </si>
  <si>
    <t xml:space="preserve">Ensemble CPGE littéraire </t>
  </si>
  <si>
    <t>CPGE économique - Maths appliquées ESH</t>
  </si>
  <si>
    <t>CPGE économique - Maths appliquées HGG</t>
  </si>
  <si>
    <t>CPGE économique - Maths approfondie ESH</t>
  </si>
  <si>
    <t>CPGE économique - Maths approfondies HGG</t>
  </si>
  <si>
    <t>Ensemble CPGE économique et commerciales</t>
  </si>
  <si>
    <t>Physique-Chimie  &amp; SVT / Maths &amp; NSI / Maths &amp; SI</t>
  </si>
  <si>
    <t>CPGE littéraires</t>
  </si>
  <si>
    <t>CPGE scientifiques</t>
  </si>
  <si>
    <t>Ecoles d'ingénieurs</t>
  </si>
  <si>
    <t>Ecoles de commerce et management</t>
  </si>
  <si>
    <t>Licences Sciences Humaines et Sociales</t>
  </si>
  <si>
    <t>SI</t>
  </si>
  <si>
    <t>BTS - Agricoles</t>
  </si>
  <si>
    <t>BTS - Production</t>
  </si>
  <si>
    <t>CPGE économiques et commerciales</t>
  </si>
  <si>
    <t>Lecture : Les candidats en Licences Arts-Lettres-Langues ont 66 doublettes différentes. Au final, 98 % des 66 doublettes recevront une proposition et 97 % de ces doublettes les accepteront. Pour ces licences, les 12 EDS sont présents dans les vœux, les propositions et les acceptations.</t>
  </si>
  <si>
    <t xml:space="preserve">Littératures, langues et culture de l'antiquité (LLCA)                                          </t>
  </si>
  <si>
    <t>Humanités, Littérature et Philosophie (HLP)</t>
  </si>
  <si>
    <t>Histoire, Géographie, Géopolitique, Sciences politiques (HGGSP)</t>
  </si>
  <si>
    <t>SES &amp; HGGSP</t>
  </si>
  <si>
    <t>HGGSP &amp; LLCER</t>
  </si>
  <si>
    <t>HGGSP &amp; HLP</t>
  </si>
  <si>
    <t>HLP &amp; LLCER</t>
  </si>
  <si>
    <t xml:space="preserve">HLP &amp; LLCER </t>
  </si>
  <si>
    <t>Maths  &amp; HGGSP</t>
  </si>
  <si>
    <t xml:space="preserve">Maths &amp; SES / SES &amp; HGGSP/ HGGSP &amp; HLP / Maths  &amp; HGGSP / HGGSP &amp; LLCER </t>
  </si>
  <si>
    <t>HLP</t>
  </si>
  <si>
    <t>HGGSP</t>
  </si>
  <si>
    <t>Maths &amp; HLP</t>
  </si>
  <si>
    <t xml:space="preserve"> Physique-Chimie &amp; LLCER</t>
  </si>
  <si>
    <t>Physique-Chimie &amp; SES</t>
  </si>
  <si>
    <t>LLCER &amp; NSI</t>
  </si>
  <si>
    <t>NSI &amp; SES</t>
  </si>
  <si>
    <t>HLP &amp; Arts</t>
  </si>
  <si>
    <t>Arts &amp; SVT</t>
  </si>
  <si>
    <t xml:space="preserve">NSI &amp; Physique-Chimie </t>
  </si>
  <si>
    <t xml:space="preserve">HGGSP &amp; Physique-Chimie </t>
  </si>
  <si>
    <t>HGGSP &amp; Arts</t>
  </si>
  <si>
    <t>Maths &amp; Physique-Chimie</t>
  </si>
  <si>
    <t>Maths &amp; HGGSP</t>
  </si>
  <si>
    <t>Maths &amp; LLCER</t>
  </si>
  <si>
    <t>Maths Experts</t>
  </si>
  <si>
    <t>HGGSP &amp; SES</t>
  </si>
  <si>
    <t>LLCER &amp; SES</t>
  </si>
  <si>
    <t>SES &amp; SVT</t>
  </si>
  <si>
    <t>Femme</t>
  </si>
  <si>
    <t>L'EDS LLCA Latin / Grec n'est pas représenté car non significatif</t>
  </si>
  <si>
    <t>Autres
formations</t>
  </si>
  <si>
    <t>Licence ALL</t>
  </si>
  <si>
    <t>Licence DEG</t>
  </si>
  <si>
    <t>Licence SHS</t>
  </si>
  <si>
    <t>Licence Las</t>
  </si>
  <si>
    <t>BUT Production</t>
  </si>
  <si>
    <t xml:space="preserve"> D.E sanitaire et social</t>
  </si>
  <si>
    <t>Licence STS - STAPS</t>
  </si>
  <si>
    <t>BUT Services</t>
  </si>
  <si>
    <t xml:space="preserve"> BTS Services</t>
  </si>
  <si>
    <t xml:space="preserve"> Autres formations</t>
  </si>
  <si>
    <t>BTS Agricole</t>
  </si>
  <si>
    <t>BTS Production</t>
  </si>
  <si>
    <t>CPGE économique et commerciale</t>
  </si>
  <si>
    <t xml:space="preserve"> Ecole de Commerce 
et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</si>
</sst>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name val="Calibri"/>
      <family val="2"/>
      <scheme val="minor"/>
    </font>
    <font>
      <sz val="9.5"/>
      <color rgb="FF000000"/>
      <name val="Arial"/>
      <family val="2"/>
    </font>
    <font>
      <sz val="11"/>
      <color theme="9" tint="-0.249977111117893"/>
      <name val="Calibri"/>
      <family val="2"/>
      <scheme val="minor"/>
    </font>
    <font>
      <b/>
      <sz val="11"/>
      <color theme="1"/>
      <name val="Arial"/>
      <family val="2"/>
    </font>
    <font>
      <i/>
      <sz val="11"/>
      <color theme="9"/>
      <name val="Calibri"/>
      <family val="2"/>
      <scheme val="minor"/>
    </font>
    <font>
      <b/>
      <sz val="14"/>
      <name val="Calibri"/>
      <family val="2"/>
    </font>
    <font>
      <b/>
      <sz val="11"/>
      <color rgb="FF000000"/>
      <name val="Cambria"/>
      <family val="1"/>
    </font>
    <font>
      <sz val="8"/>
      <color rgb="FF000000"/>
      <name val="Arial"/>
      <family val="2"/>
    </font>
    <font>
      <b/>
      <sz val="11"/>
      <color theme="1"/>
      <name val="Cambria"/>
      <family val="1"/>
    </font>
    <font>
      <b/>
      <vertAlign val="superscript"/>
      <sz val="11"/>
      <color theme="1"/>
      <name val="Cambria"/>
      <family val="1"/>
    </font>
    <font>
      <sz val="9"/>
      <color rgb="FF000000"/>
      <name val="Cambria"/>
      <family val="1"/>
    </font>
    <font>
      <i/>
      <sz val="9"/>
      <color rgb="FF000000"/>
      <name val="Cambria"/>
      <family val="1"/>
    </font>
    <font>
      <u/>
      <sz val="11"/>
      <color theme="10"/>
      <name val="Calibri"/>
      <family val="2"/>
      <scheme val="minor"/>
    </font>
    <font>
      <b/>
      <sz val="11"/>
      <name val="Cambria"/>
      <family val="1"/>
    </font>
    <font>
      <b/>
      <vertAlign val="superscript"/>
      <sz val="11"/>
      <name val="Cambria"/>
      <family val="1"/>
    </font>
    <font>
      <i/>
      <sz val="11"/>
      <name val="Calibri"/>
      <family val="2"/>
    </font>
    <font>
      <b/>
      <sz val="11"/>
      <color rgb="FF5B9BD5"/>
      <name val="Cambria"/>
      <family val="1"/>
    </font>
    <font>
      <sz val="9.5"/>
      <name val="Arial"/>
      <family val="2"/>
    </font>
    <font>
      <b/>
      <sz val="14"/>
      <color theme="1"/>
      <name val="Cambria"/>
      <family val="1"/>
    </font>
    <font>
      <sz val="11"/>
      <color theme="1"/>
      <name val="Cambria"/>
      <family val="1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9"/>
      <name val="Cambria"/>
      <family val="1"/>
    </font>
    <font>
      <sz val="9"/>
      <color theme="1"/>
      <name val="Cambria"/>
      <family val="1"/>
    </font>
    <font>
      <b/>
      <sz val="11"/>
      <color rgb="FFFFFFFF"/>
      <name val="Calibri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03764"/>
        <bgColor indexed="64"/>
      </patternFill>
    </fill>
  </fills>
  <borders count="116">
    <border>
      <left/>
      <right/>
      <top/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0"/>
      </right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 style="medium">
        <color rgb="FFC1C1C1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thin">
        <color indexed="64"/>
      </right>
      <top style="thin">
        <color theme="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4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auto="1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36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9" fontId="0" fillId="3" borderId="0" xfId="2" applyFont="1" applyFill="1"/>
    <xf numFmtId="9" fontId="0" fillId="0" borderId="0" xfId="2" applyFont="1"/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9" fontId="0" fillId="0" borderId="14" xfId="2" applyFont="1" applyBorder="1" applyAlignment="1">
      <alignment horizontal="center" wrapText="1"/>
    </xf>
    <xf numFmtId="9" fontId="0" fillId="0" borderId="15" xfId="2" applyFont="1" applyBorder="1" applyAlignment="1">
      <alignment horizontal="center" wrapText="1"/>
    </xf>
    <xf numFmtId="9" fontId="0" fillId="0" borderId="16" xfId="2" applyFont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9" fontId="0" fillId="0" borderId="20" xfId="2" applyFont="1" applyBorder="1" applyAlignment="1">
      <alignment horizontal="center" wrapText="1"/>
    </xf>
    <xf numFmtId="9" fontId="0" fillId="0" borderId="21" xfId="2" applyFont="1" applyBorder="1" applyAlignment="1">
      <alignment horizontal="center" wrapText="1"/>
    </xf>
    <xf numFmtId="9" fontId="0" fillId="0" borderId="22" xfId="2" applyFont="1" applyBorder="1" applyAlignment="1">
      <alignment horizontal="center" wrapText="1"/>
    </xf>
    <xf numFmtId="9" fontId="0" fillId="0" borderId="24" xfId="2" applyFont="1" applyBorder="1" applyAlignment="1">
      <alignment horizontal="center" wrapText="1"/>
    </xf>
    <xf numFmtId="9" fontId="0" fillId="0" borderId="25" xfId="2" applyFont="1" applyBorder="1" applyAlignment="1">
      <alignment horizontal="center" wrapText="1"/>
    </xf>
    <xf numFmtId="9" fontId="0" fillId="0" borderId="26" xfId="2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9" fontId="0" fillId="0" borderId="27" xfId="2" applyFont="1" applyBorder="1" applyAlignment="1">
      <alignment horizontal="center" wrapText="1"/>
    </xf>
    <xf numFmtId="9" fontId="0" fillId="0" borderId="10" xfId="2" applyFont="1" applyBorder="1" applyAlignment="1">
      <alignment horizontal="center" wrapText="1"/>
    </xf>
    <xf numFmtId="9" fontId="0" fillId="0" borderId="28" xfId="2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9" fontId="0" fillId="0" borderId="31" xfId="2" applyFont="1" applyBorder="1" applyAlignment="1">
      <alignment horizontal="center" wrapText="1"/>
    </xf>
    <xf numFmtId="9" fontId="0" fillId="0" borderId="32" xfId="2" applyFont="1" applyBorder="1" applyAlignment="1">
      <alignment horizontal="center" wrapText="1"/>
    </xf>
    <xf numFmtId="9" fontId="0" fillId="0" borderId="33" xfId="2" applyFont="1" applyBorder="1" applyAlignment="1">
      <alignment horizontal="center" wrapText="1"/>
    </xf>
    <xf numFmtId="0" fontId="2" fillId="2" borderId="37" xfId="0" applyFont="1" applyFill="1" applyBorder="1" applyAlignment="1">
      <alignment horizontal="left" vertical="center"/>
    </xf>
    <xf numFmtId="9" fontId="4" fillId="0" borderId="15" xfId="2" applyFont="1" applyBorder="1" applyAlignment="1">
      <alignment horizontal="center"/>
    </xf>
    <xf numFmtId="9" fontId="4" fillId="0" borderId="17" xfId="2" applyFont="1" applyBorder="1" applyAlignment="1">
      <alignment horizontal="center"/>
    </xf>
    <xf numFmtId="0" fontId="2" fillId="2" borderId="38" xfId="0" applyFont="1" applyFill="1" applyBorder="1" applyAlignment="1">
      <alignment horizontal="left" vertical="center"/>
    </xf>
    <xf numFmtId="9" fontId="0" fillId="0" borderId="39" xfId="2" applyFont="1" applyBorder="1"/>
    <xf numFmtId="9" fontId="0" fillId="0" borderId="40" xfId="2" applyFont="1" applyBorder="1"/>
    <xf numFmtId="0" fontId="2" fillId="2" borderId="15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9" fontId="4" fillId="0" borderId="16" xfId="2" applyFont="1" applyBorder="1" applyAlignment="1">
      <alignment horizontal="center"/>
    </xf>
    <xf numFmtId="9" fontId="4" fillId="0" borderId="43" xfId="2" applyFont="1" applyBorder="1" applyAlignment="1">
      <alignment horizontal="center"/>
    </xf>
    <xf numFmtId="0" fontId="2" fillId="2" borderId="44" xfId="0" applyFont="1" applyFill="1" applyBorder="1" applyAlignment="1">
      <alignment horizontal="left" vertical="center"/>
    </xf>
    <xf numFmtId="9" fontId="4" fillId="0" borderId="45" xfId="2" applyFont="1" applyBorder="1" applyAlignment="1">
      <alignment horizontal="center"/>
    </xf>
    <xf numFmtId="9" fontId="4" fillId="0" borderId="46" xfId="2" applyFont="1" applyBorder="1" applyAlignment="1">
      <alignment horizontal="center"/>
    </xf>
    <xf numFmtId="9" fontId="4" fillId="0" borderId="47" xfId="2" applyFont="1" applyBorder="1" applyAlignment="1">
      <alignment horizontal="center"/>
    </xf>
    <xf numFmtId="0" fontId="2" fillId="2" borderId="15" xfId="0" applyFont="1" applyFill="1" applyBorder="1" applyAlignment="1">
      <alignment vertical="center"/>
    </xf>
    <xf numFmtId="3" fontId="0" fillId="0" borderId="0" xfId="0" applyNumberFormat="1"/>
    <xf numFmtId="9" fontId="0" fillId="0" borderId="0" xfId="2" applyNumberFormat="1" applyFont="1"/>
    <xf numFmtId="9" fontId="4" fillId="4" borderId="25" xfId="0" applyNumberFormat="1" applyFont="1" applyFill="1" applyBorder="1" applyAlignment="1">
      <alignment horizontal="center" vertical="center"/>
    </xf>
    <xf numFmtId="3" fontId="0" fillId="4" borderId="15" xfId="1" applyNumberFormat="1" applyFont="1" applyFill="1" applyBorder="1" applyAlignment="1">
      <alignment horizontal="left" vertical="center"/>
    </xf>
    <xf numFmtId="9" fontId="0" fillId="4" borderId="0" xfId="2" applyFont="1" applyFill="1" applyAlignment="1">
      <alignment horizontal="center"/>
    </xf>
    <xf numFmtId="9" fontId="8" fillId="4" borderId="25" xfId="0" applyNumberFormat="1" applyFont="1" applyFill="1" applyBorder="1" applyAlignment="1">
      <alignment horizontal="right" vertical="center"/>
    </xf>
    <xf numFmtId="3" fontId="0" fillId="4" borderId="0" xfId="0" applyNumberFormat="1" applyFont="1" applyFill="1" applyAlignment="1">
      <alignment vertical="center"/>
    </xf>
    <xf numFmtId="9" fontId="0" fillId="4" borderId="0" xfId="2" applyNumberFormat="1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2" fillId="2" borderId="15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left" vertical="center"/>
    </xf>
    <xf numFmtId="3" fontId="5" fillId="4" borderId="25" xfId="1" applyNumberFormat="1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3" fontId="5" fillId="4" borderId="15" xfId="1" applyNumberFormat="1" applyFont="1" applyFill="1" applyBorder="1" applyAlignment="1">
      <alignment horizontal="left" vertical="center"/>
    </xf>
    <xf numFmtId="3" fontId="5" fillId="4" borderId="48" xfId="1" applyNumberFormat="1" applyFont="1" applyFill="1" applyBorder="1" applyAlignment="1">
      <alignment horizontal="left" vertical="center"/>
    </xf>
    <xf numFmtId="3" fontId="7" fillId="4" borderId="15" xfId="1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0" fillId="0" borderId="0" xfId="0" applyAlignment="1"/>
    <xf numFmtId="0" fontId="2" fillId="2" borderId="49" xfId="0" applyFont="1" applyFill="1" applyBorder="1" applyAlignment="1">
      <alignment horizontal="center" vertical="center" wrapText="1"/>
    </xf>
    <xf numFmtId="3" fontId="5" fillId="4" borderId="15" xfId="0" applyNumberFormat="1" applyFont="1" applyFill="1" applyBorder="1" applyAlignment="1">
      <alignment horizontal="right"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/>
    </xf>
    <xf numFmtId="0" fontId="2" fillId="2" borderId="49" xfId="0" applyFont="1" applyFill="1" applyBorder="1" applyAlignment="1">
      <alignment horizontal="center" vertical="center"/>
    </xf>
    <xf numFmtId="3" fontId="5" fillId="4" borderId="15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horizontal="center" vertical="center" wrapText="1"/>
    </xf>
    <xf numFmtId="9" fontId="4" fillId="4" borderId="15" xfId="0" applyNumberFormat="1" applyFont="1" applyFill="1" applyBorder="1" applyAlignment="1">
      <alignment horizontal="center" vertical="center"/>
    </xf>
    <xf numFmtId="9" fontId="3" fillId="4" borderId="15" xfId="0" applyNumberFormat="1" applyFont="1" applyFill="1" applyBorder="1" applyAlignment="1">
      <alignment horizontal="center" vertical="center"/>
    </xf>
    <xf numFmtId="9" fontId="3" fillId="5" borderId="15" xfId="0" applyNumberFormat="1" applyFont="1" applyFill="1" applyBorder="1" applyAlignment="1">
      <alignment horizontal="center" vertical="center"/>
    </xf>
    <xf numFmtId="9" fontId="4" fillId="5" borderId="15" xfId="0" applyNumberFormat="1" applyFont="1" applyFill="1" applyBorder="1" applyAlignment="1">
      <alignment horizontal="center" vertical="center"/>
    </xf>
    <xf numFmtId="9" fontId="3" fillId="5" borderId="10" xfId="0" applyNumberFormat="1" applyFont="1" applyFill="1" applyBorder="1" applyAlignment="1">
      <alignment horizontal="center" vertical="center"/>
    </xf>
    <xf numFmtId="9" fontId="4" fillId="5" borderId="10" xfId="0" applyNumberFormat="1" applyFont="1" applyFill="1" applyBorder="1" applyAlignment="1">
      <alignment horizontal="center" vertical="center"/>
    </xf>
    <xf numFmtId="9" fontId="8" fillId="5" borderId="53" xfId="0" applyNumberFormat="1" applyFont="1" applyFill="1" applyBorder="1" applyAlignment="1">
      <alignment horizontal="center" vertical="center"/>
    </xf>
    <xf numFmtId="9" fontId="8" fillId="5" borderId="54" xfId="0" applyNumberFormat="1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vertical="center" wrapText="1"/>
    </xf>
    <xf numFmtId="9" fontId="8" fillId="4" borderId="55" xfId="2" applyNumberFormat="1" applyFont="1" applyFill="1" applyBorder="1" applyAlignment="1">
      <alignment horizontal="right" vertical="center"/>
    </xf>
    <xf numFmtId="9" fontId="7" fillId="5" borderId="56" xfId="2" applyNumberFormat="1" applyFont="1" applyFill="1" applyBorder="1" applyAlignment="1">
      <alignment horizontal="right" vertical="center"/>
    </xf>
    <xf numFmtId="9" fontId="8" fillId="4" borderId="56" xfId="2" applyNumberFormat="1" applyFont="1" applyFill="1" applyBorder="1" applyAlignment="1">
      <alignment horizontal="right" vertical="center"/>
    </xf>
    <xf numFmtId="9" fontId="7" fillId="5" borderId="57" xfId="2" applyNumberFormat="1" applyFont="1" applyFill="1" applyBorder="1" applyAlignment="1">
      <alignment horizontal="right" vertical="center"/>
    </xf>
    <xf numFmtId="0" fontId="6" fillId="2" borderId="58" xfId="0" applyFont="1" applyFill="1" applyBorder="1" applyAlignment="1">
      <alignment horizontal="center" vertical="center"/>
    </xf>
    <xf numFmtId="9" fontId="4" fillId="5" borderId="52" xfId="0" applyNumberFormat="1" applyFont="1" applyFill="1" applyBorder="1" applyAlignment="1">
      <alignment horizontal="center" vertical="center"/>
    </xf>
    <xf numFmtId="9" fontId="4" fillId="5" borderId="53" xfId="0" applyNumberFormat="1" applyFont="1" applyFill="1" applyBorder="1" applyAlignment="1">
      <alignment horizontal="center" vertical="center"/>
    </xf>
    <xf numFmtId="9" fontId="4" fillId="5" borderId="54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9" fontId="9" fillId="0" borderId="0" xfId="2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0" fontId="2" fillId="2" borderId="61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vertical="center"/>
    </xf>
    <xf numFmtId="0" fontId="6" fillId="2" borderId="52" xfId="0" applyFont="1" applyFill="1" applyBorder="1" applyAlignment="1">
      <alignment horizontal="right" vertical="center"/>
    </xf>
    <xf numFmtId="9" fontId="8" fillId="5" borderId="53" xfId="0" applyNumberFormat="1" applyFont="1" applyFill="1" applyBorder="1" applyAlignment="1">
      <alignment horizontal="right" vertical="center"/>
    </xf>
    <xf numFmtId="9" fontId="8" fillId="5" borderId="54" xfId="0" applyNumberFormat="1" applyFont="1" applyFill="1" applyBorder="1" applyAlignment="1">
      <alignment horizontal="right" vertical="center"/>
    </xf>
    <xf numFmtId="0" fontId="2" fillId="2" borderId="37" xfId="0" applyFont="1" applyFill="1" applyBorder="1" applyAlignment="1">
      <alignment vertical="center"/>
    </xf>
    <xf numFmtId="9" fontId="4" fillId="4" borderId="15" xfId="2" applyNumberFormat="1" applyFont="1" applyFill="1" applyBorder="1" applyAlignment="1">
      <alignment horizontal="center" vertical="center"/>
    </xf>
    <xf numFmtId="9" fontId="4" fillId="4" borderId="17" xfId="2" applyNumberFormat="1" applyFont="1" applyFill="1" applyBorder="1" applyAlignment="1">
      <alignment horizontal="center" vertical="center"/>
    </xf>
    <xf numFmtId="9" fontId="4" fillId="5" borderId="15" xfId="2" applyNumberFormat="1" applyFont="1" applyFill="1" applyBorder="1" applyAlignment="1">
      <alignment horizontal="center" vertical="center"/>
    </xf>
    <xf numFmtId="9" fontId="4" fillId="5" borderId="17" xfId="2" applyNumberFormat="1" applyFont="1" applyFill="1" applyBorder="1" applyAlignment="1">
      <alignment horizontal="center" vertical="center"/>
    </xf>
    <xf numFmtId="9" fontId="4" fillId="5" borderId="32" xfId="2" applyNumberFormat="1" applyFont="1" applyFill="1" applyBorder="1" applyAlignment="1">
      <alignment horizontal="center" vertical="center"/>
    </xf>
    <xf numFmtId="9" fontId="4" fillId="5" borderId="34" xfId="2" applyNumberFormat="1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67" xfId="0" applyFont="1" applyFill="1" applyBorder="1" applyAlignment="1">
      <alignment vertical="center"/>
    </xf>
    <xf numFmtId="9" fontId="4" fillId="4" borderId="68" xfId="2" applyNumberFormat="1" applyFont="1" applyFill="1" applyBorder="1" applyAlignment="1">
      <alignment horizontal="center" vertical="center"/>
    </xf>
    <xf numFmtId="9" fontId="4" fillId="4" borderId="69" xfId="2" applyNumberFormat="1" applyFont="1" applyFill="1" applyBorder="1" applyAlignment="1">
      <alignment horizontal="center" vertical="center"/>
    </xf>
    <xf numFmtId="9" fontId="3" fillId="4" borderId="69" xfId="2" applyNumberFormat="1" applyFont="1" applyFill="1" applyBorder="1" applyAlignment="1">
      <alignment horizontal="center" vertical="center"/>
    </xf>
    <xf numFmtId="9" fontId="4" fillId="4" borderId="70" xfId="2" applyNumberFormat="1" applyFont="1" applyFill="1" applyBorder="1" applyAlignment="1">
      <alignment horizontal="center" vertical="center"/>
    </xf>
    <xf numFmtId="0" fontId="2" fillId="2" borderId="71" xfId="0" applyFont="1" applyFill="1" applyBorder="1" applyAlignment="1">
      <alignment vertical="center"/>
    </xf>
    <xf numFmtId="9" fontId="4" fillId="5" borderId="14" xfId="2" applyNumberFormat="1" applyFont="1" applyFill="1" applyBorder="1" applyAlignment="1">
      <alignment horizontal="center" vertical="center"/>
    </xf>
    <xf numFmtId="9" fontId="3" fillId="5" borderId="15" xfId="2" applyNumberFormat="1" applyFont="1" applyFill="1" applyBorder="1" applyAlignment="1">
      <alignment horizontal="center" vertical="center"/>
    </xf>
    <xf numFmtId="9" fontId="3" fillId="5" borderId="16" xfId="2" applyNumberFormat="1" applyFont="1" applyFill="1" applyBorder="1" applyAlignment="1">
      <alignment horizontal="center" vertical="center"/>
    </xf>
    <xf numFmtId="9" fontId="4" fillId="4" borderId="14" xfId="2" applyNumberFormat="1" applyFont="1" applyFill="1" applyBorder="1" applyAlignment="1">
      <alignment horizontal="center" vertical="center"/>
    </xf>
    <xf numFmtId="9" fontId="3" fillId="4" borderId="15" xfId="2" applyNumberFormat="1" applyFont="1" applyFill="1" applyBorder="1" applyAlignment="1">
      <alignment horizontal="center" vertical="center"/>
    </xf>
    <xf numFmtId="9" fontId="4" fillId="4" borderId="16" xfId="2" applyNumberFormat="1" applyFont="1" applyFill="1" applyBorder="1" applyAlignment="1">
      <alignment horizontal="center" vertical="center"/>
    </xf>
    <xf numFmtId="9" fontId="4" fillId="5" borderId="16" xfId="2" applyNumberFormat="1" applyFont="1" applyFill="1" applyBorder="1" applyAlignment="1">
      <alignment horizontal="center" vertical="center"/>
    </xf>
    <xf numFmtId="9" fontId="3" fillId="5" borderId="14" xfId="2" applyNumberFormat="1" applyFont="1" applyFill="1" applyBorder="1" applyAlignment="1">
      <alignment horizontal="center" vertical="center"/>
    </xf>
    <xf numFmtId="9" fontId="3" fillId="4" borderId="14" xfId="2" applyNumberFormat="1" applyFont="1" applyFill="1" applyBorder="1" applyAlignment="1">
      <alignment horizontal="center" vertical="center"/>
    </xf>
    <xf numFmtId="9" fontId="3" fillId="4" borderId="16" xfId="2" applyNumberFormat="1" applyFont="1" applyFill="1" applyBorder="1" applyAlignment="1">
      <alignment horizontal="center" vertical="center"/>
    </xf>
    <xf numFmtId="9" fontId="4" fillId="4" borderId="45" xfId="2" applyNumberFormat="1" applyFont="1" applyFill="1" applyBorder="1" applyAlignment="1">
      <alignment horizontal="center" vertical="center"/>
    </xf>
    <xf numFmtId="9" fontId="4" fillId="4" borderId="46" xfId="2" applyNumberFormat="1" applyFont="1" applyFill="1" applyBorder="1" applyAlignment="1">
      <alignment horizontal="center" vertical="center"/>
    </xf>
    <xf numFmtId="3" fontId="0" fillId="4" borderId="36" xfId="2" applyNumberFormat="1" applyFont="1" applyFill="1" applyBorder="1" applyAlignment="1">
      <alignment horizontal="center"/>
    </xf>
    <xf numFmtId="10" fontId="4" fillId="4" borderId="36" xfId="0" applyNumberFormat="1" applyFont="1" applyFill="1" applyBorder="1" applyAlignment="1">
      <alignment horizontal="center"/>
    </xf>
    <xf numFmtId="9" fontId="4" fillId="4" borderId="84" xfId="0" applyNumberFormat="1" applyFont="1" applyFill="1" applyBorder="1" applyAlignment="1">
      <alignment horizontal="center"/>
    </xf>
    <xf numFmtId="3" fontId="0" fillId="4" borderId="32" xfId="2" applyNumberFormat="1" applyFont="1" applyFill="1" applyBorder="1" applyAlignment="1">
      <alignment horizontal="center" vertical="center"/>
    </xf>
    <xf numFmtId="10" fontId="4" fillId="4" borderId="32" xfId="0" applyNumberFormat="1" applyFont="1" applyFill="1" applyBorder="1" applyAlignment="1">
      <alignment horizontal="center" vertical="center"/>
    </xf>
    <xf numFmtId="9" fontId="4" fillId="4" borderId="34" xfId="0" applyNumberFormat="1" applyFont="1" applyFill="1" applyBorder="1" applyAlignment="1">
      <alignment horizontal="center" vertical="center"/>
    </xf>
    <xf numFmtId="3" fontId="0" fillId="4" borderId="15" xfId="2" applyNumberFormat="1" applyFont="1" applyFill="1" applyBorder="1" applyAlignment="1">
      <alignment horizontal="center"/>
    </xf>
    <xf numFmtId="10" fontId="4" fillId="4" borderId="15" xfId="0" applyNumberFormat="1" applyFont="1" applyFill="1" applyBorder="1" applyAlignment="1">
      <alignment horizontal="center"/>
    </xf>
    <xf numFmtId="9" fontId="4" fillId="4" borderId="17" xfId="0" applyNumberFormat="1" applyFont="1" applyFill="1" applyBorder="1" applyAlignment="1">
      <alignment horizontal="center"/>
    </xf>
    <xf numFmtId="3" fontId="0" fillId="4" borderId="10" xfId="2" applyNumberFormat="1" applyFont="1" applyFill="1" applyBorder="1" applyAlignment="1">
      <alignment horizontal="center"/>
    </xf>
    <xf numFmtId="9" fontId="4" fillId="4" borderId="12" xfId="0" applyNumberFormat="1" applyFont="1" applyFill="1" applyBorder="1" applyAlignment="1">
      <alignment horizontal="center"/>
    </xf>
    <xf numFmtId="3" fontId="0" fillId="4" borderId="32" xfId="2" applyNumberFormat="1" applyFont="1" applyFill="1" applyBorder="1" applyAlignment="1">
      <alignment horizontal="center"/>
    </xf>
    <xf numFmtId="10" fontId="4" fillId="4" borderId="32" xfId="0" applyNumberFormat="1" applyFont="1" applyFill="1" applyBorder="1" applyAlignment="1">
      <alignment horizontal="center"/>
    </xf>
    <xf numFmtId="9" fontId="4" fillId="4" borderId="34" xfId="0" applyNumberFormat="1" applyFont="1" applyFill="1" applyBorder="1" applyAlignment="1">
      <alignment horizontal="center"/>
    </xf>
    <xf numFmtId="0" fontId="2" fillId="2" borderId="77" xfId="0" applyFont="1" applyFill="1" applyBorder="1" applyAlignment="1">
      <alignment horizontal="center" vertical="center"/>
    </xf>
    <xf numFmtId="164" fontId="2" fillId="2" borderId="35" xfId="2" applyNumberFormat="1" applyFont="1" applyFill="1" applyBorder="1" applyAlignment="1">
      <alignment horizontal="left" vertical="center"/>
    </xf>
    <xf numFmtId="164" fontId="2" fillId="2" borderId="37" xfId="2" applyNumberFormat="1" applyFont="1" applyFill="1" applyBorder="1" applyAlignment="1">
      <alignment horizontal="left" vertical="center"/>
    </xf>
    <xf numFmtId="164" fontId="2" fillId="2" borderId="38" xfId="2" applyNumberFormat="1" applyFont="1" applyFill="1" applyBorder="1" applyAlignment="1">
      <alignment horizontal="left" vertical="center"/>
    </xf>
    <xf numFmtId="3" fontId="5" fillId="4" borderId="15" xfId="0" applyNumberFormat="1" applyFont="1" applyFill="1" applyBorder="1" applyAlignment="1">
      <alignment horizontal="center" vertical="center" wrapText="1"/>
    </xf>
    <xf numFmtId="3" fontId="2" fillId="2" borderId="15" xfId="0" applyNumberFormat="1" applyFont="1" applyFill="1" applyBorder="1" applyAlignment="1">
      <alignment horizontal="center" vertical="center" wrapText="1"/>
    </xf>
    <xf numFmtId="9" fontId="5" fillId="5" borderId="49" xfId="2" applyFont="1" applyFill="1" applyBorder="1" applyAlignment="1">
      <alignment horizontal="center" vertical="center" wrapText="1"/>
    </xf>
    <xf numFmtId="3" fontId="5" fillId="5" borderId="49" xfId="2" applyNumberFormat="1" applyFont="1" applyFill="1" applyBorder="1" applyAlignment="1">
      <alignment horizontal="right" vertical="center" wrapText="1"/>
    </xf>
    <xf numFmtId="9" fontId="5" fillId="5" borderId="49" xfId="2" applyFont="1" applyFill="1" applyBorder="1" applyAlignment="1">
      <alignment horizontal="right" vertical="center" wrapText="1"/>
    </xf>
    <xf numFmtId="9" fontId="5" fillId="5" borderId="15" xfId="2" applyFont="1" applyFill="1" applyBorder="1" applyAlignment="1">
      <alignment horizontal="center" vertical="center" wrapText="1"/>
    </xf>
    <xf numFmtId="3" fontId="10" fillId="5" borderId="49" xfId="2" applyNumberFormat="1" applyFont="1" applyFill="1" applyBorder="1" applyAlignment="1">
      <alignment horizontal="right" vertical="center" wrapText="1"/>
    </xf>
    <xf numFmtId="9" fontId="10" fillId="5" borderId="49" xfId="2" applyFont="1" applyFill="1" applyBorder="1" applyAlignment="1">
      <alignment horizontal="right" vertical="center" wrapText="1"/>
    </xf>
    <xf numFmtId="3" fontId="4" fillId="5" borderId="49" xfId="2" applyNumberFormat="1" applyFont="1" applyFill="1" applyBorder="1" applyAlignment="1">
      <alignment horizontal="right" vertical="center" wrapText="1"/>
    </xf>
    <xf numFmtId="9" fontId="4" fillId="5" borderId="49" xfId="2" applyFont="1" applyFill="1" applyBorder="1" applyAlignment="1">
      <alignment horizontal="right" vertical="center" wrapText="1"/>
    </xf>
    <xf numFmtId="0" fontId="2" fillId="2" borderId="49" xfId="0" applyFont="1" applyFill="1" applyBorder="1" applyAlignment="1">
      <alignment vertical="center" wrapText="1"/>
    </xf>
    <xf numFmtId="0" fontId="11" fillId="0" borderId="91" xfId="0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9" fontId="0" fillId="0" borderId="14" xfId="2" applyFont="1" applyBorder="1" applyAlignment="1">
      <alignment vertical="top" wrapText="1"/>
    </xf>
    <xf numFmtId="0" fontId="11" fillId="0" borderId="0" xfId="0" applyFont="1" applyBorder="1" applyAlignment="1">
      <alignment horizontal="center" vertical="top" wrapText="1"/>
    </xf>
    <xf numFmtId="9" fontId="0" fillId="0" borderId="0" xfId="2" applyFont="1" applyBorder="1" applyAlignment="1">
      <alignment vertical="top" wrapText="1"/>
    </xf>
    <xf numFmtId="9" fontId="5" fillId="5" borderId="15" xfId="2" applyFont="1" applyFill="1" applyBorder="1" applyAlignment="1">
      <alignment horizontal="right" vertical="center" wrapText="1"/>
    </xf>
    <xf numFmtId="9" fontId="0" fillId="0" borderId="0" xfId="2" applyFont="1" applyAlignment="1">
      <alignment horizontal="left"/>
    </xf>
    <xf numFmtId="9" fontId="12" fillId="0" borderId="0" xfId="2" applyFont="1" applyAlignment="1">
      <alignment horizontal="left"/>
    </xf>
    <xf numFmtId="3" fontId="5" fillId="5" borderId="0" xfId="2" applyNumberFormat="1" applyFont="1" applyFill="1" applyBorder="1" applyAlignment="1">
      <alignment horizontal="right" vertical="center" wrapText="1"/>
    </xf>
    <xf numFmtId="9" fontId="4" fillId="0" borderId="0" xfId="2" applyFont="1" applyAlignment="1">
      <alignment horizontal="left"/>
    </xf>
    <xf numFmtId="3" fontId="2" fillId="2" borderId="15" xfId="0" applyNumberFormat="1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vertical="center"/>
    </xf>
    <xf numFmtId="9" fontId="5" fillId="5" borderId="15" xfId="2" applyFont="1" applyFill="1" applyBorder="1" applyAlignment="1">
      <alignment horizontal="right" vertical="center"/>
    </xf>
    <xf numFmtId="3" fontId="5" fillId="5" borderId="15" xfId="2" applyNumberFormat="1" applyFont="1" applyFill="1" applyBorder="1" applyAlignment="1">
      <alignment horizontal="right" vertical="center" wrapText="1"/>
    </xf>
    <xf numFmtId="3" fontId="10" fillId="5" borderId="15" xfId="2" applyNumberFormat="1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left" vertical="center"/>
    </xf>
    <xf numFmtId="9" fontId="0" fillId="0" borderId="94" xfId="0" applyNumberFormat="1" applyBorder="1" applyAlignment="1">
      <alignment horizontal="center"/>
    </xf>
    <xf numFmtId="9" fontId="0" fillId="0" borderId="74" xfId="0" applyNumberFormat="1" applyBorder="1" applyAlignment="1">
      <alignment horizontal="center"/>
    </xf>
    <xf numFmtId="9" fontId="0" fillId="0" borderId="95" xfId="0" applyNumberFormat="1" applyBorder="1" applyAlignment="1">
      <alignment horizontal="center"/>
    </xf>
    <xf numFmtId="9" fontId="0" fillId="0" borderId="96" xfId="0" applyNumberFormat="1" applyBorder="1" applyAlignment="1">
      <alignment horizontal="center"/>
    </xf>
    <xf numFmtId="0" fontId="0" fillId="0" borderId="97" xfId="0" applyBorder="1" applyAlignment="1">
      <alignment horizontal="center"/>
    </xf>
    <xf numFmtId="0" fontId="0" fillId="0" borderId="98" xfId="0" applyBorder="1" applyAlignment="1">
      <alignment horizontal="center"/>
    </xf>
    <xf numFmtId="0" fontId="0" fillId="0" borderId="94" xfId="0" applyBorder="1" applyAlignment="1">
      <alignment horizontal="center"/>
    </xf>
    <xf numFmtId="0" fontId="0" fillId="0" borderId="74" xfId="0" applyBorder="1" applyAlignment="1">
      <alignment horizontal="center"/>
    </xf>
    <xf numFmtId="9" fontId="0" fillId="0" borderId="97" xfId="0" applyNumberFormat="1" applyBorder="1" applyAlignment="1">
      <alignment horizontal="center"/>
    </xf>
    <xf numFmtId="9" fontId="0" fillId="0" borderId="98" xfId="0" applyNumberFormat="1" applyBorder="1" applyAlignment="1">
      <alignment horizontal="center"/>
    </xf>
    <xf numFmtId="9" fontId="0" fillId="0" borderId="83" xfId="0" applyNumberFormat="1" applyBorder="1" applyAlignment="1">
      <alignment horizontal="center"/>
    </xf>
    <xf numFmtId="9" fontId="0" fillId="0" borderId="40" xfId="0" applyNumberFormat="1" applyBorder="1" applyAlignment="1">
      <alignment horizontal="center"/>
    </xf>
    <xf numFmtId="0" fontId="2" fillId="2" borderId="79" xfId="0" applyFont="1" applyFill="1" applyBorder="1" applyAlignment="1">
      <alignment horizontal="left" vertical="center"/>
    </xf>
    <xf numFmtId="0" fontId="0" fillId="0" borderId="79" xfId="0" applyBorder="1" applyAlignment="1"/>
    <xf numFmtId="0" fontId="0" fillId="0" borderId="81" xfId="0" applyBorder="1" applyAlignment="1"/>
    <xf numFmtId="0" fontId="2" fillId="2" borderId="94" xfId="0" applyFont="1" applyFill="1" applyBorder="1" applyAlignment="1">
      <alignment horizontal="right" vertical="center"/>
    </xf>
    <xf numFmtId="0" fontId="2" fillId="2" borderId="95" xfId="0" applyFont="1" applyFill="1" applyBorder="1" applyAlignment="1">
      <alignment horizontal="righ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4" xfId="0" applyFont="1" applyFill="1" applyBorder="1" applyAlignment="1">
      <alignment horizontal="left" vertical="center"/>
    </xf>
    <xf numFmtId="0" fontId="2" fillId="2" borderId="83" xfId="0" applyFont="1" applyFill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/>
    <xf numFmtId="0" fontId="16" fillId="0" borderId="0" xfId="0" applyFont="1" applyAlignment="1">
      <alignment vertical="center"/>
    </xf>
    <xf numFmtId="0" fontId="18" fillId="0" borderId="0" xfId="0" applyFont="1"/>
    <xf numFmtId="0" fontId="19" fillId="0" borderId="0" xfId="0" applyFont="1"/>
    <xf numFmtId="0" fontId="14" fillId="0" borderId="0" xfId="0" applyFont="1"/>
    <xf numFmtId="0" fontId="20" fillId="0" borderId="0" xfId="3"/>
    <xf numFmtId="0" fontId="20" fillId="0" borderId="0" xfId="3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/>
    <xf numFmtId="0" fontId="4" fillId="0" borderId="0" xfId="0" applyFont="1"/>
    <xf numFmtId="9" fontId="23" fillId="3" borderId="0" xfId="2" applyNumberFormat="1" applyFont="1" applyFill="1" applyBorder="1" applyAlignment="1">
      <alignment horizontal="center" vertical="center"/>
    </xf>
    <xf numFmtId="9" fontId="23" fillId="3" borderId="99" xfId="2" applyNumberFormat="1" applyFont="1" applyFill="1" applyBorder="1" applyAlignment="1">
      <alignment horizontal="center"/>
    </xf>
    <xf numFmtId="9" fontId="8" fillId="3" borderId="101" xfId="2" applyNumberFormat="1" applyFont="1" applyFill="1" applyBorder="1" applyAlignment="1">
      <alignment horizontal="center"/>
    </xf>
    <xf numFmtId="9" fontId="23" fillId="3" borderId="101" xfId="2" applyNumberFormat="1" applyFont="1" applyFill="1" applyBorder="1" applyAlignment="1">
      <alignment horizontal="center"/>
    </xf>
    <xf numFmtId="0" fontId="6" fillId="2" borderId="79" xfId="0" applyFont="1" applyFill="1" applyBorder="1" applyAlignment="1">
      <alignment horizontal="center" vertical="center" wrapText="1"/>
    </xf>
    <xf numFmtId="9" fontId="23" fillId="3" borderId="79" xfId="2" applyNumberFormat="1" applyFont="1" applyFill="1" applyBorder="1" applyAlignment="1">
      <alignment horizontal="center" vertical="center"/>
    </xf>
    <xf numFmtId="9" fontId="23" fillId="3" borderId="80" xfId="2" applyNumberFormat="1" applyFont="1" applyFill="1" applyBorder="1" applyAlignment="1">
      <alignment horizontal="center" vertical="center"/>
    </xf>
    <xf numFmtId="9" fontId="23" fillId="3" borderId="81" xfId="2" applyNumberFormat="1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 wrapText="1"/>
    </xf>
    <xf numFmtId="9" fontId="23" fillId="3" borderId="83" xfId="2" applyNumberFormat="1" applyFont="1" applyFill="1" applyBorder="1" applyAlignment="1">
      <alignment horizontal="center" vertical="center"/>
    </xf>
    <xf numFmtId="9" fontId="23" fillId="3" borderId="39" xfId="2" applyNumberFormat="1" applyFont="1" applyFill="1" applyBorder="1" applyAlignment="1">
      <alignment horizontal="center" vertical="center"/>
    </xf>
    <xf numFmtId="9" fontId="23" fillId="3" borderId="40" xfId="2" applyNumberFormat="1" applyFont="1" applyFill="1" applyBorder="1" applyAlignment="1">
      <alignment horizontal="center" vertical="center"/>
    </xf>
    <xf numFmtId="3" fontId="5" fillId="3" borderId="99" xfId="1" applyNumberFormat="1" applyFont="1" applyFill="1" applyBorder="1" applyAlignment="1">
      <alignment horizontal="center" vertical="center" wrapText="1"/>
    </xf>
    <xf numFmtId="9" fontId="25" fillId="0" borderId="79" xfId="2" applyNumberFormat="1" applyFont="1" applyFill="1" applyBorder="1" applyAlignment="1">
      <alignment horizontal="right"/>
    </xf>
    <xf numFmtId="9" fontId="25" fillId="0" borderId="80" xfId="2" applyNumberFormat="1" applyFont="1" applyFill="1" applyBorder="1" applyAlignment="1">
      <alignment horizontal="right"/>
    </xf>
    <xf numFmtId="9" fontId="25" fillId="0" borderId="81" xfId="2" applyNumberFormat="1" applyFont="1" applyFill="1" applyBorder="1" applyAlignment="1">
      <alignment horizontal="right"/>
    </xf>
    <xf numFmtId="3" fontId="5" fillId="3" borderId="100" xfId="1" applyNumberFormat="1" applyFont="1" applyFill="1" applyBorder="1" applyAlignment="1">
      <alignment horizontal="center" vertical="center" wrapText="1"/>
    </xf>
    <xf numFmtId="9" fontId="4" fillId="0" borderId="94" xfId="2" applyFont="1" applyFill="1" applyBorder="1"/>
    <xf numFmtId="9" fontId="4" fillId="0" borderId="0" xfId="2" applyFont="1" applyFill="1" applyBorder="1"/>
    <xf numFmtId="9" fontId="4" fillId="0" borderId="74" xfId="2" applyFont="1" applyFill="1" applyBorder="1"/>
    <xf numFmtId="9" fontId="25" fillId="0" borderId="94" xfId="2" applyNumberFormat="1" applyFont="1" applyFill="1" applyBorder="1" applyAlignment="1">
      <alignment horizontal="right"/>
    </xf>
    <xf numFmtId="9" fontId="25" fillId="0" borderId="0" xfId="2" applyNumberFormat="1" applyFont="1" applyFill="1" applyBorder="1" applyAlignment="1">
      <alignment horizontal="right"/>
    </xf>
    <xf numFmtId="9" fontId="25" fillId="0" borderId="74" xfId="2" applyNumberFormat="1" applyFont="1" applyFill="1" applyBorder="1" applyAlignment="1">
      <alignment horizontal="right"/>
    </xf>
    <xf numFmtId="3" fontId="0" fillId="3" borderId="100" xfId="1" applyNumberFormat="1" applyFont="1" applyFill="1" applyBorder="1" applyAlignment="1">
      <alignment horizontal="center" vertical="center"/>
    </xf>
    <xf numFmtId="3" fontId="5" fillId="3" borderId="101" xfId="1" applyNumberFormat="1" applyFont="1" applyFill="1" applyBorder="1" applyAlignment="1">
      <alignment horizontal="center" vertical="center" wrapText="1"/>
    </xf>
    <xf numFmtId="9" fontId="4" fillId="0" borderId="83" xfId="2" applyFont="1" applyFill="1" applyBorder="1"/>
    <xf numFmtId="9" fontId="4" fillId="0" borderId="39" xfId="2" applyFont="1" applyFill="1" applyBorder="1"/>
    <xf numFmtId="9" fontId="4" fillId="0" borderId="40" xfId="2" applyFont="1" applyFill="1" applyBorder="1"/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top"/>
    </xf>
    <xf numFmtId="0" fontId="18" fillId="0" borderId="0" xfId="0" applyFont="1" applyAlignment="1">
      <alignment vertical="center"/>
    </xf>
    <xf numFmtId="0" fontId="2" fillId="2" borderId="17" xfId="0" applyFont="1" applyFill="1" applyBorder="1" applyAlignment="1">
      <alignment horizontal="center" vertical="center" wrapText="1"/>
    </xf>
    <xf numFmtId="1" fontId="0" fillId="0" borderId="14" xfId="2" applyNumberFormat="1" applyFont="1" applyBorder="1" applyAlignment="1">
      <alignment horizontal="center" wrapText="1"/>
    </xf>
    <xf numFmtId="1" fontId="0" fillId="0" borderId="17" xfId="2" applyNumberFormat="1" applyFont="1" applyBorder="1" applyAlignment="1">
      <alignment horizontal="center" wrapText="1"/>
    </xf>
    <xf numFmtId="1" fontId="0" fillId="0" borderId="20" xfId="2" applyNumberFormat="1" applyFont="1" applyBorder="1" applyAlignment="1">
      <alignment horizontal="center" wrapText="1"/>
    </xf>
    <xf numFmtId="1" fontId="0" fillId="0" borderId="23" xfId="2" applyNumberFormat="1" applyFont="1" applyBorder="1" applyAlignment="1">
      <alignment horizontal="center" wrapText="1"/>
    </xf>
    <xf numFmtId="1" fontId="0" fillId="0" borderId="27" xfId="2" applyNumberFormat="1" applyFont="1" applyBorder="1" applyAlignment="1">
      <alignment horizontal="center" wrapText="1"/>
    </xf>
    <xf numFmtId="1" fontId="0" fillId="0" borderId="12" xfId="2" applyNumberFormat="1" applyFont="1" applyBorder="1" applyAlignment="1">
      <alignment horizontal="center" wrapText="1"/>
    </xf>
    <xf numFmtId="9" fontId="0" fillId="3" borderId="0" xfId="2" applyNumberFormat="1" applyFont="1" applyFill="1"/>
    <xf numFmtId="3" fontId="0" fillId="4" borderId="15" xfId="2" applyNumberFormat="1" applyFont="1" applyFill="1" applyBorder="1" applyAlignment="1">
      <alignment horizontal="center" vertical="center"/>
    </xf>
    <xf numFmtId="10" fontId="4" fillId="4" borderId="15" xfId="0" applyNumberFormat="1" applyFont="1" applyFill="1" applyBorder="1" applyAlignment="1">
      <alignment horizontal="center" vertical="center"/>
    </xf>
    <xf numFmtId="9" fontId="4" fillId="4" borderId="17" xfId="0" applyNumberFormat="1" applyFont="1" applyFill="1" applyBorder="1" applyAlignment="1">
      <alignment horizontal="center" vertical="center"/>
    </xf>
    <xf numFmtId="0" fontId="31" fillId="0" borderId="0" xfId="0" applyFont="1" applyAlignment="1"/>
    <xf numFmtId="0" fontId="0" fillId="0" borderId="0" xfId="0" applyBorder="1" applyAlignment="1">
      <alignment wrapText="1"/>
    </xf>
    <xf numFmtId="0" fontId="0" fillId="0" borderId="0" xfId="0" applyBorder="1"/>
    <xf numFmtId="0" fontId="2" fillId="2" borderId="103" xfId="0" applyFont="1" applyFill="1" applyBorder="1" applyAlignment="1">
      <alignment vertical="center"/>
    </xf>
    <xf numFmtId="9" fontId="4" fillId="4" borderId="66" xfId="2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right" vertical="center"/>
    </xf>
    <xf numFmtId="0" fontId="6" fillId="2" borderId="48" xfId="0" applyFont="1" applyFill="1" applyBorder="1" applyAlignment="1">
      <alignment horizontal="right" vertical="center"/>
    </xf>
    <xf numFmtId="164" fontId="2" fillId="2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80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32" fillId="7" borderId="104" xfId="0" applyFont="1" applyFill="1" applyBorder="1" applyAlignment="1">
      <alignment vertical="center"/>
    </xf>
    <xf numFmtId="9" fontId="0" fillId="0" borderId="0" xfId="2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right" vertical="center"/>
    </xf>
    <xf numFmtId="0" fontId="32" fillId="7" borderId="104" xfId="0" applyFont="1" applyFill="1" applyBorder="1" applyAlignment="1">
      <alignment horizontal="center" vertical="center"/>
    </xf>
    <xf numFmtId="0" fontId="32" fillId="7" borderId="104" xfId="0" applyFont="1" applyFill="1" applyBorder="1" applyAlignment="1">
      <alignment horizontal="center" vertical="center" wrapText="1"/>
    </xf>
    <xf numFmtId="0" fontId="0" fillId="0" borderId="105" xfId="0" applyBorder="1" applyAlignment="1">
      <alignment horizontal="center" wrapText="1"/>
    </xf>
    <xf numFmtId="0" fontId="0" fillId="0" borderId="106" xfId="0" applyBorder="1" applyAlignment="1">
      <alignment horizontal="center" wrapText="1"/>
    </xf>
    <xf numFmtId="0" fontId="0" fillId="0" borderId="107" xfId="0" applyBorder="1" applyAlignment="1">
      <alignment horizontal="center" wrapText="1"/>
    </xf>
    <xf numFmtId="0" fontId="0" fillId="0" borderId="108" xfId="0" applyBorder="1" applyAlignment="1">
      <alignment horizontal="center" wrapText="1"/>
    </xf>
    <xf numFmtId="0" fontId="4" fillId="0" borderId="105" xfId="0" applyFont="1" applyBorder="1" applyAlignment="1">
      <alignment horizontal="center" wrapText="1"/>
    </xf>
    <xf numFmtId="0" fontId="4" fillId="0" borderId="107" xfId="0" applyFont="1" applyBorder="1" applyAlignment="1">
      <alignment horizontal="center" wrapText="1"/>
    </xf>
    <xf numFmtId="0" fontId="0" fillId="0" borderId="109" xfId="0" applyBorder="1" applyAlignment="1">
      <alignment horizontal="center" wrapText="1"/>
    </xf>
    <xf numFmtId="164" fontId="2" fillId="2" borderId="110" xfId="2" applyNumberFormat="1" applyFont="1" applyFill="1" applyBorder="1" applyAlignment="1">
      <alignment horizontal="left" vertical="center"/>
    </xf>
    <xf numFmtId="164" fontId="2" fillId="2" borderId="111" xfId="2" applyNumberFormat="1" applyFont="1" applyFill="1" applyBorder="1" applyAlignment="1">
      <alignment horizontal="left" vertical="center"/>
    </xf>
    <xf numFmtId="164" fontId="2" fillId="2" borderId="112" xfId="2" applyNumberFormat="1" applyFont="1" applyFill="1" applyBorder="1" applyAlignment="1">
      <alignment horizontal="left" vertical="center"/>
    </xf>
    <xf numFmtId="164" fontId="2" fillId="2" borderId="113" xfId="2" applyNumberFormat="1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1" fontId="4" fillId="0" borderId="14" xfId="2" applyNumberFormat="1" applyFont="1" applyBorder="1" applyAlignment="1">
      <alignment horizontal="center" wrapText="1"/>
    </xf>
    <xf numFmtId="1" fontId="4" fillId="0" borderId="17" xfId="2" applyNumberFormat="1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1" fontId="4" fillId="0" borderId="20" xfId="2" applyNumberFormat="1" applyFont="1" applyBorder="1" applyAlignment="1">
      <alignment horizontal="center" wrapText="1"/>
    </xf>
    <xf numFmtId="1" fontId="4" fillId="0" borderId="23" xfId="2" applyNumberFormat="1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1" fontId="4" fillId="0" borderId="31" xfId="2" applyNumberFormat="1" applyFont="1" applyBorder="1" applyAlignment="1">
      <alignment horizontal="center" wrapText="1"/>
    </xf>
    <xf numFmtId="1" fontId="4" fillId="0" borderId="34" xfId="2" applyNumberFormat="1" applyFont="1" applyBorder="1" applyAlignment="1">
      <alignment horizontal="center" wrapText="1"/>
    </xf>
    <xf numFmtId="9" fontId="33" fillId="0" borderId="80" xfId="2" applyNumberFormat="1" applyFont="1" applyFill="1" applyBorder="1"/>
    <xf numFmtId="9" fontId="4" fillId="0" borderId="39" xfId="2" applyNumberFormat="1" applyFont="1" applyFill="1" applyBorder="1"/>
    <xf numFmtId="9" fontId="33" fillId="0" borderId="39" xfId="2" applyNumberFormat="1" applyFont="1" applyFill="1" applyBorder="1"/>
    <xf numFmtId="164" fontId="30" fillId="6" borderId="79" xfId="2" applyNumberFormat="1" applyFont="1" applyFill="1" applyBorder="1" applyAlignment="1">
      <alignment horizontal="left" vertical="center" wrapText="1"/>
    </xf>
    <xf numFmtId="164" fontId="30" fillId="6" borderId="80" xfId="2" applyNumberFormat="1" applyFont="1" applyFill="1" applyBorder="1" applyAlignment="1">
      <alignment horizontal="left" vertical="center" wrapText="1"/>
    </xf>
    <xf numFmtId="10" fontId="4" fillId="4" borderId="29" xfId="0" applyNumberFormat="1" applyFont="1" applyFill="1" applyBorder="1" applyAlignment="1">
      <alignment horizontal="center" vertical="center"/>
    </xf>
    <xf numFmtId="10" fontId="4" fillId="4" borderId="88" xfId="0" applyNumberFormat="1" applyFont="1" applyFill="1" applyBorder="1" applyAlignment="1">
      <alignment horizontal="center" vertical="center"/>
    </xf>
    <xf numFmtId="10" fontId="4" fillId="4" borderId="89" xfId="0" applyNumberFormat="1" applyFont="1" applyFill="1" applyBorder="1" applyAlignment="1">
      <alignment horizontal="center" vertical="center"/>
    </xf>
    <xf numFmtId="0" fontId="2" fillId="2" borderId="77" xfId="0" applyFont="1" applyFill="1" applyBorder="1" applyAlignment="1">
      <alignment horizontal="center" vertical="center" wrapText="1"/>
    </xf>
    <xf numFmtId="0" fontId="2" fillId="2" borderId="72" xfId="0" applyFont="1" applyFill="1" applyBorder="1" applyAlignment="1">
      <alignment horizontal="center" vertical="center" wrapText="1"/>
    </xf>
    <xf numFmtId="0" fontId="2" fillId="2" borderId="78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8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9" xfId="0" applyFont="1" applyFill="1" applyBorder="1" applyAlignment="1">
      <alignment horizontal="center" vertical="center" wrapText="1"/>
    </xf>
    <xf numFmtId="0" fontId="2" fillId="2" borderId="80" xfId="0" applyFont="1" applyFill="1" applyBorder="1" applyAlignment="1">
      <alignment horizontal="center" vertical="center" wrapText="1"/>
    </xf>
    <xf numFmtId="0" fontId="2" fillId="2" borderId="81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10" fontId="4" fillId="4" borderId="85" xfId="0" applyNumberFormat="1" applyFont="1" applyFill="1" applyBorder="1" applyAlignment="1">
      <alignment horizontal="center"/>
    </xf>
    <xf numFmtId="10" fontId="4" fillId="4" borderId="7" xfId="0" applyNumberFormat="1" applyFont="1" applyFill="1" applyBorder="1" applyAlignment="1">
      <alignment horizontal="center"/>
    </xf>
    <xf numFmtId="10" fontId="4" fillId="4" borderId="86" xfId="0" applyNumberFormat="1" applyFont="1" applyFill="1" applyBorder="1" applyAlignment="1">
      <alignment horizontal="center"/>
    </xf>
    <xf numFmtId="10" fontId="4" fillId="4" borderId="87" xfId="0" applyNumberFormat="1" applyFont="1" applyFill="1" applyBorder="1" applyAlignment="1">
      <alignment horizontal="center"/>
    </xf>
    <xf numFmtId="10" fontId="4" fillId="4" borderId="86" xfId="0" applyNumberFormat="1" applyFont="1" applyFill="1" applyBorder="1" applyAlignment="1">
      <alignment horizontal="center" vertical="center"/>
    </xf>
    <xf numFmtId="10" fontId="4" fillId="4" borderId="87" xfId="0" applyNumberFormat="1" applyFont="1" applyFill="1" applyBorder="1" applyAlignment="1">
      <alignment horizontal="center" vertical="center"/>
    </xf>
    <xf numFmtId="10" fontId="4" fillId="4" borderId="88" xfId="0" applyNumberFormat="1" applyFont="1" applyFill="1" applyBorder="1" applyAlignment="1">
      <alignment horizontal="center"/>
    </xf>
    <xf numFmtId="10" fontId="4" fillId="4" borderId="89" xfId="0" applyNumberFormat="1" applyFont="1" applyFill="1" applyBorder="1" applyAlignment="1">
      <alignment horizontal="center"/>
    </xf>
    <xf numFmtId="0" fontId="19" fillId="0" borderId="0" xfId="0" applyFont="1" applyAlignment="1">
      <alignment horizontal="left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80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8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02" xfId="0" applyFont="1" applyFill="1" applyBorder="1" applyAlignment="1">
      <alignment horizontal="center" vertical="center" wrapText="1"/>
    </xf>
    <xf numFmtId="0" fontId="6" fillId="2" borderId="99" xfId="0" applyFont="1" applyFill="1" applyBorder="1" applyAlignment="1">
      <alignment horizontal="center" vertical="center" wrapText="1"/>
    </xf>
    <xf numFmtId="0" fontId="6" fillId="2" borderId="100" xfId="0" applyFont="1" applyFill="1" applyBorder="1" applyAlignment="1">
      <alignment horizontal="center" vertical="center" wrapText="1"/>
    </xf>
    <xf numFmtId="0" fontId="6" fillId="2" borderId="101" xfId="0" applyFont="1" applyFill="1" applyBorder="1" applyAlignment="1">
      <alignment horizontal="center" vertical="center" wrapText="1"/>
    </xf>
    <xf numFmtId="0" fontId="6" fillId="2" borderId="114" xfId="0" applyFont="1" applyFill="1" applyBorder="1" applyAlignment="1">
      <alignment horizontal="center" vertical="center"/>
    </xf>
    <xf numFmtId="0" fontId="6" fillId="2" borderId="115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2" fillId="2" borderId="99" xfId="0" applyFont="1" applyFill="1" applyBorder="1" applyAlignment="1">
      <alignment horizontal="center" vertical="center" wrapText="1"/>
    </xf>
    <xf numFmtId="0" fontId="2" fillId="2" borderId="100" xfId="0" applyFont="1" applyFill="1" applyBorder="1" applyAlignment="1">
      <alignment horizontal="center" vertical="center" wrapText="1"/>
    </xf>
    <xf numFmtId="0" fontId="2" fillId="2" borderId="101" xfId="0" applyFont="1" applyFill="1" applyBorder="1" applyAlignment="1">
      <alignment horizontal="center" vertical="center" wrapText="1"/>
    </xf>
    <xf numFmtId="0" fontId="2" fillId="2" borderId="58" xfId="0" applyFont="1" applyFill="1" applyBorder="1" applyAlignment="1">
      <alignment horizontal="center" vertical="center" wrapText="1"/>
    </xf>
    <xf numFmtId="0" fontId="2" fillId="2" borderId="59" xfId="0" applyFont="1" applyFill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 vertical="center" wrapText="1"/>
    </xf>
    <xf numFmtId="0" fontId="2" fillId="2" borderId="62" xfId="0" applyFont="1" applyFill="1" applyBorder="1" applyAlignment="1">
      <alignment horizontal="center" vertical="center" wrapText="1"/>
    </xf>
    <xf numFmtId="0" fontId="2" fillId="2" borderId="65" xfId="0" applyFont="1" applyFill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 vertical="center" wrapText="1"/>
    </xf>
    <xf numFmtId="0" fontId="2" fillId="2" borderId="64" xfId="0" applyFont="1" applyFill="1" applyBorder="1" applyAlignment="1">
      <alignment horizontal="center" vertical="center" wrapText="1"/>
    </xf>
    <xf numFmtId="0" fontId="2" fillId="2" borderId="75" xfId="0" applyFont="1" applyFill="1" applyBorder="1" applyAlignment="1">
      <alignment horizontal="center" vertical="center" wrapText="1"/>
    </xf>
    <xf numFmtId="0" fontId="2" fillId="2" borderId="73" xfId="0" applyFont="1" applyFill="1" applyBorder="1" applyAlignment="1">
      <alignment horizontal="center" vertical="center" wrapText="1"/>
    </xf>
    <xf numFmtId="0" fontId="2" fillId="2" borderId="74" xfId="0" applyFont="1" applyFill="1" applyBorder="1" applyAlignment="1">
      <alignment horizontal="center" vertical="center" wrapText="1"/>
    </xf>
    <xf numFmtId="0" fontId="2" fillId="2" borderId="7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3" fontId="5" fillId="4" borderId="73" xfId="0" applyNumberFormat="1" applyFont="1" applyFill="1" applyBorder="1" applyAlignment="1">
      <alignment horizontal="center" vertical="center" wrapText="1"/>
    </xf>
    <xf numFmtId="3" fontId="5" fillId="4" borderId="9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90" xfId="0" applyFont="1" applyFill="1" applyBorder="1" applyAlignment="1">
      <alignment horizontal="center" vertical="center" wrapText="1"/>
    </xf>
    <xf numFmtId="3" fontId="5" fillId="4" borderId="92" xfId="0" applyNumberFormat="1" applyFont="1" applyFill="1" applyBorder="1" applyAlignment="1">
      <alignment horizontal="center" vertical="center" wrapText="1"/>
    </xf>
    <xf numFmtId="3" fontId="5" fillId="4" borderId="93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9" fillId="0" borderId="80" xfId="0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'Graphique 1'!$A$5</c:f>
              <c:strCache>
                <c:ptCount val="1"/>
                <c:pt idx="0">
                  <c:v>Maths  &amp; Physique-Chimie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6029761950718071E-2"/>
                  <c:y val="1.2288786482334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80D-48DE-ACDB-89BE4A4D4B87}"/>
                </c:ext>
              </c:extLst>
            </c:dLbl>
            <c:dLbl>
              <c:idx val="1"/>
              <c:layout>
                <c:manualLayout>
                  <c:x val="5.602976195071807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80D-48DE-ACDB-89BE4A4D4B87}"/>
                </c:ext>
              </c:extLst>
            </c:dLbl>
            <c:dLbl>
              <c:idx val="2"/>
              <c:layout>
                <c:manualLayout>
                  <c:x val="5.4278831889758135E-2"/>
                  <c:y val="3.07219662058371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80D-48DE-ACDB-89BE4A4D4B87}"/>
                </c:ext>
              </c:extLst>
            </c:dLbl>
            <c:dLbl>
              <c:idx val="3"/>
              <c:layout>
                <c:manualLayout>
                  <c:x val="5.6029761950718071E-2"/>
                  <c:y val="1.22887864823348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80D-48DE-ACDB-89BE4A4D4B87}"/>
                </c:ext>
              </c:extLst>
            </c:dLbl>
            <c:dLbl>
              <c:idx val="4"/>
              <c:layout>
                <c:manualLayout>
                  <c:x val="5.6029761950717946E-2"/>
                  <c:y val="3.0721966205836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80D-48DE-ACDB-89BE4A4D4B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1'!$B$4:$F$4</c:f>
              <c:strCache>
                <c:ptCount val="5"/>
                <c:pt idx="0">
                  <c:v>CPGE Scientifique - BCPST </c:v>
                </c:pt>
                <c:pt idx="1">
                  <c:v>CPGE Scientifique - MP2I </c:v>
                </c:pt>
                <c:pt idx="2">
                  <c:v>CPGE Scientifique - MPSI </c:v>
                </c:pt>
                <c:pt idx="3">
                  <c:v>CPGE Scientifique - PCSI </c:v>
                </c:pt>
                <c:pt idx="4">
                  <c:v>Ensemble CPGE Scientifiques</c:v>
                </c:pt>
              </c:strCache>
            </c:strRef>
          </c:cat>
          <c:val>
            <c:numRef>
              <c:f>'Graphique 1'!$B$5:$F$5</c:f>
              <c:numCache>
                <c:formatCode>0%</c:formatCode>
                <c:ptCount val="5"/>
                <c:pt idx="0">
                  <c:v>0.18364941843596763</c:v>
                </c:pt>
                <c:pt idx="1">
                  <c:v>0.47328201079443949</c:v>
                </c:pt>
                <c:pt idx="2">
                  <c:v>0.88842123664483208</c:v>
                </c:pt>
                <c:pt idx="3">
                  <c:v>0.90229369189547015</c:v>
                </c:pt>
                <c:pt idx="4">
                  <c:v>0.67415765108767434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0D-48DE-ACDB-89BE4A4D4B87}"/>
            </c:ext>
          </c:extLst>
        </c:ser>
        <c:ser>
          <c:idx val="1"/>
          <c:order val="1"/>
          <c:tx>
            <c:strRef>
              <c:f>'Graphique 1'!$A$6</c:f>
              <c:strCache>
                <c:ptCount val="1"/>
                <c:pt idx="0">
                  <c:v>Physique-Chimie &amp; SVT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7780692011678014E-2"/>
                  <c:y val="-5.632295406312992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80D-48DE-ACDB-89BE4A4D4B87}"/>
                </c:ext>
              </c:extLst>
            </c:dLbl>
            <c:dLbl>
              <c:idx val="4"/>
              <c:layout>
                <c:manualLayout>
                  <c:x val="5.6029761950717946E-2"/>
                  <c:y val="1.53609831029185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80D-48DE-ACDB-89BE4A4D4B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1'!$B$4:$F$4</c:f>
              <c:strCache>
                <c:ptCount val="5"/>
                <c:pt idx="0">
                  <c:v>CPGE Scientifique - BCPST </c:v>
                </c:pt>
                <c:pt idx="1">
                  <c:v>CPGE Scientifique - MP2I </c:v>
                </c:pt>
                <c:pt idx="2">
                  <c:v>CPGE Scientifique - MPSI </c:v>
                </c:pt>
                <c:pt idx="3">
                  <c:v>CPGE Scientifique - PCSI </c:v>
                </c:pt>
                <c:pt idx="4">
                  <c:v>Ensemble CPGE Scientifiques</c:v>
                </c:pt>
              </c:strCache>
            </c:strRef>
          </c:cat>
          <c:val>
            <c:numRef>
              <c:f>'Graphique 1'!$B$6:$F$6</c:f>
              <c:numCache>
                <c:formatCode>0%</c:formatCode>
                <c:ptCount val="5"/>
                <c:pt idx="0">
                  <c:v>0.53367441032078666</c:v>
                </c:pt>
                <c:pt idx="1">
                  <c:v>7.5447904569178994E-3</c:v>
                </c:pt>
                <c:pt idx="2">
                  <c:v>1.1805505568295165E-2</c:v>
                </c:pt>
                <c:pt idx="3">
                  <c:v>5.7386809748809713E-2</c:v>
                </c:pt>
                <c:pt idx="4">
                  <c:v>0.16427005141398054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0D-48DE-ACDB-89BE4A4D4B87}"/>
            </c:ext>
          </c:extLst>
        </c:ser>
        <c:ser>
          <c:idx val="2"/>
          <c:order val="2"/>
          <c:tx>
            <c:strRef>
              <c:f>'Graphique 1'!$A$7</c:f>
              <c:strCache>
                <c:ptCount val="1"/>
                <c:pt idx="0">
                  <c:v>Maths &amp; SES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'Graphique 1'!$B$4:$F$4</c:f>
              <c:strCache>
                <c:ptCount val="5"/>
                <c:pt idx="0">
                  <c:v>CPGE Scientifique - BCPST </c:v>
                </c:pt>
                <c:pt idx="1">
                  <c:v>CPGE Scientifique - MP2I </c:v>
                </c:pt>
                <c:pt idx="2">
                  <c:v>CPGE Scientifique - MPSI </c:v>
                </c:pt>
                <c:pt idx="3">
                  <c:v>CPGE Scientifique - PCSI </c:v>
                </c:pt>
                <c:pt idx="4">
                  <c:v>Ensemble CPGE Scientifiques</c:v>
                </c:pt>
              </c:strCache>
            </c:strRef>
          </c:cat>
          <c:val>
            <c:numRef>
              <c:f>'Graphique 1'!$B$7:$F$7</c:f>
              <c:numCache>
                <c:formatCode>0%</c:formatCode>
                <c:ptCount val="5"/>
                <c:pt idx="0">
                  <c:v>1.5268030783107784E-3</c:v>
                </c:pt>
                <c:pt idx="1">
                  <c:v>5.8256560599487493E-3</c:v>
                </c:pt>
                <c:pt idx="2">
                  <c:v>3.0150030335126016E-3</c:v>
                </c:pt>
                <c:pt idx="3">
                  <c:v>1.0421916949972792E-3</c:v>
                </c:pt>
                <c:pt idx="4">
                  <c:v>2.2506591092395236E-3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0D-48DE-ACDB-89BE4A4D4B87}"/>
            </c:ext>
          </c:extLst>
        </c:ser>
        <c:ser>
          <c:idx val="3"/>
          <c:order val="3"/>
          <c:tx>
            <c:strRef>
              <c:f>'Graphique 1'!$A$8</c:f>
              <c:strCache>
                <c:ptCount val="1"/>
                <c:pt idx="0">
                  <c:v>SES &amp; HGGSP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'Graphique 1'!$B$4:$F$4</c:f>
              <c:strCache>
                <c:ptCount val="5"/>
                <c:pt idx="0">
                  <c:v>CPGE Scientifique - BCPST </c:v>
                </c:pt>
                <c:pt idx="1">
                  <c:v>CPGE Scientifique - MP2I </c:v>
                </c:pt>
                <c:pt idx="2">
                  <c:v>CPGE Scientifique - MPSI </c:v>
                </c:pt>
                <c:pt idx="3">
                  <c:v>CPGE Scientifique - PCSI </c:v>
                </c:pt>
                <c:pt idx="4">
                  <c:v>Ensemble CPGE Scientifiques</c:v>
                </c:pt>
              </c:strCache>
            </c:strRef>
          </c:cat>
          <c:val>
            <c:numRef>
              <c:f>'Graphique 1'!$B$8:$F$8</c:f>
              <c:numCache>
                <c:formatCode>0%</c:formatCode>
                <c:ptCount val="5"/>
                <c:pt idx="0">
                  <c:v>7.626833815456474E-4</c:v>
                </c:pt>
                <c:pt idx="1">
                  <c:v>2.9640248223606035E-4</c:v>
                </c:pt>
                <c:pt idx="2">
                  <c:v>3.1929005522021242E-4</c:v>
                </c:pt>
                <c:pt idx="3">
                  <c:v>2.0883995429617924E-4</c:v>
                </c:pt>
                <c:pt idx="4">
                  <c:v>4.0461503330337323E-4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0D-48DE-ACDB-89BE4A4D4B87}"/>
            </c:ext>
          </c:extLst>
        </c:ser>
        <c:ser>
          <c:idx val="4"/>
          <c:order val="4"/>
          <c:tx>
            <c:strRef>
              <c:f>'Graphique 1'!$A$9</c:f>
              <c:strCache>
                <c:ptCount val="1"/>
                <c:pt idx="0">
                  <c:v>Maths &amp; SVT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7780692011678014E-2"/>
                  <c:y val="6.14439324116743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80D-48DE-ACDB-89BE4A4D4B87}"/>
                </c:ext>
              </c:extLst>
            </c:dLbl>
            <c:dLbl>
              <c:idx val="4"/>
              <c:layout>
                <c:manualLayout>
                  <c:x val="5.077697176783812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80D-48DE-ACDB-89BE4A4D4B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1'!$B$4:$F$4</c:f>
              <c:strCache>
                <c:ptCount val="5"/>
                <c:pt idx="0">
                  <c:v>CPGE Scientifique - BCPST </c:v>
                </c:pt>
                <c:pt idx="1">
                  <c:v>CPGE Scientifique - MP2I </c:v>
                </c:pt>
                <c:pt idx="2">
                  <c:v>CPGE Scientifique - MPSI </c:v>
                </c:pt>
                <c:pt idx="3">
                  <c:v>CPGE Scientifique - PCSI </c:v>
                </c:pt>
                <c:pt idx="4">
                  <c:v>Ensemble CPGE Scientifiques</c:v>
                </c:pt>
              </c:strCache>
            </c:strRef>
          </c:cat>
          <c:val>
            <c:numRef>
              <c:f>'Graphique 1'!$B$9:$F$9</c:f>
              <c:numCache>
                <c:formatCode>0%</c:formatCode>
                <c:ptCount val="5"/>
                <c:pt idx="0">
                  <c:v>0.23781789246595214</c:v>
                </c:pt>
                <c:pt idx="1">
                  <c:v>1.0913000482327675E-2</c:v>
                </c:pt>
                <c:pt idx="2">
                  <c:v>1.5829280080619453E-2</c:v>
                </c:pt>
                <c:pt idx="3">
                  <c:v>4.7972947193612708E-3</c:v>
                </c:pt>
                <c:pt idx="4">
                  <c:v>7.1726231894198064E-2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0D-48DE-ACDB-89BE4A4D4B87}"/>
            </c:ext>
          </c:extLst>
        </c:ser>
        <c:ser>
          <c:idx val="5"/>
          <c:order val="5"/>
          <c:tx>
            <c:strRef>
              <c:f>'Graphique 1'!$A$10</c:f>
              <c:strCache>
                <c:ptCount val="1"/>
                <c:pt idx="0">
                  <c:v>HGGSP &amp; HLP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'Graphique 1'!$B$4:$F$4</c:f>
              <c:strCache>
                <c:ptCount val="5"/>
                <c:pt idx="0">
                  <c:v>CPGE Scientifique - BCPST </c:v>
                </c:pt>
                <c:pt idx="1">
                  <c:v>CPGE Scientifique - MP2I </c:v>
                </c:pt>
                <c:pt idx="2">
                  <c:v>CPGE Scientifique - MPSI </c:v>
                </c:pt>
                <c:pt idx="3">
                  <c:v>CPGE Scientifique - PCSI </c:v>
                </c:pt>
                <c:pt idx="4">
                  <c:v>Ensemble CPGE Scientifiques</c:v>
                </c:pt>
              </c:strCache>
            </c:strRef>
          </c:cat>
          <c:val>
            <c:numRef>
              <c:f>'Graphique 1'!$B$10:$F$10</c:f>
              <c:numCache>
                <c:formatCode>0%</c:formatCode>
                <c:ptCount val="5"/>
                <c:pt idx="0">
                  <c:v>2.8726304389666571E-4</c:v>
                </c:pt>
                <c:pt idx="1">
                  <c:v>0</c:v>
                </c:pt>
                <c:pt idx="2">
                  <c:v>5.1415467829341775E-5</c:v>
                </c:pt>
                <c:pt idx="3">
                  <c:v>0</c:v>
                </c:pt>
                <c:pt idx="4">
                  <c:v>9.6108083920041145E-5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80D-48DE-ACDB-89BE4A4D4B87}"/>
            </c:ext>
          </c:extLst>
        </c:ser>
        <c:ser>
          <c:idx val="6"/>
          <c:order val="6"/>
          <c:tx>
            <c:strRef>
              <c:f>'Graphique 1'!$A$11</c:f>
              <c:strCache>
                <c:ptCount val="1"/>
                <c:pt idx="0">
                  <c:v>Maths  &amp; HGGSP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'Graphique 1'!$B$4:$F$4</c:f>
              <c:strCache>
                <c:ptCount val="5"/>
                <c:pt idx="0">
                  <c:v>CPGE Scientifique - BCPST </c:v>
                </c:pt>
                <c:pt idx="1">
                  <c:v>CPGE Scientifique - MP2I </c:v>
                </c:pt>
                <c:pt idx="2">
                  <c:v>CPGE Scientifique - MPSI </c:v>
                </c:pt>
                <c:pt idx="3">
                  <c:v>CPGE Scientifique - PCSI </c:v>
                </c:pt>
                <c:pt idx="4">
                  <c:v>Ensemble CPGE Scientifiques</c:v>
                </c:pt>
              </c:strCache>
            </c:strRef>
          </c:cat>
          <c:val>
            <c:numRef>
              <c:f>'Graphique 1'!$B$11:$F$11</c:f>
              <c:numCache>
                <c:formatCode>0%</c:formatCode>
                <c:ptCount val="5"/>
                <c:pt idx="0">
                  <c:v>2.9300830477459904E-4</c:v>
                </c:pt>
                <c:pt idx="1">
                  <c:v>2.1960729365671744E-3</c:v>
                </c:pt>
                <c:pt idx="2">
                  <c:v>1.7054510678992667E-3</c:v>
                </c:pt>
                <c:pt idx="3">
                  <c:v>3.9626042610044264E-4</c:v>
                </c:pt>
                <c:pt idx="4">
                  <c:v>9.8645337335530239E-4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80D-48DE-ACDB-89BE4A4D4B87}"/>
            </c:ext>
          </c:extLst>
        </c:ser>
        <c:ser>
          <c:idx val="7"/>
          <c:order val="7"/>
          <c:tx>
            <c:strRef>
              <c:f>'Graphique 1'!$A$12</c:f>
              <c:strCache>
                <c:ptCount val="1"/>
                <c:pt idx="0">
                  <c:v>Maths &amp; NSI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5.602976195071807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80D-48DE-ACDB-89BE4A4D4B87}"/>
                </c:ext>
              </c:extLst>
            </c:dLbl>
            <c:dLbl>
              <c:idx val="4"/>
              <c:layout>
                <c:manualLayout>
                  <c:x val="5.252790182879819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80D-48DE-ACDB-89BE4A4D4B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1'!$B$4:$F$4</c:f>
              <c:strCache>
                <c:ptCount val="5"/>
                <c:pt idx="0">
                  <c:v>CPGE Scientifique - BCPST </c:v>
                </c:pt>
                <c:pt idx="1">
                  <c:v>CPGE Scientifique - MP2I </c:v>
                </c:pt>
                <c:pt idx="2">
                  <c:v>CPGE Scientifique - MPSI </c:v>
                </c:pt>
                <c:pt idx="3">
                  <c:v>CPGE Scientifique - PCSI </c:v>
                </c:pt>
                <c:pt idx="4">
                  <c:v>Ensemble CPGE Scientifiques</c:v>
                </c:pt>
              </c:strCache>
            </c:strRef>
          </c:cat>
          <c:val>
            <c:numRef>
              <c:f>'Graphique 1'!$B$12:$F$12</c:f>
              <c:numCache>
                <c:formatCode>0%</c:formatCode>
                <c:ptCount val="5"/>
                <c:pt idx="0">
                  <c:v>6.1258844110963966E-4</c:v>
                </c:pt>
                <c:pt idx="1">
                  <c:v>0.43904752409617454</c:v>
                </c:pt>
                <c:pt idx="2">
                  <c:v>2.6011085174864002E-2</c:v>
                </c:pt>
                <c:pt idx="3">
                  <c:v>4.1921943389646495E-3</c:v>
                </c:pt>
                <c:pt idx="4">
                  <c:v>4.2411344136907121E-2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80D-48DE-ACDB-89BE4A4D4B87}"/>
            </c:ext>
          </c:extLst>
        </c:ser>
        <c:ser>
          <c:idx val="8"/>
          <c:order val="8"/>
          <c:tx>
            <c:strRef>
              <c:f>'Graphique 1'!$A$13</c:f>
              <c:strCache>
                <c:ptCount val="1"/>
                <c:pt idx="0">
                  <c:v>Maths &amp; SI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'Graphique 1'!$B$4:$F$4</c:f>
              <c:strCache>
                <c:ptCount val="5"/>
                <c:pt idx="0">
                  <c:v>CPGE Scientifique - BCPST </c:v>
                </c:pt>
                <c:pt idx="1">
                  <c:v>CPGE Scientifique - MP2I </c:v>
                </c:pt>
                <c:pt idx="2">
                  <c:v>CPGE Scientifique - MPSI </c:v>
                </c:pt>
                <c:pt idx="3">
                  <c:v>CPGE Scientifique - PCSI </c:v>
                </c:pt>
                <c:pt idx="4">
                  <c:v>Ensemble CPGE Scientifiques</c:v>
                </c:pt>
              </c:strCache>
            </c:strRef>
          </c:cat>
          <c:val>
            <c:numRef>
              <c:f>'Graphique 1'!$B$13:$F$13</c:f>
              <c:numCache>
                <c:formatCode>0%</c:formatCode>
                <c:ptCount val="5"/>
                <c:pt idx="0">
                  <c:v>6.6501394662078111E-4</c:v>
                </c:pt>
                <c:pt idx="1">
                  <c:v>4.0712228219133048E-2</c:v>
                </c:pt>
                <c:pt idx="2">
                  <c:v>4.3118553785720895E-2</c:v>
                </c:pt>
                <c:pt idx="3">
                  <c:v>1.7495031684100118E-2</c:v>
                </c:pt>
                <c:pt idx="4">
                  <c:v>2.4225964713724769E-2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80D-48DE-ACDB-89BE4A4D4B87}"/>
            </c:ext>
          </c:extLst>
        </c:ser>
        <c:ser>
          <c:idx val="9"/>
          <c:order val="9"/>
          <c:tx>
            <c:strRef>
              <c:f>'Graphique 1'!$A$14</c:f>
              <c:strCache>
                <c:ptCount val="1"/>
                <c:pt idx="0">
                  <c:v>HGGSP &amp; LLCER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'Graphique 1'!$B$4:$F$4</c:f>
              <c:strCache>
                <c:ptCount val="5"/>
                <c:pt idx="0">
                  <c:v>CPGE Scientifique - BCPST </c:v>
                </c:pt>
                <c:pt idx="1">
                  <c:v>CPGE Scientifique - MP2I </c:v>
                </c:pt>
                <c:pt idx="2">
                  <c:v>CPGE Scientifique - MPSI </c:v>
                </c:pt>
                <c:pt idx="3">
                  <c:v>CPGE Scientifique - PCSI </c:v>
                </c:pt>
                <c:pt idx="4">
                  <c:v>Ensemble CPGE Scientifiques</c:v>
                </c:pt>
              </c:strCache>
            </c:strRef>
          </c:cat>
          <c:val>
            <c:numRef>
              <c:f>'Graphique 1'!$B$14:$F$14</c:f>
              <c:numCache>
                <c:formatCode>0%</c:formatCode>
                <c:ptCount val="5"/>
                <c:pt idx="0">
                  <c:v>2.513551634095825E-4</c:v>
                </c:pt>
                <c:pt idx="1">
                  <c:v>0</c:v>
                </c:pt>
                <c:pt idx="2">
                  <c:v>7.7123201744012663E-5</c:v>
                </c:pt>
                <c:pt idx="3">
                  <c:v>1.3387176557447386E-4</c:v>
                </c:pt>
                <c:pt idx="4">
                  <c:v>1.3455131748805761E-4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80D-48DE-ACDB-89BE4A4D4B87}"/>
            </c:ext>
          </c:extLst>
        </c:ser>
        <c:ser>
          <c:idx val="10"/>
          <c:order val="10"/>
          <c:tx>
            <c:strRef>
              <c:f>'Graphique 1'!$A$15</c:f>
              <c:strCache>
                <c:ptCount val="1"/>
                <c:pt idx="0">
                  <c:v>Autres doublettes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'Graphique 1'!$B$4:$F$4</c:f>
              <c:strCache>
                <c:ptCount val="5"/>
                <c:pt idx="0">
                  <c:v>CPGE Scientifique - BCPST </c:v>
                </c:pt>
                <c:pt idx="1">
                  <c:v>CPGE Scientifique - MP2I </c:v>
                </c:pt>
                <c:pt idx="2">
                  <c:v>CPGE Scientifique - MPSI </c:v>
                </c:pt>
                <c:pt idx="3">
                  <c:v>CPGE Scientifique - PCSI </c:v>
                </c:pt>
                <c:pt idx="4">
                  <c:v>Ensemble CPGE Scientifiques</c:v>
                </c:pt>
              </c:strCache>
            </c:strRef>
          </c:cat>
          <c:val>
            <c:numRef>
              <c:f>'Graphique 1'!$B$15:$F$15</c:f>
              <c:numCache>
                <c:formatCode>0%</c:formatCode>
                <c:ptCount val="5"/>
                <c:pt idx="0">
                  <c:v>4.0460999732845365E-2</c:v>
                </c:pt>
                <c:pt idx="1">
                  <c:v>2.0176925336214725E-2</c:v>
                </c:pt>
                <c:pt idx="2">
                  <c:v>9.6460559194628103E-3</c:v>
                </c:pt>
                <c:pt idx="3">
                  <c:v>1.2053144413497753E-2</c:v>
                </c:pt>
                <c:pt idx="4">
                  <c:v>1.9336177620040917E-2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80D-48DE-ACDB-89BE4A4D4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2043984"/>
        <c:axId val="630120568"/>
      </c:barChart>
      <c:catAx>
        <c:axId val="45204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0120568"/>
        <c:crosses val="autoZero"/>
        <c:auto val="1"/>
        <c:lblAlgn val="ctr"/>
        <c:lblOffset val="100"/>
        <c:noMultiLvlLbl val="0"/>
      </c:catAx>
      <c:valAx>
        <c:axId val="630120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2043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'Graphique 1'!$H$5</c:f>
              <c:strCache>
                <c:ptCount val="1"/>
                <c:pt idx="0">
                  <c:v>Maths  &amp; Physique-Chimie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2889731291416241E-2"/>
                  <c:y val="1.4154281670205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5D4-4A0C-AA9E-2948E3ED0F33}"/>
                </c:ext>
              </c:extLst>
            </c:dLbl>
            <c:dLbl>
              <c:idx val="1"/>
              <c:layout>
                <c:manualLayout>
                  <c:x val="5.2889731291416241E-2"/>
                  <c:y val="-5.1898433255622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5D4-4A0C-AA9E-2948E3ED0F33}"/>
                </c:ext>
              </c:extLst>
            </c:dLbl>
            <c:dLbl>
              <c:idx val="2"/>
              <c:layout>
                <c:manualLayout>
                  <c:x val="5.2889731291416178E-2"/>
                  <c:y val="2.83085633404104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5D4-4A0C-AA9E-2948E3ED0F33}"/>
                </c:ext>
              </c:extLst>
            </c:dLbl>
            <c:dLbl>
              <c:idx val="3"/>
              <c:layout>
                <c:manualLayout>
                  <c:x val="5.2889731291416241E-2"/>
                  <c:y val="8.49256900212309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5D4-4A0C-AA9E-2948E3ED0F33}"/>
                </c:ext>
              </c:extLst>
            </c:dLbl>
            <c:dLbl>
              <c:idx val="4"/>
              <c:layout>
                <c:manualLayout>
                  <c:x val="5.2889731291416116E-2"/>
                  <c:y val="-5.1898433255622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5D4-4A0C-AA9E-2948E3ED0F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1'!$I$4:$M$4</c:f>
              <c:strCache>
                <c:ptCount val="5"/>
                <c:pt idx="0">
                  <c:v>CPGE Scientifique - BCPST </c:v>
                </c:pt>
                <c:pt idx="1">
                  <c:v>CPGE Scientifique - MP2I </c:v>
                </c:pt>
                <c:pt idx="2">
                  <c:v>CPGE Scientifique - MPSI </c:v>
                </c:pt>
                <c:pt idx="3">
                  <c:v>CPGE Scientifique - PCSI </c:v>
                </c:pt>
                <c:pt idx="4">
                  <c:v>Ensemble CPGE Scientifiques</c:v>
                </c:pt>
              </c:strCache>
            </c:strRef>
          </c:cat>
          <c:val>
            <c:numRef>
              <c:f>'Graphique 1'!$I$5:$M$5</c:f>
              <c:numCache>
                <c:formatCode>0%</c:formatCode>
                <c:ptCount val="5"/>
                <c:pt idx="0">
                  <c:v>0.18364941843596763</c:v>
                </c:pt>
                <c:pt idx="1">
                  <c:v>0.47328201079443949</c:v>
                </c:pt>
                <c:pt idx="2">
                  <c:v>0.88842123664483208</c:v>
                </c:pt>
                <c:pt idx="3">
                  <c:v>0.90229369189547015</c:v>
                </c:pt>
                <c:pt idx="4">
                  <c:v>0.67415765108767434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D4-4A0C-AA9E-2948E3ED0F33}"/>
            </c:ext>
          </c:extLst>
        </c:ser>
        <c:ser>
          <c:idx val="1"/>
          <c:order val="1"/>
          <c:tx>
            <c:strRef>
              <c:f>'Graphique 1'!$H$6</c:f>
              <c:strCache>
                <c:ptCount val="1"/>
                <c:pt idx="0">
                  <c:v>Physique-Chimie &amp; SVT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2889731291416241E-2"/>
                  <c:y val="2.83085633404104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5D4-4A0C-AA9E-2948E3ED0F33}"/>
                </c:ext>
              </c:extLst>
            </c:dLbl>
            <c:dLbl>
              <c:idx val="4"/>
              <c:layout>
                <c:manualLayout>
                  <c:x val="5.2889731291416116E-2"/>
                  <c:y val="1.1323425336164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5D4-4A0C-AA9E-2948E3ED0F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1'!$I$4:$M$4</c:f>
              <c:strCache>
                <c:ptCount val="5"/>
                <c:pt idx="0">
                  <c:v>CPGE Scientifique - BCPST </c:v>
                </c:pt>
                <c:pt idx="1">
                  <c:v>CPGE Scientifique - MP2I </c:v>
                </c:pt>
                <c:pt idx="2">
                  <c:v>CPGE Scientifique - MPSI </c:v>
                </c:pt>
                <c:pt idx="3">
                  <c:v>CPGE Scientifique - PCSI </c:v>
                </c:pt>
                <c:pt idx="4">
                  <c:v>Ensemble CPGE Scientifiques</c:v>
                </c:pt>
              </c:strCache>
            </c:strRef>
          </c:cat>
          <c:val>
            <c:numRef>
              <c:f>'Graphique 1'!$I$6:$M$6</c:f>
              <c:numCache>
                <c:formatCode>0%</c:formatCode>
                <c:ptCount val="5"/>
                <c:pt idx="0">
                  <c:v>0.53367441032078666</c:v>
                </c:pt>
                <c:pt idx="1">
                  <c:v>7.5447904569178994E-3</c:v>
                </c:pt>
                <c:pt idx="2">
                  <c:v>1.1805505568295165E-2</c:v>
                </c:pt>
                <c:pt idx="3">
                  <c:v>5.7386809748809713E-2</c:v>
                </c:pt>
                <c:pt idx="4">
                  <c:v>0.16427005141398054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D4-4A0C-AA9E-2948E3ED0F33}"/>
            </c:ext>
          </c:extLst>
        </c:ser>
        <c:ser>
          <c:idx val="2"/>
          <c:order val="2"/>
          <c:tx>
            <c:strRef>
              <c:f>'Graphique 1'!$H$7</c:f>
              <c:strCache>
                <c:ptCount val="1"/>
                <c:pt idx="0">
                  <c:v>Maths &amp; SVT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2889731291416241E-2"/>
                  <c:y val="2.83085633404103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5D4-4A0C-AA9E-2948E3ED0F33}"/>
                </c:ext>
              </c:extLst>
            </c:dLbl>
            <c:dLbl>
              <c:idx val="4"/>
              <c:layout>
                <c:manualLayout>
                  <c:x val="4.947749056293764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5D4-4A0C-AA9E-2948E3ED0F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1'!$I$4:$M$4</c:f>
              <c:strCache>
                <c:ptCount val="5"/>
                <c:pt idx="0">
                  <c:v>CPGE Scientifique - BCPST </c:v>
                </c:pt>
                <c:pt idx="1">
                  <c:v>CPGE Scientifique - MP2I </c:v>
                </c:pt>
                <c:pt idx="2">
                  <c:v>CPGE Scientifique - MPSI </c:v>
                </c:pt>
                <c:pt idx="3">
                  <c:v>CPGE Scientifique - PCSI </c:v>
                </c:pt>
                <c:pt idx="4">
                  <c:v>Ensemble CPGE Scientifiques</c:v>
                </c:pt>
              </c:strCache>
            </c:strRef>
          </c:cat>
          <c:val>
            <c:numRef>
              <c:f>'Graphique 1'!$I$7:$M$7</c:f>
              <c:numCache>
                <c:formatCode>0%</c:formatCode>
                <c:ptCount val="5"/>
                <c:pt idx="0">
                  <c:v>0.23781789246595214</c:v>
                </c:pt>
                <c:pt idx="1">
                  <c:v>1.0913000482327675E-2</c:v>
                </c:pt>
                <c:pt idx="2">
                  <c:v>1.5829280080619453E-2</c:v>
                </c:pt>
                <c:pt idx="3">
                  <c:v>4.7972947193612708E-3</c:v>
                </c:pt>
                <c:pt idx="4">
                  <c:v>7.1726231894198064E-2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D4-4A0C-AA9E-2948E3ED0F33}"/>
            </c:ext>
          </c:extLst>
        </c:ser>
        <c:ser>
          <c:idx val="3"/>
          <c:order val="3"/>
          <c:tx>
            <c:strRef>
              <c:f>'Graphique 1'!$H$8</c:f>
              <c:strCache>
                <c:ptCount val="1"/>
                <c:pt idx="0">
                  <c:v>Maths &amp; NSI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5.2889731291416241E-2"/>
                  <c:y val="-8.49256900212316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5D4-4A0C-AA9E-2948E3ED0F33}"/>
                </c:ext>
              </c:extLst>
            </c:dLbl>
            <c:dLbl>
              <c:idx val="4"/>
              <c:layout>
                <c:manualLayout>
                  <c:x val="4.9477490562937647E-2"/>
                  <c:y val="-6.4873041569528624E-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5D4-4A0C-AA9E-2948E3ED0F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1'!$I$4:$M$4</c:f>
              <c:strCache>
                <c:ptCount val="5"/>
                <c:pt idx="0">
                  <c:v>CPGE Scientifique - BCPST </c:v>
                </c:pt>
                <c:pt idx="1">
                  <c:v>CPGE Scientifique - MP2I </c:v>
                </c:pt>
                <c:pt idx="2">
                  <c:v>CPGE Scientifique - MPSI </c:v>
                </c:pt>
                <c:pt idx="3">
                  <c:v>CPGE Scientifique - PCSI </c:v>
                </c:pt>
                <c:pt idx="4">
                  <c:v>Ensemble CPGE Scientifiques</c:v>
                </c:pt>
              </c:strCache>
            </c:strRef>
          </c:cat>
          <c:val>
            <c:numRef>
              <c:f>'Graphique 1'!$I$8:$M$8</c:f>
              <c:numCache>
                <c:formatCode>0%</c:formatCode>
                <c:ptCount val="5"/>
                <c:pt idx="0">
                  <c:v>6.1258844110963966E-4</c:v>
                </c:pt>
                <c:pt idx="1">
                  <c:v>0.43904752409617454</c:v>
                </c:pt>
                <c:pt idx="2">
                  <c:v>2.6011085174864002E-2</c:v>
                </c:pt>
                <c:pt idx="3">
                  <c:v>4.1921943389646495E-3</c:v>
                </c:pt>
                <c:pt idx="4">
                  <c:v>4.2411344136907121E-2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D4-4A0C-AA9E-2948E3ED0F33}"/>
            </c:ext>
          </c:extLst>
        </c:ser>
        <c:ser>
          <c:idx val="4"/>
          <c:order val="4"/>
          <c:tx>
            <c:strRef>
              <c:f>'Graphique 1'!$H$9</c:f>
              <c:strCache>
                <c:ptCount val="1"/>
                <c:pt idx="0">
                  <c:v>Maths &amp; SI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'Graphique 1'!$I$4:$M$4</c:f>
              <c:strCache>
                <c:ptCount val="5"/>
                <c:pt idx="0">
                  <c:v>CPGE Scientifique - BCPST </c:v>
                </c:pt>
                <c:pt idx="1">
                  <c:v>CPGE Scientifique - MP2I </c:v>
                </c:pt>
                <c:pt idx="2">
                  <c:v>CPGE Scientifique - MPSI </c:v>
                </c:pt>
                <c:pt idx="3">
                  <c:v>CPGE Scientifique - PCSI </c:v>
                </c:pt>
                <c:pt idx="4">
                  <c:v>Ensemble CPGE Scientifiques</c:v>
                </c:pt>
              </c:strCache>
            </c:strRef>
          </c:cat>
          <c:val>
            <c:numRef>
              <c:f>'Graphique 1'!$I$9:$M$9</c:f>
              <c:numCache>
                <c:formatCode>0%</c:formatCode>
                <c:ptCount val="5"/>
                <c:pt idx="0">
                  <c:v>6.6501394662078111E-4</c:v>
                </c:pt>
                <c:pt idx="1">
                  <c:v>4.0712228219133048E-2</c:v>
                </c:pt>
                <c:pt idx="2">
                  <c:v>4.3118553785720895E-2</c:v>
                </c:pt>
                <c:pt idx="3">
                  <c:v>1.7495031684100118E-2</c:v>
                </c:pt>
                <c:pt idx="4">
                  <c:v>2.4225964713724769E-2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5D4-4A0C-AA9E-2948E3ED0F33}"/>
            </c:ext>
          </c:extLst>
        </c:ser>
        <c:ser>
          <c:idx val="5"/>
          <c:order val="5"/>
          <c:tx>
            <c:strRef>
              <c:f>'Graphique 1'!$H$10</c:f>
              <c:strCache>
                <c:ptCount val="1"/>
                <c:pt idx="0">
                  <c:v>Maths &amp; SES / SES &amp; HGGSP/ HGGSP &amp; HLP / Maths  &amp; HGGSP / HGGSP &amp; LLCER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'Graphique 1'!$I$4:$M$4</c:f>
              <c:strCache>
                <c:ptCount val="5"/>
                <c:pt idx="0">
                  <c:v>CPGE Scientifique - BCPST </c:v>
                </c:pt>
                <c:pt idx="1">
                  <c:v>CPGE Scientifique - MP2I </c:v>
                </c:pt>
                <c:pt idx="2">
                  <c:v>CPGE Scientifique - MPSI </c:v>
                </c:pt>
                <c:pt idx="3">
                  <c:v>CPGE Scientifique - PCSI </c:v>
                </c:pt>
                <c:pt idx="4">
                  <c:v>Ensemble CPGE Scientifiques</c:v>
                </c:pt>
              </c:strCache>
            </c:strRef>
          </c:cat>
          <c:val>
            <c:numRef>
              <c:f>'Graphique 1'!$I$10:$M$10</c:f>
              <c:numCache>
                <c:formatCode>0%</c:formatCode>
                <c:ptCount val="5"/>
                <c:pt idx="0">
                  <c:v>3.1211129719372734E-3</c:v>
                </c:pt>
                <c:pt idx="1">
                  <c:v>8.3181314787519837E-3</c:v>
                </c:pt>
                <c:pt idx="2">
                  <c:v>5.1682828262054345E-3</c:v>
                </c:pt>
                <c:pt idx="3">
                  <c:v>1.7811638409683749E-3</c:v>
                </c:pt>
                <c:pt idx="4">
                  <c:v>3.872386917306298E-3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5D4-4A0C-AA9E-2948E3ED0F33}"/>
            </c:ext>
          </c:extLst>
        </c:ser>
        <c:ser>
          <c:idx val="6"/>
          <c:order val="6"/>
          <c:tx>
            <c:strRef>
              <c:f>'Graphique 1'!$H$11</c:f>
              <c:strCache>
                <c:ptCount val="1"/>
                <c:pt idx="0">
                  <c:v>Autres doublettes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'Graphique 1'!$I$4:$M$4</c:f>
              <c:strCache>
                <c:ptCount val="5"/>
                <c:pt idx="0">
                  <c:v>CPGE Scientifique - BCPST </c:v>
                </c:pt>
                <c:pt idx="1">
                  <c:v>CPGE Scientifique - MP2I </c:v>
                </c:pt>
                <c:pt idx="2">
                  <c:v>CPGE Scientifique - MPSI </c:v>
                </c:pt>
                <c:pt idx="3">
                  <c:v>CPGE Scientifique - PCSI </c:v>
                </c:pt>
                <c:pt idx="4">
                  <c:v>Ensemble CPGE Scientifiques</c:v>
                </c:pt>
              </c:strCache>
            </c:strRef>
          </c:cat>
          <c:val>
            <c:numRef>
              <c:f>'Graphique 1'!$I$11:$M$11</c:f>
              <c:numCache>
                <c:formatCode>0%</c:formatCode>
                <c:ptCount val="5"/>
                <c:pt idx="0">
                  <c:v>4.0460999732845365E-2</c:v>
                </c:pt>
                <c:pt idx="1">
                  <c:v>2.0176925336214725E-2</c:v>
                </c:pt>
                <c:pt idx="2">
                  <c:v>9.6460559194628103E-3</c:v>
                </c:pt>
                <c:pt idx="3">
                  <c:v>1.2053144413497753E-2</c:v>
                </c:pt>
                <c:pt idx="4">
                  <c:v>1.9336177620040917E-2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5D4-4A0C-AA9E-2948E3ED0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1608944"/>
        <c:axId val="451610584"/>
      </c:barChart>
      <c:catAx>
        <c:axId val="451608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1610584"/>
        <c:crosses val="autoZero"/>
        <c:auto val="1"/>
        <c:lblAlgn val="ctr"/>
        <c:lblOffset val="100"/>
        <c:noMultiLvlLbl val="0"/>
      </c:catAx>
      <c:valAx>
        <c:axId val="451610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51608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8803105025884501"/>
          <c:w val="0.96671103923015556"/>
          <c:h val="0.188300315963689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'Graphique 2'!$A$5</c:f>
              <c:strCache>
                <c:ptCount val="1"/>
                <c:pt idx="0">
                  <c:v>Maths  &amp; Physique-Chimie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077916647888296E-2"/>
                  <c:y val="-2.26372382569334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047-4945-B4A9-C4B29AB786D7}"/>
                </c:ext>
              </c:extLst>
            </c:dLbl>
            <c:dLbl>
              <c:idx val="2"/>
              <c:layout>
                <c:manualLayout>
                  <c:x val="3.932276767606566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047-4945-B4A9-C4B29AB786D7}"/>
                </c:ext>
              </c:extLst>
            </c:dLbl>
            <c:dLbl>
              <c:idx val="5"/>
              <c:layout>
                <c:manualLayout>
                  <c:x val="4.3691964084517462E-2"/>
                  <c:y val="-2.26372382569334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047-4945-B4A9-C4B29AB786D7}"/>
                </c:ext>
              </c:extLst>
            </c:dLbl>
            <c:dLbl>
              <c:idx val="6"/>
              <c:layout>
                <c:manualLayout>
                  <c:x val="4.077916647888285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047-4945-B4A9-C4B29AB786D7}"/>
                </c:ext>
              </c:extLst>
            </c:dLbl>
            <c:dLbl>
              <c:idx val="7"/>
              <c:layout>
                <c:manualLayout>
                  <c:x val="4.3691964084517566E-2"/>
                  <c:y val="-4.52744765138661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047-4945-B4A9-C4B29AB786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2'!$B$4:$I$4</c:f>
              <c:strCache>
                <c:ptCount val="8"/>
                <c:pt idx="0">
                  <c:v>CPGE littéraire B/L  </c:v>
                </c:pt>
                <c:pt idx="1">
                  <c:v>CPGE littéraire A/L  </c:v>
                </c:pt>
                <c:pt idx="2">
                  <c:v>Ensemble CPGE littéraire </c:v>
                </c:pt>
                <c:pt idx="3">
                  <c:v>CPGE économique - Maths appliquées ESH</c:v>
                </c:pt>
                <c:pt idx="4">
                  <c:v>CPGE économique - Maths appliquées HGG</c:v>
                </c:pt>
                <c:pt idx="5">
                  <c:v>CPGE économique - Maths approfondie ESH</c:v>
                </c:pt>
                <c:pt idx="6">
                  <c:v>CPGE économique - Maths approfondies HGG</c:v>
                </c:pt>
                <c:pt idx="7">
                  <c:v>Ensemble CPGE économique et commerciales</c:v>
                </c:pt>
              </c:strCache>
            </c:strRef>
          </c:cat>
          <c:val>
            <c:numRef>
              <c:f>'Graphique 2'!$B$5:$I$5</c:f>
              <c:numCache>
                <c:formatCode>0%</c:formatCode>
                <c:ptCount val="8"/>
                <c:pt idx="0">
                  <c:v>0.14197716849117875</c:v>
                </c:pt>
                <c:pt idx="1">
                  <c:v>2.353674911533574E-2</c:v>
                </c:pt>
                <c:pt idx="2">
                  <c:v>4.6610313805484811E-2</c:v>
                </c:pt>
                <c:pt idx="3">
                  <c:v>0.12476216247614541</c:v>
                </c:pt>
                <c:pt idx="4">
                  <c:v>0.18244396003530611</c:v>
                </c:pt>
                <c:pt idx="5">
                  <c:v>0.27144471933117215</c:v>
                </c:pt>
                <c:pt idx="6">
                  <c:v>0.36017934030203341</c:v>
                </c:pt>
                <c:pt idx="7">
                  <c:v>0.20676858741893581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47-4945-B4A9-C4B29AB786D7}"/>
            </c:ext>
          </c:extLst>
        </c:ser>
        <c:ser>
          <c:idx val="1"/>
          <c:order val="1"/>
          <c:tx>
            <c:strRef>
              <c:f>'Graphique 2'!$A$6</c:f>
              <c:strCache>
                <c:ptCount val="1"/>
                <c:pt idx="0">
                  <c:v>Physique-Chimie  &amp; SVT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'Graphique 2'!$B$4:$I$4</c:f>
              <c:strCache>
                <c:ptCount val="8"/>
                <c:pt idx="0">
                  <c:v>CPGE littéraire B/L  </c:v>
                </c:pt>
                <c:pt idx="1">
                  <c:v>CPGE littéraire A/L  </c:v>
                </c:pt>
                <c:pt idx="2">
                  <c:v>Ensemble CPGE littéraire </c:v>
                </c:pt>
                <c:pt idx="3">
                  <c:v>CPGE économique - Maths appliquées ESH</c:v>
                </c:pt>
                <c:pt idx="4">
                  <c:v>CPGE économique - Maths appliquées HGG</c:v>
                </c:pt>
                <c:pt idx="5">
                  <c:v>CPGE économique - Maths approfondie ESH</c:v>
                </c:pt>
                <c:pt idx="6">
                  <c:v>CPGE économique - Maths approfondies HGG</c:v>
                </c:pt>
                <c:pt idx="7">
                  <c:v>Ensemble CPGE économique et commerciales</c:v>
                </c:pt>
              </c:strCache>
            </c:strRef>
          </c:cat>
          <c:val>
            <c:numRef>
              <c:f>'Graphique 2'!$B$6:$I$6</c:f>
              <c:numCache>
                <c:formatCode>0%</c:formatCode>
                <c:ptCount val="8"/>
                <c:pt idx="0">
                  <c:v>2.8734670192940757E-2</c:v>
                </c:pt>
                <c:pt idx="1">
                  <c:v>1.6546731512046914E-2</c:v>
                </c:pt>
                <c:pt idx="2">
                  <c:v>1.8921083047402348E-2</c:v>
                </c:pt>
                <c:pt idx="3">
                  <c:v>2.3603116291392227E-2</c:v>
                </c:pt>
                <c:pt idx="4">
                  <c:v>2.9017548708028189E-2</c:v>
                </c:pt>
                <c:pt idx="5">
                  <c:v>1.2888869931183529E-2</c:v>
                </c:pt>
                <c:pt idx="6">
                  <c:v>1.6327334154674661E-2</c:v>
                </c:pt>
                <c:pt idx="7">
                  <c:v>2.1559571005702858E-2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47-4945-B4A9-C4B29AB786D7}"/>
            </c:ext>
          </c:extLst>
        </c:ser>
        <c:ser>
          <c:idx val="2"/>
          <c:order val="2"/>
          <c:tx>
            <c:strRef>
              <c:f>'Graphique 2'!$A$7</c:f>
              <c:strCache>
                <c:ptCount val="1"/>
                <c:pt idx="0">
                  <c:v>Maths &amp; SES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3691964084517435E-2"/>
                  <c:y val="-8.300224809303356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3047-4945-B4A9-C4B29AB786D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047-4945-B4A9-C4B29AB786D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047-4945-B4A9-C4B29AB786D7}"/>
                </c:ext>
              </c:extLst>
            </c:dLbl>
            <c:dLbl>
              <c:idx val="3"/>
              <c:layout>
                <c:manualLayout>
                  <c:x val="4.369196408451746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3047-4945-B4A9-C4B29AB786D7}"/>
                </c:ext>
              </c:extLst>
            </c:dLbl>
            <c:dLbl>
              <c:idx val="4"/>
              <c:layout>
                <c:manualLayout>
                  <c:x val="4.223556528170021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3047-4945-B4A9-C4B29AB786D7}"/>
                </c:ext>
              </c:extLst>
            </c:dLbl>
            <c:dLbl>
              <c:idx val="5"/>
              <c:layout>
                <c:manualLayout>
                  <c:x val="4.369196408451746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3047-4945-B4A9-C4B29AB786D7}"/>
                </c:ext>
              </c:extLst>
            </c:dLbl>
            <c:dLbl>
              <c:idx val="6"/>
              <c:layout>
                <c:manualLayout>
                  <c:x val="4.369196408451735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3047-4945-B4A9-C4B29AB786D7}"/>
                </c:ext>
              </c:extLst>
            </c:dLbl>
            <c:dLbl>
              <c:idx val="7"/>
              <c:layout>
                <c:manualLayout>
                  <c:x val="4.077916647888296E-2"/>
                  <c:y val="-4.52744765138653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3047-4945-B4A9-C4B29AB786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2'!$B$4:$I$4</c:f>
              <c:strCache>
                <c:ptCount val="8"/>
                <c:pt idx="0">
                  <c:v>CPGE littéraire B/L  </c:v>
                </c:pt>
                <c:pt idx="1">
                  <c:v>CPGE littéraire A/L  </c:v>
                </c:pt>
                <c:pt idx="2">
                  <c:v>Ensemble CPGE littéraire </c:v>
                </c:pt>
                <c:pt idx="3">
                  <c:v>CPGE économique - Maths appliquées ESH</c:v>
                </c:pt>
                <c:pt idx="4">
                  <c:v>CPGE économique - Maths appliquées HGG</c:v>
                </c:pt>
                <c:pt idx="5">
                  <c:v>CPGE économique - Maths approfondie ESH</c:v>
                </c:pt>
                <c:pt idx="6">
                  <c:v>CPGE économique - Maths approfondies HGG</c:v>
                </c:pt>
                <c:pt idx="7">
                  <c:v>Ensemble CPGE économique et commerciales</c:v>
                </c:pt>
              </c:strCache>
            </c:strRef>
          </c:cat>
          <c:val>
            <c:numRef>
              <c:f>'Graphique 2'!$B$7:$I$7</c:f>
              <c:numCache>
                <c:formatCode>0%</c:formatCode>
                <c:ptCount val="8"/>
                <c:pt idx="0">
                  <c:v>0.12606801840506773</c:v>
                </c:pt>
                <c:pt idx="1">
                  <c:v>1.0280284676499071E-2</c:v>
                </c:pt>
                <c:pt idx="2">
                  <c:v>3.2837075496650353E-2</c:v>
                </c:pt>
                <c:pt idx="3">
                  <c:v>0.43770038209846718</c:v>
                </c:pt>
                <c:pt idx="4">
                  <c:v>0.25720433261047959</c:v>
                </c:pt>
                <c:pt idx="5">
                  <c:v>0.51674202354547005</c:v>
                </c:pt>
                <c:pt idx="6">
                  <c:v>0.27451640354108187</c:v>
                </c:pt>
                <c:pt idx="7">
                  <c:v>0.38146762985962551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47-4945-B4A9-C4B29AB786D7}"/>
            </c:ext>
          </c:extLst>
        </c:ser>
        <c:ser>
          <c:idx val="3"/>
          <c:order val="3"/>
          <c:tx>
            <c:strRef>
              <c:f>'Graphique 2'!$A$8</c:f>
              <c:strCache>
                <c:ptCount val="1"/>
                <c:pt idx="0">
                  <c:v>SES &amp; HGGSP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2235565281700187E-2"/>
                  <c:y val="2.26372382569326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3047-4945-B4A9-C4B29AB786D7}"/>
                </c:ext>
              </c:extLst>
            </c:dLbl>
            <c:dLbl>
              <c:idx val="1"/>
              <c:layout>
                <c:manualLayout>
                  <c:x val="4.2235565281700214E-2"/>
                  <c:y val="-8.300224809303356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3047-4945-B4A9-C4B29AB786D7}"/>
                </c:ext>
              </c:extLst>
            </c:dLbl>
            <c:dLbl>
              <c:idx val="2"/>
              <c:layout>
                <c:manualLayout>
                  <c:x val="4.22355652817001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3047-4945-B4A9-C4B29AB786D7}"/>
                </c:ext>
              </c:extLst>
            </c:dLbl>
            <c:dLbl>
              <c:idx val="3"/>
              <c:layout>
                <c:manualLayout>
                  <c:x val="3.9322767676065663E-2"/>
                  <c:y val="4.52744765138653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3047-4945-B4A9-C4B29AB786D7}"/>
                </c:ext>
              </c:extLst>
            </c:dLbl>
            <c:dLbl>
              <c:idx val="4"/>
              <c:layout>
                <c:manualLayout>
                  <c:x val="4.3691964084517351E-2"/>
                  <c:y val="2.2637238256932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3047-4945-B4A9-C4B29AB786D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047-4945-B4A9-C4B29AB786D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047-4945-B4A9-C4B29AB786D7}"/>
                </c:ext>
              </c:extLst>
            </c:dLbl>
            <c:dLbl>
              <c:idx val="7"/>
              <c:layout>
                <c:manualLayout>
                  <c:x val="4.077916647888296E-2"/>
                  <c:y val="2.2637238256932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3047-4945-B4A9-C4B29AB786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2'!$B$4:$I$4</c:f>
              <c:strCache>
                <c:ptCount val="8"/>
                <c:pt idx="0">
                  <c:v>CPGE littéraire B/L  </c:v>
                </c:pt>
                <c:pt idx="1">
                  <c:v>CPGE littéraire A/L  </c:v>
                </c:pt>
                <c:pt idx="2">
                  <c:v>Ensemble CPGE littéraire </c:v>
                </c:pt>
                <c:pt idx="3">
                  <c:v>CPGE économique - Maths appliquées ESH</c:v>
                </c:pt>
                <c:pt idx="4">
                  <c:v>CPGE économique - Maths appliquées HGG</c:v>
                </c:pt>
                <c:pt idx="5">
                  <c:v>CPGE économique - Maths approfondie ESH</c:v>
                </c:pt>
                <c:pt idx="6">
                  <c:v>CPGE économique - Maths approfondies HGG</c:v>
                </c:pt>
                <c:pt idx="7">
                  <c:v>Ensemble CPGE économique et commerciales</c:v>
                </c:pt>
              </c:strCache>
            </c:strRef>
          </c:cat>
          <c:val>
            <c:numRef>
              <c:f>'Graphique 2'!$B$8:$I$8</c:f>
              <c:numCache>
                <c:formatCode>0%</c:formatCode>
                <c:ptCount val="8"/>
                <c:pt idx="0">
                  <c:v>0.22453959432969176</c:v>
                </c:pt>
                <c:pt idx="1">
                  <c:v>0.20286620420535009</c:v>
                </c:pt>
                <c:pt idx="2">
                  <c:v>0.20708843147982423</c:v>
                </c:pt>
                <c:pt idx="3">
                  <c:v>0.17686327901971977</c:v>
                </c:pt>
                <c:pt idx="4">
                  <c:v>0.22416831870236001</c:v>
                </c:pt>
                <c:pt idx="5">
                  <c:v>3.6445003696752541E-2</c:v>
                </c:pt>
                <c:pt idx="6">
                  <c:v>4.5495535544180961E-2</c:v>
                </c:pt>
                <c:pt idx="7">
                  <c:v>0.1381718729628324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47-4945-B4A9-C4B29AB786D7}"/>
            </c:ext>
          </c:extLst>
        </c:ser>
        <c:ser>
          <c:idx val="4"/>
          <c:order val="4"/>
          <c:tx>
            <c:strRef>
              <c:f>'Graphique 2'!$A$9</c:f>
              <c:strCache>
                <c:ptCount val="1"/>
                <c:pt idx="0">
                  <c:v>Maths &amp; SVT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'Graphique 2'!$B$4:$I$4</c:f>
              <c:strCache>
                <c:ptCount val="8"/>
                <c:pt idx="0">
                  <c:v>CPGE littéraire B/L  </c:v>
                </c:pt>
                <c:pt idx="1">
                  <c:v>CPGE littéraire A/L  </c:v>
                </c:pt>
                <c:pt idx="2">
                  <c:v>Ensemble CPGE littéraire </c:v>
                </c:pt>
                <c:pt idx="3">
                  <c:v>CPGE économique - Maths appliquées ESH</c:v>
                </c:pt>
                <c:pt idx="4">
                  <c:v>CPGE économique - Maths appliquées HGG</c:v>
                </c:pt>
                <c:pt idx="5">
                  <c:v>CPGE économique - Maths approfondie ESH</c:v>
                </c:pt>
                <c:pt idx="6">
                  <c:v>CPGE économique - Maths approfondies HGG</c:v>
                </c:pt>
                <c:pt idx="7">
                  <c:v>Ensemble CPGE économique et commerciales</c:v>
                </c:pt>
              </c:strCache>
            </c:strRef>
          </c:cat>
          <c:val>
            <c:numRef>
              <c:f>'Graphique 2'!$B$9:$I$9</c:f>
              <c:numCache>
                <c:formatCode>0%</c:formatCode>
                <c:ptCount val="8"/>
                <c:pt idx="0">
                  <c:v>4.4022630645107294E-2</c:v>
                </c:pt>
                <c:pt idx="1">
                  <c:v>1.2162108650810506E-2</c:v>
                </c:pt>
                <c:pt idx="2">
                  <c:v>1.8368907133721499E-2</c:v>
                </c:pt>
                <c:pt idx="3">
                  <c:v>3.6045047099976052E-2</c:v>
                </c:pt>
                <c:pt idx="4">
                  <c:v>4.8616378982158016E-2</c:v>
                </c:pt>
                <c:pt idx="5">
                  <c:v>4.3259113916851499E-2</c:v>
                </c:pt>
                <c:pt idx="6">
                  <c:v>5.6212134683042689E-2</c:v>
                </c:pt>
                <c:pt idx="7">
                  <c:v>4.3794576244996102E-2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47-4945-B4A9-C4B29AB786D7}"/>
            </c:ext>
          </c:extLst>
        </c:ser>
        <c:ser>
          <c:idx val="5"/>
          <c:order val="5"/>
          <c:tx>
            <c:strRef>
              <c:f>'Graphique 2'!$A$10</c:f>
              <c:strCache>
                <c:ptCount val="1"/>
                <c:pt idx="0">
                  <c:v>HGGSP &amp; HLP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4.223556528170021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047-4945-B4A9-C4B29AB786D7}"/>
                </c:ext>
              </c:extLst>
            </c:dLbl>
            <c:dLbl>
              <c:idx val="2"/>
              <c:layout>
                <c:manualLayout>
                  <c:x val="4.0779166478882911E-2"/>
                  <c:y val="-8.300224809303356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047-4945-B4A9-C4B29AB786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2'!$B$4:$I$4</c:f>
              <c:strCache>
                <c:ptCount val="8"/>
                <c:pt idx="0">
                  <c:v>CPGE littéraire B/L  </c:v>
                </c:pt>
                <c:pt idx="1">
                  <c:v>CPGE littéraire A/L  </c:v>
                </c:pt>
                <c:pt idx="2">
                  <c:v>Ensemble CPGE littéraire </c:v>
                </c:pt>
                <c:pt idx="3">
                  <c:v>CPGE économique - Maths appliquées ESH</c:v>
                </c:pt>
                <c:pt idx="4">
                  <c:v>CPGE économique - Maths appliquées HGG</c:v>
                </c:pt>
                <c:pt idx="5">
                  <c:v>CPGE économique - Maths approfondie ESH</c:v>
                </c:pt>
                <c:pt idx="6">
                  <c:v>CPGE économique - Maths approfondies HGG</c:v>
                </c:pt>
                <c:pt idx="7">
                  <c:v>Ensemble CPGE économique et commerciales</c:v>
                </c:pt>
              </c:strCache>
            </c:strRef>
          </c:cat>
          <c:val>
            <c:numRef>
              <c:f>'Graphique 2'!$B$10:$I$10</c:f>
              <c:numCache>
                <c:formatCode>0%</c:formatCode>
                <c:ptCount val="8"/>
                <c:pt idx="0">
                  <c:v>2.4691358024691357E-2</c:v>
                </c:pt>
                <c:pt idx="1">
                  <c:v>0.19921415174826937</c:v>
                </c:pt>
                <c:pt idx="2">
                  <c:v>0.16521509135902668</c:v>
                </c:pt>
                <c:pt idx="3">
                  <c:v>8.6280299048366543E-4</c:v>
                </c:pt>
                <c:pt idx="4">
                  <c:v>3.32193123207553E-3</c:v>
                </c:pt>
                <c:pt idx="5">
                  <c:v>2.8436558039014957E-5</c:v>
                </c:pt>
                <c:pt idx="6">
                  <c:v>5.6837666543888834E-4</c:v>
                </c:pt>
                <c:pt idx="7">
                  <c:v>1.1915166908913553E-3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047-4945-B4A9-C4B29AB786D7}"/>
            </c:ext>
          </c:extLst>
        </c:ser>
        <c:ser>
          <c:idx val="6"/>
          <c:order val="6"/>
          <c:tx>
            <c:strRef>
              <c:f>'Graphique 2'!$A$11</c:f>
              <c:strCache>
                <c:ptCount val="1"/>
                <c:pt idx="0">
                  <c:v>Maths  &amp; HGGSP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'Graphique 2'!$B$4:$I$4</c:f>
              <c:strCache>
                <c:ptCount val="8"/>
                <c:pt idx="0">
                  <c:v>CPGE littéraire B/L  </c:v>
                </c:pt>
                <c:pt idx="1">
                  <c:v>CPGE littéraire A/L  </c:v>
                </c:pt>
                <c:pt idx="2">
                  <c:v>Ensemble CPGE littéraire </c:v>
                </c:pt>
                <c:pt idx="3">
                  <c:v>CPGE économique - Maths appliquées ESH</c:v>
                </c:pt>
                <c:pt idx="4">
                  <c:v>CPGE économique - Maths appliquées HGG</c:v>
                </c:pt>
                <c:pt idx="5">
                  <c:v>CPGE économique - Maths approfondie ESH</c:v>
                </c:pt>
                <c:pt idx="6">
                  <c:v>CPGE économique - Maths approfondies HGG</c:v>
                </c:pt>
                <c:pt idx="7">
                  <c:v>Ensemble CPGE économique et commerciales</c:v>
                </c:pt>
              </c:strCache>
            </c:strRef>
          </c:cat>
          <c:val>
            <c:numRef>
              <c:f>'Graphique 2'!$B$11:$I$11</c:f>
              <c:numCache>
                <c:formatCode>0%</c:formatCode>
                <c:ptCount val="8"/>
                <c:pt idx="0">
                  <c:v>0.17371735499685687</c:v>
                </c:pt>
                <c:pt idx="1">
                  <c:v>2.5109885560623352E-2</c:v>
                </c:pt>
                <c:pt idx="2">
                  <c:v>5.4060340798336229E-2</c:v>
                </c:pt>
                <c:pt idx="3">
                  <c:v>3.3487806709462074E-2</c:v>
                </c:pt>
                <c:pt idx="4">
                  <c:v>0.12455550134935831</c:v>
                </c:pt>
                <c:pt idx="5">
                  <c:v>4.6056560313939593E-2</c:v>
                </c:pt>
                <c:pt idx="6">
                  <c:v>0.16895393291250174</c:v>
                </c:pt>
                <c:pt idx="7">
                  <c:v>8.086619762517562E-2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047-4945-B4A9-C4B29AB786D7}"/>
            </c:ext>
          </c:extLst>
        </c:ser>
        <c:ser>
          <c:idx val="7"/>
          <c:order val="7"/>
          <c:tx>
            <c:strRef>
              <c:f>'Graphique 2'!$A$12</c:f>
              <c:strCache>
                <c:ptCount val="1"/>
                <c:pt idx="0">
                  <c:v>Maths &amp; NSI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'Graphique 2'!$B$4:$I$4</c:f>
              <c:strCache>
                <c:ptCount val="8"/>
                <c:pt idx="0">
                  <c:v>CPGE littéraire B/L  </c:v>
                </c:pt>
                <c:pt idx="1">
                  <c:v>CPGE littéraire A/L  </c:v>
                </c:pt>
                <c:pt idx="2">
                  <c:v>Ensemble CPGE littéraire </c:v>
                </c:pt>
                <c:pt idx="3">
                  <c:v>CPGE économique - Maths appliquées ESH</c:v>
                </c:pt>
                <c:pt idx="4">
                  <c:v>CPGE économique - Maths appliquées HGG</c:v>
                </c:pt>
                <c:pt idx="5">
                  <c:v>CPGE économique - Maths approfondie ESH</c:v>
                </c:pt>
                <c:pt idx="6">
                  <c:v>CPGE économique - Maths approfondies HGG</c:v>
                </c:pt>
                <c:pt idx="7">
                  <c:v>Ensemble CPGE économique et commerciales</c:v>
                </c:pt>
              </c:strCache>
            </c:strRef>
          </c:cat>
          <c:val>
            <c:numRef>
              <c:f>'Graphique 2'!$B$12:$I$12</c:f>
              <c:numCache>
                <c:formatCode>0%</c:formatCode>
                <c:ptCount val="8"/>
                <c:pt idx="0">
                  <c:v>4.3929638184935973E-3</c:v>
                </c:pt>
                <c:pt idx="1">
                  <c:v>1.1294543700434503E-3</c:v>
                </c:pt>
                <c:pt idx="2">
                  <c:v>1.7652237870427068E-3</c:v>
                </c:pt>
                <c:pt idx="3">
                  <c:v>4.5761143830250232E-3</c:v>
                </c:pt>
                <c:pt idx="4">
                  <c:v>4.9180374097960314E-3</c:v>
                </c:pt>
                <c:pt idx="5">
                  <c:v>7.2797588579878291E-3</c:v>
                </c:pt>
                <c:pt idx="6">
                  <c:v>7.950922738876964E-3</c:v>
                </c:pt>
                <c:pt idx="7">
                  <c:v>5.7499432611099561E-3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047-4945-B4A9-C4B29AB786D7}"/>
            </c:ext>
          </c:extLst>
        </c:ser>
        <c:ser>
          <c:idx val="8"/>
          <c:order val="8"/>
          <c:tx>
            <c:strRef>
              <c:f>'Graphique 2'!$A$13</c:f>
              <c:strCache>
                <c:ptCount val="1"/>
                <c:pt idx="0">
                  <c:v>Maths &amp; SI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'Graphique 2'!$B$4:$I$4</c:f>
              <c:strCache>
                <c:ptCount val="8"/>
                <c:pt idx="0">
                  <c:v>CPGE littéraire B/L  </c:v>
                </c:pt>
                <c:pt idx="1">
                  <c:v>CPGE littéraire A/L  </c:v>
                </c:pt>
                <c:pt idx="2">
                  <c:v>Ensemble CPGE littéraire </c:v>
                </c:pt>
                <c:pt idx="3">
                  <c:v>CPGE économique - Maths appliquées ESH</c:v>
                </c:pt>
                <c:pt idx="4">
                  <c:v>CPGE économique - Maths appliquées HGG</c:v>
                </c:pt>
                <c:pt idx="5">
                  <c:v>CPGE économique - Maths approfondie ESH</c:v>
                </c:pt>
                <c:pt idx="6">
                  <c:v>CPGE économique - Maths approfondies HGG</c:v>
                </c:pt>
                <c:pt idx="7">
                  <c:v>Ensemble CPGE économique et commerciales</c:v>
                </c:pt>
              </c:strCache>
            </c:strRef>
          </c:cat>
          <c:val>
            <c:numRef>
              <c:f>'Graphique 2'!$B$13:$I$13</c:f>
              <c:numCache>
                <c:formatCode>0%</c:formatCode>
                <c:ptCount val="8"/>
                <c:pt idx="0">
                  <c:v>2.1685841711953997E-3</c:v>
                </c:pt>
                <c:pt idx="1">
                  <c:v>4.9048018460054216E-4</c:v>
                </c:pt>
                <c:pt idx="2">
                  <c:v>8.1739426592125348E-4</c:v>
                </c:pt>
                <c:pt idx="3">
                  <c:v>4.0632495512432721E-3</c:v>
                </c:pt>
                <c:pt idx="4">
                  <c:v>3.6941680085050463E-3</c:v>
                </c:pt>
                <c:pt idx="5">
                  <c:v>5.051043621680032E-3</c:v>
                </c:pt>
                <c:pt idx="6">
                  <c:v>4.3056913873471096E-3</c:v>
                </c:pt>
                <c:pt idx="7">
                  <c:v>4.1980742579277499E-3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047-4945-B4A9-C4B29AB786D7}"/>
            </c:ext>
          </c:extLst>
        </c:ser>
        <c:ser>
          <c:idx val="9"/>
          <c:order val="9"/>
          <c:tx>
            <c:strRef>
              <c:f>'Graphique 2'!$A$14</c:f>
              <c:strCache>
                <c:ptCount val="1"/>
                <c:pt idx="0">
                  <c:v>HGGSP &amp; LLCER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'Graphique 2'!$B$4:$I$4</c:f>
              <c:strCache>
                <c:ptCount val="8"/>
                <c:pt idx="0">
                  <c:v>CPGE littéraire B/L  </c:v>
                </c:pt>
                <c:pt idx="1">
                  <c:v>CPGE littéraire A/L  </c:v>
                </c:pt>
                <c:pt idx="2">
                  <c:v>Ensemble CPGE littéraire </c:v>
                </c:pt>
                <c:pt idx="3">
                  <c:v>CPGE économique - Maths appliquées ESH</c:v>
                </c:pt>
                <c:pt idx="4">
                  <c:v>CPGE économique - Maths appliquées HGG</c:v>
                </c:pt>
                <c:pt idx="5">
                  <c:v>CPGE économique - Maths approfondie ESH</c:v>
                </c:pt>
                <c:pt idx="6">
                  <c:v>CPGE économique - Maths approfondies HGG</c:v>
                </c:pt>
                <c:pt idx="7">
                  <c:v>Ensemble CPGE économique et commerciales</c:v>
                </c:pt>
              </c:strCache>
            </c:strRef>
          </c:cat>
          <c:val>
            <c:numRef>
              <c:f>'Graphique 2'!$B$14:$I$14</c:f>
              <c:numCache>
                <c:formatCode>0%</c:formatCode>
                <c:ptCount val="8"/>
                <c:pt idx="0">
                  <c:v>3.1870375949917984E-2</c:v>
                </c:pt>
                <c:pt idx="1">
                  <c:v>0.13015184186558865</c:v>
                </c:pt>
                <c:pt idx="2">
                  <c:v>0.11100547465751689</c:v>
                </c:pt>
                <c:pt idx="3">
                  <c:v>4.0760003343538681E-3</c:v>
                </c:pt>
                <c:pt idx="4">
                  <c:v>1.5873642534255654E-2</c:v>
                </c:pt>
                <c:pt idx="5">
                  <c:v>9.632884035716316E-4</c:v>
                </c:pt>
                <c:pt idx="6">
                  <c:v>3.9214814626649559E-3</c:v>
                </c:pt>
                <c:pt idx="7">
                  <c:v>6.0432953947336639E-3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047-4945-B4A9-C4B29AB786D7}"/>
            </c:ext>
          </c:extLst>
        </c:ser>
        <c:ser>
          <c:idx val="10"/>
          <c:order val="10"/>
          <c:tx>
            <c:strRef>
              <c:f>'Graphique 2'!$A$15</c:f>
              <c:strCache>
                <c:ptCount val="1"/>
                <c:pt idx="0">
                  <c:v>Autres doublettes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077916647888296E-2"/>
                  <c:y val="4.527447651386531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047-4945-B4A9-C4B29AB786D7}"/>
                </c:ext>
              </c:extLst>
            </c:dLbl>
            <c:dLbl>
              <c:idx val="1"/>
              <c:layout>
                <c:manualLayout>
                  <c:x val="3.9322767676065712E-2"/>
                  <c:y val="-4.1501124046516782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047-4945-B4A9-C4B29AB786D7}"/>
                </c:ext>
              </c:extLst>
            </c:dLbl>
            <c:dLbl>
              <c:idx val="2"/>
              <c:layout>
                <c:manualLayout>
                  <c:x val="3.9322767676065712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047-4945-B4A9-C4B29AB786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2'!$B$4:$I$4</c:f>
              <c:strCache>
                <c:ptCount val="8"/>
                <c:pt idx="0">
                  <c:v>CPGE littéraire B/L  </c:v>
                </c:pt>
                <c:pt idx="1">
                  <c:v>CPGE littéraire A/L  </c:v>
                </c:pt>
                <c:pt idx="2">
                  <c:v>Ensemble CPGE littéraire </c:v>
                </c:pt>
                <c:pt idx="3">
                  <c:v>CPGE économique - Maths appliquées ESH</c:v>
                </c:pt>
                <c:pt idx="4">
                  <c:v>CPGE économique - Maths appliquées HGG</c:v>
                </c:pt>
                <c:pt idx="5">
                  <c:v>CPGE économique - Maths approfondie ESH</c:v>
                </c:pt>
                <c:pt idx="6">
                  <c:v>CPGE économique - Maths approfondies HGG</c:v>
                </c:pt>
                <c:pt idx="7">
                  <c:v>Ensemble CPGE économique et commerciales</c:v>
                </c:pt>
              </c:strCache>
            </c:strRef>
          </c:cat>
          <c:val>
            <c:numRef>
              <c:f>'Graphique 2'!$B$15:$I$15</c:f>
              <c:numCache>
                <c:formatCode>0%</c:formatCode>
                <c:ptCount val="8"/>
                <c:pt idx="0">
                  <c:v>0.19781356127645169</c:v>
                </c:pt>
                <c:pt idx="1">
                  <c:v>0.3785130080744738</c:v>
                </c:pt>
                <c:pt idx="2">
                  <c:v>0.34331066416907313</c:v>
                </c:pt>
                <c:pt idx="3">
                  <c:v>0.15396570606044721</c:v>
                </c:pt>
                <c:pt idx="4">
                  <c:v>0.1061861804276775</c:v>
                </c:pt>
                <c:pt idx="5">
                  <c:v>5.9834072683842346E-2</c:v>
                </c:pt>
                <c:pt idx="6">
                  <c:v>6.1575197185424146E-2</c:v>
                </c:pt>
                <c:pt idx="7">
                  <c:v>0.1101911496989217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047-4945-B4A9-C4B29AB78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5541880"/>
        <c:axId val="665542208"/>
      </c:barChart>
      <c:catAx>
        <c:axId val="665541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5542208"/>
        <c:crosses val="autoZero"/>
        <c:auto val="1"/>
        <c:lblAlgn val="ctr"/>
        <c:lblOffset val="100"/>
        <c:noMultiLvlLbl val="0"/>
      </c:catAx>
      <c:valAx>
        <c:axId val="665542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5541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'Graphique 2'!$L$5</c:f>
              <c:strCache>
                <c:ptCount val="1"/>
                <c:pt idx="0">
                  <c:v>Maths  &amp; Physique-Chimie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673094369718987E-2"/>
                  <c:y val="-2.27920227920227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355-4CF0-817A-E809E44CBBD5}"/>
                </c:ext>
              </c:extLst>
            </c:dLbl>
            <c:dLbl>
              <c:idx val="2"/>
              <c:layout>
                <c:manualLayout>
                  <c:x val="3.526170594930227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355-4CF0-817A-E809E44CBBD5}"/>
                </c:ext>
              </c:extLst>
            </c:dLbl>
            <c:dLbl>
              <c:idx val="5"/>
              <c:layout>
                <c:manualLayout>
                  <c:x val="3.673094369718987E-2"/>
                  <c:y val="-8.356978483213123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355-4CF0-817A-E809E44CBBD5}"/>
                </c:ext>
              </c:extLst>
            </c:dLbl>
            <c:dLbl>
              <c:idx val="6"/>
              <c:layout>
                <c:manualLayout>
                  <c:x val="3.67309436971898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355-4CF0-817A-E809E44CBBD5}"/>
                </c:ext>
              </c:extLst>
            </c:dLbl>
            <c:dLbl>
              <c:idx val="7"/>
              <c:layout>
                <c:manualLayout>
                  <c:x val="3.8200181445077572E-2"/>
                  <c:y val="-1.3675213675213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355-4CF0-817A-E809E44CBB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2'!$M$4:$T$4</c:f>
              <c:strCache>
                <c:ptCount val="8"/>
                <c:pt idx="0">
                  <c:v>CPGE littéraire B/L  </c:v>
                </c:pt>
                <c:pt idx="1">
                  <c:v>CPGE littéraire A/L  </c:v>
                </c:pt>
                <c:pt idx="2">
                  <c:v>Ensemble CPGE littéraire </c:v>
                </c:pt>
                <c:pt idx="3">
                  <c:v>CPGE économique - Maths appliquées ESH</c:v>
                </c:pt>
                <c:pt idx="4">
                  <c:v>CPGE économique - Maths appliquées HGG</c:v>
                </c:pt>
                <c:pt idx="5">
                  <c:v>CPGE économique - Maths approfondie ESH</c:v>
                </c:pt>
                <c:pt idx="6">
                  <c:v>CPGE économique - Maths approfondies HGG</c:v>
                </c:pt>
                <c:pt idx="7">
                  <c:v>Ensemble CPGE économique et commerciales</c:v>
                </c:pt>
              </c:strCache>
            </c:strRef>
          </c:cat>
          <c:val>
            <c:numRef>
              <c:f>'Graphique 2'!$M$5:$T$5</c:f>
              <c:numCache>
                <c:formatCode>0%</c:formatCode>
                <c:ptCount val="8"/>
                <c:pt idx="0">
                  <c:v>0.14197716849117875</c:v>
                </c:pt>
                <c:pt idx="1">
                  <c:v>2.353674911533574E-2</c:v>
                </c:pt>
                <c:pt idx="2">
                  <c:v>4.6610313805484811E-2</c:v>
                </c:pt>
                <c:pt idx="3">
                  <c:v>0.12476216247614541</c:v>
                </c:pt>
                <c:pt idx="4">
                  <c:v>0.18244396003530611</c:v>
                </c:pt>
                <c:pt idx="5">
                  <c:v>0.27144471933117215</c:v>
                </c:pt>
                <c:pt idx="6">
                  <c:v>0.36017934030203341</c:v>
                </c:pt>
                <c:pt idx="7">
                  <c:v>0.20676858741893581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55-4CF0-817A-E809E44CBBD5}"/>
            </c:ext>
          </c:extLst>
        </c:ser>
        <c:ser>
          <c:idx val="1"/>
          <c:order val="1"/>
          <c:tx>
            <c:strRef>
              <c:f>'Graphique 2'!$L$6</c:f>
              <c:strCache>
                <c:ptCount val="1"/>
                <c:pt idx="0">
                  <c:v>Maths &amp; SES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3.82001814450774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355-4CF0-817A-E809E44CBBD5}"/>
                </c:ext>
              </c:extLst>
            </c:dLbl>
            <c:dLbl>
              <c:idx val="4"/>
              <c:layout>
                <c:manualLayout>
                  <c:x val="3.673094369718987E-2"/>
                  <c:y val="-6.83760683760683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355-4CF0-817A-E809E44CBBD5}"/>
                </c:ext>
              </c:extLst>
            </c:dLbl>
            <c:dLbl>
              <c:idx val="5"/>
              <c:layout>
                <c:manualLayout>
                  <c:x val="3.673094369718987E-2"/>
                  <c:y val="-4.55840455840455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355-4CF0-817A-E809E44CBBD5}"/>
                </c:ext>
              </c:extLst>
            </c:dLbl>
            <c:dLbl>
              <c:idx val="6"/>
              <c:layout>
                <c:manualLayout>
                  <c:x val="3.8200181445077357E-2"/>
                  <c:y val="1.3675213675213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C355-4CF0-817A-E809E44CBBD5}"/>
                </c:ext>
              </c:extLst>
            </c:dLbl>
            <c:dLbl>
              <c:idx val="7"/>
              <c:layout>
                <c:manualLayout>
                  <c:x val="3.8200181445077572E-2"/>
                  <c:y val="1.3675213675213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C355-4CF0-817A-E809E44CBB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2'!$M$4:$T$4</c:f>
              <c:strCache>
                <c:ptCount val="8"/>
                <c:pt idx="0">
                  <c:v>CPGE littéraire B/L  </c:v>
                </c:pt>
                <c:pt idx="1">
                  <c:v>CPGE littéraire A/L  </c:v>
                </c:pt>
                <c:pt idx="2">
                  <c:v>Ensemble CPGE littéraire </c:v>
                </c:pt>
                <c:pt idx="3">
                  <c:v>CPGE économique - Maths appliquées ESH</c:v>
                </c:pt>
                <c:pt idx="4">
                  <c:v>CPGE économique - Maths appliquées HGG</c:v>
                </c:pt>
                <c:pt idx="5">
                  <c:v>CPGE économique - Maths approfondie ESH</c:v>
                </c:pt>
                <c:pt idx="6">
                  <c:v>CPGE économique - Maths approfondies HGG</c:v>
                </c:pt>
                <c:pt idx="7">
                  <c:v>Ensemble CPGE économique et commerciales</c:v>
                </c:pt>
              </c:strCache>
            </c:strRef>
          </c:cat>
          <c:val>
            <c:numRef>
              <c:f>'Graphique 2'!$M$6:$T$6</c:f>
              <c:numCache>
                <c:formatCode>0%</c:formatCode>
                <c:ptCount val="8"/>
                <c:pt idx="0">
                  <c:v>0.12606801840506773</c:v>
                </c:pt>
                <c:pt idx="1">
                  <c:v>1.0280284676499071E-2</c:v>
                </c:pt>
                <c:pt idx="2">
                  <c:v>3.2837075496650353E-2</c:v>
                </c:pt>
                <c:pt idx="3">
                  <c:v>0.43770038209846718</c:v>
                </c:pt>
                <c:pt idx="4">
                  <c:v>0.25720433261047959</c:v>
                </c:pt>
                <c:pt idx="5">
                  <c:v>0.51674202354547005</c:v>
                </c:pt>
                <c:pt idx="6">
                  <c:v>0.27451640354108187</c:v>
                </c:pt>
                <c:pt idx="7">
                  <c:v>0.38146762985962551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55-4CF0-817A-E809E44CBBD5}"/>
            </c:ext>
          </c:extLst>
        </c:ser>
        <c:ser>
          <c:idx val="2"/>
          <c:order val="2"/>
          <c:tx>
            <c:strRef>
              <c:f>'Graphique 2'!$L$7</c:f>
              <c:strCache>
                <c:ptCount val="1"/>
                <c:pt idx="0">
                  <c:v>SES &amp; HGGSP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673094369718987E-2"/>
                  <c:y val="2.27920227920227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355-4CF0-817A-E809E44CBBD5}"/>
                </c:ext>
              </c:extLst>
            </c:dLbl>
            <c:dLbl>
              <c:idx val="1"/>
              <c:layout>
                <c:manualLayout>
                  <c:x val="3.67309436971898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355-4CF0-817A-E809E44CBBD5}"/>
                </c:ext>
              </c:extLst>
            </c:dLbl>
            <c:dLbl>
              <c:idx val="2"/>
              <c:layout>
                <c:manualLayout>
                  <c:x val="3.6730943697189815E-2"/>
                  <c:y val="2.27929201157539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1669361811711282E-2"/>
                      <c:h val="3.187473360701706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C355-4CF0-817A-E809E44CBBD5}"/>
                </c:ext>
              </c:extLst>
            </c:dLbl>
            <c:dLbl>
              <c:idx val="3"/>
              <c:layout>
                <c:manualLayout>
                  <c:x val="3.8200181445077412E-2"/>
                  <c:y val="2.27920227920227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355-4CF0-817A-E809E44CBBD5}"/>
                </c:ext>
              </c:extLst>
            </c:dLbl>
            <c:dLbl>
              <c:idx val="4"/>
              <c:layout>
                <c:manualLayout>
                  <c:x val="3.67309436971898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355-4CF0-817A-E809E44CBBD5}"/>
                </c:ext>
              </c:extLst>
            </c:dLbl>
            <c:dLbl>
              <c:idx val="7"/>
              <c:layout>
                <c:manualLayout>
                  <c:x val="3.82001814450775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355-4CF0-817A-E809E44CBB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2'!$M$4:$T$4</c:f>
              <c:strCache>
                <c:ptCount val="8"/>
                <c:pt idx="0">
                  <c:v>CPGE littéraire B/L  </c:v>
                </c:pt>
                <c:pt idx="1">
                  <c:v>CPGE littéraire A/L  </c:v>
                </c:pt>
                <c:pt idx="2">
                  <c:v>Ensemble CPGE littéraire </c:v>
                </c:pt>
                <c:pt idx="3">
                  <c:v>CPGE économique - Maths appliquées ESH</c:v>
                </c:pt>
                <c:pt idx="4">
                  <c:v>CPGE économique - Maths appliquées HGG</c:v>
                </c:pt>
                <c:pt idx="5">
                  <c:v>CPGE économique - Maths approfondie ESH</c:v>
                </c:pt>
                <c:pt idx="6">
                  <c:v>CPGE économique - Maths approfondies HGG</c:v>
                </c:pt>
                <c:pt idx="7">
                  <c:v>Ensemble CPGE économique et commerciales</c:v>
                </c:pt>
              </c:strCache>
            </c:strRef>
          </c:cat>
          <c:val>
            <c:numRef>
              <c:f>'Graphique 2'!$M$7:$T$7</c:f>
              <c:numCache>
                <c:formatCode>0%</c:formatCode>
                <c:ptCount val="8"/>
                <c:pt idx="0">
                  <c:v>0.22453959432969176</c:v>
                </c:pt>
                <c:pt idx="1">
                  <c:v>0.20286620420535009</c:v>
                </c:pt>
                <c:pt idx="2">
                  <c:v>0.20708843147982423</c:v>
                </c:pt>
                <c:pt idx="3">
                  <c:v>0.17686327901971977</c:v>
                </c:pt>
                <c:pt idx="4">
                  <c:v>0.22416831870236001</c:v>
                </c:pt>
                <c:pt idx="5">
                  <c:v>3.6445003696752541E-2</c:v>
                </c:pt>
                <c:pt idx="6">
                  <c:v>4.5495535544180961E-2</c:v>
                </c:pt>
                <c:pt idx="7">
                  <c:v>0.1381718729628324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55-4CF0-817A-E809E44CBBD5}"/>
            </c:ext>
          </c:extLst>
        </c:ser>
        <c:ser>
          <c:idx val="3"/>
          <c:order val="3"/>
          <c:tx>
            <c:strRef>
              <c:f>'Graphique 2'!$L$8</c:f>
              <c:strCache>
                <c:ptCount val="1"/>
                <c:pt idx="0">
                  <c:v>Maths &amp; SVT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'Graphique 2'!$M$4:$T$4</c:f>
              <c:strCache>
                <c:ptCount val="8"/>
                <c:pt idx="0">
                  <c:v>CPGE littéraire B/L  </c:v>
                </c:pt>
                <c:pt idx="1">
                  <c:v>CPGE littéraire A/L  </c:v>
                </c:pt>
                <c:pt idx="2">
                  <c:v>Ensemble CPGE littéraire </c:v>
                </c:pt>
                <c:pt idx="3">
                  <c:v>CPGE économique - Maths appliquées ESH</c:v>
                </c:pt>
                <c:pt idx="4">
                  <c:v>CPGE économique - Maths appliquées HGG</c:v>
                </c:pt>
                <c:pt idx="5">
                  <c:v>CPGE économique - Maths approfondie ESH</c:v>
                </c:pt>
                <c:pt idx="6">
                  <c:v>CPGE économique - Maths approfondies HGG</c:v>
                </c:pt>
                <c:pt idx="7">
                  <c:v>Ensemble CPGE économique et commerciales</c:v>
                </c:pt>
              </c:strCache>
            </c:strRef>
          </c:cat>
          <c:val>
            <c:numRef>
              <c:f>'Graphique 2'!$M$8:$T$8</c:f>
              <c:numCache>
                <c:formatCode>0%</c:formatCode>
                <c:ptCount val="8"/>
                <c:pt idx="0">
                  <c:v>4.4022630645107294E-2</c:v>
                </c:pt>
                <c:pt idx="1">
                  <c:v>1.2162108650810506E-2</c:v>
                </c:pt>
                <c:pt idx="2">
                  <c:v>1.8368907133721499E-2</c:v>
                </c:pt>
                <c:pt idx="3">
                  <c:v>3.6045047099976052E-2</c:v>
                </c:pt>
                <c:pt idx="4">
                  <c:v>4.8616378982158016E-2</c:v>
                </c:pt>
                <c:pt idx="5">
                  <c:v>4.3259113916851499E-2</c:v>
                </c:pt>
                <c:pt idx="6">
                  <c:v>5.6212134683042689E-2</c:v>
                </c:pt>
                <c:pt idx="7">
                  <c:v>4.3794576244996102E-2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55-4CF0-817A-E809E44CBBD5}"/>
            </c:ext>
          </c:extLst>
        </c:ser>
        <c:ser>
          <c:idx val="4"/>
          <c:order val="4"/>
          <c:tx>
            <c:strRef>
              <c:f>'Graphique 2'!$L$9</c:f>
              <c:strCache>
                <c:ptCount val="1"/>
                <c:pt idx="0">
                  <c:v>HGGSP &amp; HLP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3.8200181445077461E-2"/>
                  <c:y val="-8.356978483213123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355-4CF0-817A-E809E44CBBD5}"/>
                </c:ext>
              </c:extLst>
            </c:dLbl>
            <c:dLbl>
              <c:idx val="2"/>
              <c:layout>
                <c:manualLayout>
                  <c:x val="3.8200181445077412E-2"/>
                  <c:y val="6.83760683760683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355-4CF0-817A-E809E44CBB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2'!$M$4:$T$4</c:f>
              <c:strCache>
                <c:ptCount val="8"/>
                <c:pt idx="0">
                  <c:v>CPGE littéraire B/L  </c:v>
                </c:pt>
                <c:pt idx="1">
                  <c:v>CPGE littéraire A/L  </c:v>
                </c:pt>
                <c:pt idx="2">
                  <c:v>Ensemble CPGE littéraire </c:v>
                </c:pt>
                <c:pt idx="3">
                  <c:v>CPGE économique - Maths appliquées ESH</c:v>
                </c:pt>
                <c:pt idx="4">
                  <c:v>CPGE économique - Maths appliquées HGG</c:v>
                </c:pt>
                <c:pt idx="5">
                  <c:v>CPGE économique - Maths approfondie ESH</c:v>
                </c:pt>
                <c:pt idx="6">
                  <c:v>CPGE économique - Maths approfondies HGG</c:v>
                </c:pt>
                <c:pt idx="7">
                  <c:v>Ensemble CPGE économique et commerciales</c:v>
                </c:pt>
              </c:strCache>
            </c:strRef>
          </c:cat>
          <c:val>
            <c:numRef>
              <c:f>'Graphique 2'!$M$9:$T$9</c:f>
              <c:numCache>
                <c:formatCode>0%</c:formatCode>
                <c:ptCount val="8"/>
                <c:pt idx="0">
                  <c:v>2.4691358024691357E-2</c:v>
                </c:pt>
                <c:pt idx="1">
                  <c:v>0.19921415174826937</c:v>
                </c:pt>
                <c:pt idx="2">
                  <c:v>0.16521509135902668</c:v>
                </c:pt>
                <c:pt idx="3">
                  <c:v>8.6280299048366543E-4</c:v>
                </c:pt>
                <c:pt idx="4">
                  <c:v>3.32193123207553E-3</c:v>
                </c:pt>
                <c:pt idx="5">
                  <c:v>2.8436558039014957E-5</c:v>
                </c:pt>
                <c:pt idx="6">
                  <c:v>5.6837666543888834E-4</c:v>
                </c:pt>
                <c:pt idx="7">
                  <c:v>1.1915166908913553E-3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55-4CF0-817A-E809E44CBBD5}"/>
            </c:ext>
          </c:extLst>
        </c:ser>
        <c:ser>
          <c:idx val="5"/>
          <c:order val="5"/>
          <c:tx>
            <c:strRef>
              <c:f>'Graphique 2'!$L$10</c:f>
              <c:strCache>
                <c:ptCount val="1"/>
                <c:pt idx="0">
                  <c:v>Maths  &amp; HGGSP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'Graphique 2'!$M$4:$T$4</c:f>
              <c:strCache>
                <c:ptCount val="8"/>
                <c:pt idx="0">
                  <c:v>CPGE littéraire B/L  </c:v>
                </c:pt>
                <c:pt idx="1">
                  <c:v>CPGE littéraire A/L  </c:v>
                </c:pt>
                <c:pt idx="2">
                  <c:v>Ensemble CPGE littéraire </c:v>
                </c:pt>
                <c:pt idx="3">
                  <c:v>CPGE économique - Maths appliquées ESH</c:v>
                </c:pt>
                <c:pt idx="4">
                  <c:v>CPGE économique - Maths appliquées HGG</c:v>
                </c:pt>
                <c:pt idx="5">
                  <c:v>CPGE économique - Maths approfondie ESH</c:v>
                </c:pt>
                <c:pt idx="6">
                  <c:v>CPGE économique - Maths approfondies HGG</c:v>
                </c:pt>
                <c:pt idx="7">
                  <c:v>Ensemble CPGE économique et commerciales</c:v>
                </c:pt>
              </c:strCache>
            </c:strRef>
          </c:cat>
          <c:val>
            <c:numRef>
              <c:f>'Graphique 2'!$M$10:$T$10</c:f>
              <c:numCache>
                <c:formatCode>0%</c:formatCode>
                <c:ptCount val="8"/>
                <c:pt idx="0">
                  <c:v>0.17371735499685687</c:v>
                </c:pt>
                <c:pt idx="1">
                  <c:v>2.5109885560623352E-2</c:v>
                </c:pt>
                <c:pt idx="2">
                  <c:v>5.4060340798336229E-2</c:v>
                </c:pt>
                <c:pt idx="3">
                  <c:v>3.3487806709462074E-2</c:v>
                </c:pt>
                <c:pt idx="4">
                  <c:v>0.12455550134935831</c:v>
                </c:pt>
                <c:pt idx="5">
                  <c:v>4.6056560313939593E-2</c:v>
                </c:pt>
                <c:pt idx="6">
                  <c:v>0.16895393291250174</c:v>
                </c:pt>
                <c:pt idx="7">
                  <c:v>8.086619762517562E-2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55-4CF0-817A-E809E44CBBD5}"/>
            </c:ext>
          </c:extLst>
        </c:ser>
        <c:ser>
          <c:idx val="6"/>
          <c:order val="6"/>
          <c:tx>
            <c:strRef>
              <c:f>'Graphique 2'!$L$11</c:f>
              <c:strCache>
                <c:ptCount val="1"/>
                <c:pt idx="0">
                  <c:v>HGGSP &amp; LLCER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'Graphique 2'!$M$4:$T$4</c:f>
              <c:strCache>
                <c:ptCount val="8"/>
                <c:pt idx="0">
                  <c:v>CPGE littéraire B/L  </c:v>
                </c:pt>
                <c:pt idx="1">
                  <c:v>CPGE littéraire A/L  </c:v>
                </c:pt>
                <c:pt idx="2">
                  <c:v>Ensemble CPGE littéraire </c:v>
                </c:pt>
                <c:pt idx="3">
                  <c:v>CPGE économique - Maths appliquées ESH</c:v>
                </c:pt>
                <c:pt idx="4">
                  <c:v>CPGE économique - Maths appliquées HGG</c:v>
                </c:pt>
                <c:pt idx="5">
                  <c:v>CPGE économique - Maths approfondie ESH</c:v>
                </c:pt>
                <c:pt idx="6">
                  <c:v>CPGE économique - Maths approfondies HGG</c:v>
                </c:pt>
                <c:pt idx="7">
                  <c:v>Ensemble CPGE économique et commerciales</c:v>
                </c:pt>
              </c:strCache>
            </c:strRef>
          </c:cat>
          <c:val>
            <c:numRef>
              <c:f>'Graphique 2'!$M$11:$T$11</c:f>
              <c:numCache>
                <c:formatCode>0%</c:formatCode>
                <c:ptCount val="8"/>
                <c:pt idx="0">
                  <c:v>3.1870375949917984E-2</c:v>
                </c:pt>
                <c:pt idx="1">
                  <c:v>0.13015184186558865</c:v>
                </c:pt>
                <c:pt idx="2">
                  <c:v>0.11100547465751689</c:v>
                </c:pt>
                <c:pt idx="3">
                  <c:v>4.0760003343538681E-3</c:v>
                </c:pt>
                <c:pt idx="4">
                  <c:v>1.5873642534255654E-2</c:v>
                </c:pt>
                <c:pt idx="5">
                  <c:v>9.632884035716316E-4</c:v>
                </c:pt>
                <c:pt idx="6">
                  <c:v>3.9214814626649559E-3</c:v>
                </c:pt>
                <c:pt idx="7">
                  <c:v>6.0432953947336639E-3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355-4CF0-817A-E809E44CBBD5}"/>
            </c:ext>
          </c:extLst>
        </c:ser>
        <c:ser>
          <c:idx val="7"/>
          <c:order val="7"/>
          <c:tx>
            <c:strRef>
              <c:f>'Graphique 2'!$L$12</c:f>
              <c:strCache>
                <c:ptCount val="1"/>
                <c:pt idx="0">
                  <c:v>Physique-Chimie  &amp; SVT / Maths &amp; NSI / Maths &amp; SI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'Graphique 2'!$M$4:$T$4</c:f>
              <c:strCache>
                <c:ptCount val="8"/>
                <c:pt idx="0">
                  <c:v>CPGE littéraire B/L  </c:v>
                </c:pt>
                <c:pt idx="1">
                  <c:v>CPGE littéraire A/L  </c:v>
                </c:pt>
                <c:pt idx="2">
                  <c:v>Ensemble CPGE littéraire </c:v>
                </c:pt>
                <c:pt idx="3">
                  <c:v>CPGE économique - Maths appliquées ESH</c:v>
                </c:pt>
                <c:pt idx="4">
                  <c:v>CPGE économique - Maths appliquées HGG</c:v>
                </c:pt>
                <c:pt idx="5">
                  <c:v>CPGE économique - Maths approfondie ESH</c:v>
                </c:pt>
                <c:pt idx="6">
                  <c:v>CPGE économique - Maths approfondies HGG</c:v>
                </c:pt>
                <c:pt idx="7">
                  <c:v>Ensemble CPGE économique et commerciales</c:v>
                </c:pt>
              </c:strCache>
            </c:strRef>
          </c:cat>
          <c:val>
            <c:numRef>
              <c:f>'Graphique 2'!$M$12:$T$12</c:f>
              <c:numCache>
                <c:formatCode>0%</c:formatCode>
                <c:ptCount val="8"/>
                <c:pt idx="0">
                  <c:v>3.5296218182629756E-2</c:v>
                </c:pt>
                <c:pt idx="1">
                  <c:v>1.8166666066690904E-2</c:v>
                </c:pt>
                <c:pt idx="2">
                  <c:v>2.1503701100366309E-2</c:v>
                </c:pt>
                <c:pt idx="3">
                  <c:v>3.2242480225660522E-2</c:v>
                </c:pt>
                <c:pt idx="4">
                  <c:v>3.7629754126329268E-2</c:v>
                </c:pt>
                <c:pt idx="5">
                  <c:v>2.521967241085139E-2</c:v>
                </c:pt>
                <c:pt idx="6">
                  <c:v>2.8583948280898736E-2</c:v>
                </c:pt>
                <c:pt idx="7">
                  <c:v>3.1507588524740567E-2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355-4CF0-817A-E809E44CBBD5}"/>
            </c:ext>
          </c:extLst>
        </c:ser>
        <c:ser>
          <c:idx val="8"/>
          <c:order val="8"/>
          <c:tx>
            <c:strRef>
              <c:f>'Graphique 2'!$L$13</c:f>
              <c:strCache>
                <c:ptCount val="1"/>
                <c:pt idx="0">
                  <c:v>Autres doublettes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5261705949302273E-2"/>
                  <c:y val="-1.59544159544159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355-4CF0-817A-E809E44CBBD5}"/>
                </c:ext>
              </c:extLst>
            </c:dLbl>
            <c:dLbl>
              <c:idx val="1"/>
              <c:layout>
                <c:manualLayout>
                  <c:x val="3.8200181445077461E-2"/>
                  <c:y val="-6.83760683760685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355-4CF0-817A-E809E44CBBD5}"/>
                </c:ext>
              </c:extLst>
            </c:dLbl>
            <c:dLbl>
              <c:idx val="2"/>
              <c:layout>
                <c:manualLayout>
                  <c:x val="3.9669419192965003E-2"/>
                  <c:y val="-2.089244620803280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355-4CF0-817A-E809E44CBB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'Graphique 2'!$M$4:$T$4</c:f>
              <c:strCache>
                <c:ptCount val="8"/>
                <c:pt idx="0">
                  <c:v>CPGE littéraire B/L  </c:v>
                </c:pt>
                <c:pt idx="1">
                  <c:v>CPGE littéraire A/L  </c:v>
                </c:pt>
                <c:pt idx="2">
                  <c:v>Ensemble CPGE littéraire </c:v>
                </c:pt>
                <c:pt idx="3">
                  <c:v>CPGE économique - Maths appliquées ESH</c:v>
                </c:pt>
                <c:pt idx="4">
                  <c:v>CPGE économique - Maths appliquées HGG</c:v>
                </c:pt>
                <c:pt idx="5">
                  <c:v>CPGE économique - Maths approfondie ESH</c:v>
                </c:pt>
                <c:pt idx="6">
                  <c:v>CPGE économique - Maths approfondies HGG</c:v>
                </c:pt>
                <c:pt idx="7">
                  <c:v>Ensemble CPGE économique et commerciales</c:v>
                </c:pt>
              </c:strCache>
            </c:strRef>
          </c:cat>
          <c:val>
            <c:numRef>
              <c:f>'Graphique 2'!$M$13:$T$13</c:f>
              <c:numCache>
                <c:formatCode>0%</c:formatCode>
                <c:ptCount val="8"/>
                <c:pt idx="0">
                  <c:v>0.19781356127645169</c:v>
                </c:pt>
                <c:pt idx="1">
                  <c:v>0.3785130080744738</c:v>
                </c:pt>
                <c:pt idx="2">
                  <c:v>0.34331066416907313</c:v>
                </c:pt>
                <c:pt idx="3">
                  <c:v>0.15396570606044721</c:v>
                </c:pt>
                <c:pt idx="4">
                  <c:v>0.1061861804276775</c:v>
                </c:pt>
                <c:pt idx="5">
                  <c:v>5.9834072683842346E-2</c:v>
                </c:pt>
                <c:pt idx="6">
                  <c:v>6.1575197185424146E-2</c:v>
                </c:pt>
                <c:pt idx="7">
                  <c:v>0.1101911496989217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355-4CF0-817A-E809E44CB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98124688"/>
        <c:axId val="898125672"/>
      </c:barChart>
      <c:catAx>
        <c:axId val="89812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8125672"/>
        <c:crosses val="autoZero"/>
        <c:auto val="1"/>
        <c:lblAlgn val="ctr"/>
        <c:lblOffset val="100"/>
        <c:noMultiLvlLbl val="0"/>
      </c:catAx>
      <c:valAx>
        <c:axId val="898125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9812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17</xdr:row>
      <xdr:rowOff>57150</xdr:rowOff>
    </xdr:from>
    <xdr:to>
      <xdr:col>7</xdr:col>
      <xdr:colOff>842963</xdr:colOff>
      <xdr:row>39</xdr:row>
      <xdr:rowOff>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1776411</xdr:colOff>
      <xdr:row>14</xdr:row>
      <xdr:rowOff>142874</xdr:rowOff>
    </xdr:from>
    <xdr:to>
      <xdr:col>15</xdr:col>
      <xdr:colOff>685800</xdr:colOff>
      <xdr:row>38</xdr:row>
      <xdr:rowOff>57149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461961</xdr:colOff>
      <xdr:row>18</xdr:row>
      <xdr:rowOff>57149</xdr:rowOff>
    </xdr:from>
    <xdr:to>
      <xdr:col>11</xdr:col>
      <xdr:colOff>161925</xdr:colOff>
      <xdr:row>47</xdr:row>
      <xdr:rowOff>142874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519112</xdr:colOff>
      <xdr:row>18</xdr:row>
      <xdr:rowOff>76199</xdr:rowOff>
    </xdr:from>
    <xdr:to>
      <xdr:col>21</xdr:col>
      <xdr:colOff>619125</xdr:colOff>
      <xdr:row>47</xdr:row>
      <xdr:rowOff>123824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abSelected="1" workbookViewId="0">
      <selection activeCell="A4" sqref="A4"/>
    </sheetView>
  </sheetViews>
  <sheetFormatPr baseColWidth="10" defaultRowHeight="14.4" x14ac:dyDescent="0.3"/>
  <sheetData>
    <row r="1" spans="1:1" ht="17.399999999999999" x14ac:dyDescent="0.3">
      <c r="A1" s="229" t="s">
        <v>132</v>
      </c>
    </row>
    <row r="2" spans="1:1" x14ac:dyDescent="0.3">
      <c r="A2" s="228" t="s">
        <v>133</v>
      </c>
    </row>
    <row r="3" spans="1:1" x14ac:dyDescent="0.3">
      <c r="A3" s="228" t="s">
        <v>134</v>
      </c>
    </row>
    <row r="5" spans="1:1" x14ac:dyDescent="0.3">
      <c r="A5" s="195" t="str">
        <f>'Tableau 1'!A1</f>
        <v>Tableau 1 : Répartition des EDS et des 10 doublettes les plus fréquentes parmi les bacheliers généraux inscrits sur Parcoursup</v>
      </c>
    </row>
    <row r="6" spans="1:1" x14ac:dyDescent="0.3">
      <c r="A6" s="195" t="str">
        <f>'Tableau 2'!A1</f>
        <v>Tableau 2 : Répartition des vœux dans les formations selon la doublette de terminale </v>
      </c>
    </row>
    <row r="7" spans="1:1" x14ac:dyDescent="0.3">
      <c r="A7" s="195" t="str">
        <f>'Tableau 3'!A1</f>
        <v>Tableau 3 : Répartition des vœux dans les formations selon la doublette de terminale </v>
      </c>
    </row>
    <row r="8" spans="1:1" x14ac:dyDescent="0.3">
      <c r="A8" s="195" t="str">
        <f>'Graphique 1'!A1</f>
        <v>Graphique 1 : Répartition des vœux détaillés en CPGE Scientifiques selon la doublette  </v>
      </c>
    </row>
    <row r="9" spans="1:1" x14ac:dyDescent="0.3">
      <c r="A9" s="195" t="str">
        <f>'Graphique 2'!A1</f>
        <v>Graphique 2 : Répartition des vœux détaillés en CPGE Littéraires et en CPGE Economiques et Commerciales selon la doublette</v>
      </c>
    </row>
    <row r="10" spans="1:1" x14ac:dyDescent="0.3">
      <c r="A10" s="195" t="str">
        <f>'Tableau 4'!A1</f>
        <v>Tableau 4 : Classement effectué par les formations le 1er jour des propositions (27 mai 2021)</v>
      </c>
    </row>
    <row r="11" spans="1:1" x14ac:dyDescent="0.3">
      <c r="A11" s="195" t="str">
        <f>'Tableau 5'!A1</f>
        <v>Tableau 5 : Proportion de candidats recevant une proposition selon la doublette (Top 10 des doublettes le plus fréquentes) et proportion de ceux acceptant une proposition</v>
      </c>
    </row>
    <row r="12" spans="1:1" x14ac:dyDescent="0.3">
      <c r="A12" s="195" t="str">
        <f>'Tableau 6'!A1</f>
        <v>Tableau 6 : Proportion de candidats acceptant une proposition selon la mention au bac et pour chaque EDS</v>
      </c>
    </row>
    <row r="13" spans="1:1" x14ac:dyDescent="0.3">
      <c r="A13" s="195" t="str">
        <f>'Tableau 7'!A1</f>
        <v>Tableau 7 : Diversité des profils des candidats en fonction des EDS et leurs combinaisons par formation</v>
      </c>
    </row>
    <row r="15" spans="1:1" x14ac:dyDescent="0.3">
      <c r="A15" s="195" t="str">
        <f>'Encadré 1'!A1</f>
        <v>Encadré 1 - Liste de vœux des candidats selon le sexe et la doublette</v>
      </c>
    </row>
    <row r="16" spans="1:1" x14ac:dyDescent="0.3">
      <c r="A16" s="195" t="str">
        <f>'Encadré 2'!A1</f>
        <v xml:space="preserve">Encadré 2 -Liste de vœux des candidats avec une doublette rare </v>
      </c>
    </row>
    <row r="18" spans="1:1" x14ac:dyDescent="0.3">
      <c r="A18" s="195" t="str">
        <f>'Annexe 1'!A1</f>
        <v>Annexe 1 : Répartition des vœux en BUT et en BTS du domaine Production selon la doublette  </v>
      </c>
    </row>
    <row r="19" spans="1:1" x14ac:dyDescent="0.3">
      <c r="A19" s="195" t="str">
        <f>'Annexe 2'!A1</f>
        <v>Annexe 2 : Liste de vœux détaillés en Licence pour chaque doublette  </v>
      </c>
    </row>
    <row r="20" spans="1:1" x14ac:dyDescent="0.3">
      <c r="A20" s="195" t="str">
        <f>'Annexe 3'!A1</f>
        <v>Annexe 3 : Répartition des vœux en BUT et en BTS du domaine Services selon la doublette  </v>
      </c>
    </row>
    <row r="21" spans="1:1" x14ac:dyDescent="0.3">
      <c r="A21" s="195" t="str">
        <f>'Annexe 4'!A1</f>
        <v xml:space="preserve">Annexe 4 : Doublettes appelées le 1er jour dont celles avec Option Maths* par les CPGE scientifiques </v>
      </c>
    </row>
    <row r="22" spans="1:1" x14ac:dyDescent="0.3">
      <c r="A22" s="195" t="str">
        <f>'Annexe 5'!A1</f>
        <v xml:space="preserve">Annexe 5 : Doublettes appelées le 1er jour par les CPGE économiques et commerciales dont celles avec option Maths* </v>
      </c>
    </row>
    <row r="23" spans="1:1" x14ac:dyDescent="0.3">
      <c r="A23" s="195" t="str">
        <f>'Annexe 6'!A1</f>
        <v xml:space="preserve">Annexe 6 : Doublettes appelées le 1er jour par les CPGE littéraires </v>
      </c>
    </row>
    <row r="24" spans="1:1" x14ac:dyDescent="0.3">
      <c r="A24" s="195" t="str">
        <f>'Annexe 7'!A1</f>
        <v xml:space="preserve">Annexe 7 : Comparaison entre le profil des candidats ayant fait au moins un vœu en CPGE et celui des candidats appelés le 1er jour </v>
      </c>
    </row>
    <row r="25" spans="1:1" x14ac:dyDescent="0.3">
      <c r="A25" s="195" t="str">
        <f>'Annexe 8'!A1</f>
        <v>Annexe 8 : Proportions de bacheliers recevant une proposition selon la mention obtenue au baccalauréat et l’enseignement de spécialité suivi</v>
      </c>
    </row>
    <row r="26" spans="1:1" x14ac:dyDescent="0.3">
      <c r="A26" s="195" t="str">
        <f>'Annexe 9'!A1</f>
        <v xml:space="preserve">Annexe 9 : Les principales formations acceptées par les 10 doublettes les plus fréquentes </v>
      </c>
    </row>
  </sheetData>
  <hyperlinks>
    <hyperlink ref="A5" location="'Tableau 1'!A1" display="'Tableau 1'!A1"/>
    <hyperlink ref="A6" location="'Tableau 2'!A1" display="'Tableau 2'!A1"/>
    <hyperlink ref="A7" location="'Tableau 3'!A1" display="'Tableau 3'!A1"/>
    <hyperlink ref="A8" location="'Graphique 1'!A1" display="'Graphique 1'!A1"/>
    <hyperlink ref="A9" location="'Graphique 2'!A1" display="'Graphique 2'!A1"/>
    <hyperlink ref="A10" location="'Tableau 4'!A1" display="'Tableau 4'!A1"/>
    <hyperlink ref="A11" location="'Tableau 5'!A1" display="'Tableau 5'!A1"/>
    <hyperlink ref="A12" location="'Tableau 6'!A1" display="'Tableau 6'!A1"/>
    <hyperlink ref="A13" location="'Tableau 7'!A1" display="'Tableau 7'!A1"/>
    <hyperlink ref="A18" location="'Annexe 1'!A1" display="'Annexe 1'!A1"/>
    <hyperlink ref="A19" location="'Annexe 2'!A1" display="'Annexe 2'!A1"/>
    <hyperlink ref="A20" location="'Annexe 3'!A1" display="'Annexe 3'!A1"/>
    <hyperlink ref="A21" location="'Annexe 4'!A1" display="'Annexe 4'!A1"/>
    <hyperlink ref="A22" location="'Annexe 5'!A1" display="'Annexe 5'!A1"/>
    <hyperlink ref="A23" location="'Annexe 6'!A1" display="'Annexe 6'!A1"/>
    <hyperlink ref="A24" location="'Annexe 7'!A1" display="'Annexe 7'!A1"/>
    <hyperlink ref="A25" location="'Annexe 8'!A1" display="'Annexe 8'!A1"/>
    <hyperlink ref="A26" location="'Annexe 9'!A1" display="'Annexe 9'!A1"/>
    <hyperlink ref="A15" location="'Encadré 1'!A1" display="'Encadré 1'!A1"/>
    <hyperlink ref="A16" location="'Encadré 2'!A1" display="'Encadré 2'!A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topLeftCell="A4" workbookViewId="0">
      <selection activeCell="A3" sqref="A3"/>
    </sheetView>
  </sheetViews>
  <sheetFormatPr baseColWidth="10" defaultRowHeight="14.4" x14ac:dyDescent="0.3"/>
  <cols>
    <col min="1" max="1" width="40.109375" customWidth="1"/>
    <col min="2" max="2" width="18.33203125" customWidth="1"/>
    <col min="8" max="8" width="12.6640625" customWidth="1"/>
    <col min="9" max="9" width="11.88671875" customWidth="1"/>
    <col min="11" max="11" width="22" bestFit="1" customWidth="1"/>
  </cols>
  <sheetData>
    <row r="1" spans="1:18" x14ac:dyDescent="0.3">
      <c r="A1" s="190" t="s">
        <v>118</v>
      </c>
      <c r="B1" s="190"/>
    </row>
    <row r="2" spans="1:18" x14ac:dyDescent="0.3">
      <c r="A2" s="196" t="s">
        <v>119</v>
      </c>
      <c r="B2" s="196"/>
    </row>
    <row r="3" spans="1:18" ht="15" thickBot="1" x14ac:dyDescent="0.35">
      <c r="A3" s="196"/>
      <c r="B3" s="196"/>
    </row>
    <row r="4" spans="1:18" ht="45.6" customHeight="1" x14ac:dyDescent="0.3">
      <c r="A4" s="320" t="s">
        <v>3</v>
      </c>
      <c r="B4" s="316" t="s">
        <v>4</v>
      </c>
      <c r="C4" s="323" t="s">
        <v>5</v>
      </c>
      <c r="D4" s="324"/>
      <c r="E4" s="295" t="s">
        <v>6</v>
      </c>
      <c r="F4" s="326" t="s">
        <v>7</v>
      </c>
      <c r="G4" s="320" t="s">
        <v>8</v>
      </c>
      <c r="H4" s="321"/>
    </row>
    <row r="5" spans="1:18" ht="44.4" customHeight="1" thickBot="1" x14ac:dyDescent="0.35">
      <c r="A5" s="328"/>
      <c r="B5" s="322"/>
      <c r="C5" s="272" t="s">
        <v>9</v>
      </c>
      <c r="D5" s="5" t="s">
        <v>10</v>
      </c>
      <c r="E5" s="325"/>
      <c r="F5" s="327"/>
      <c r="G5" s="5" t="s">
        <v>11</v>
      </c>
      <c r="H5" s="6" t="s">
        <v>12</v>
      </c>
    </row>
    <row r="6" spans="1:18" x14ac:dyDescent="0.3">
      <c r="A6" s="268" t="s">
        <v>84</v>
      </c>
      <c r="B6" s="261">
        <v>66</v>
      </c>
      <c r="C6" s="8">
        <v>0.93939393939393945</v>
      </c>
      <c r="D6" s="9">
        <v>0.98484848484848486</v>
      </c>
      <c r="E6" s="10">
        <v>0.96969696969696972</v>
      </c>
      <c r="F6" s="7">
        <v>12</v>
      </c>
      <c r="G6" s="232">
        <v>12</v>
      </c>
      <c r="H6" s="233">
        <v>12</v>
      </c>
      <c r="P6" s="44"/>
      <c r="Q6" s="44"/>
      <c r="R6" s="44"/>
    </row>
    <row r="7" spans="1:18" ht="15.6" customHeight="1" x14ac:dyDescent="0.3">
      <c r="A7" s="269" t="s">
        <v>85</v>
      </c>
      <c r="B7" s="262">
        <v>62</v>
      </c>
      <c r="C7" s="8">
        <v>0.93548387096774188</v>
      </c>
      <c r="D7" s="9">
        <v>0.9838709677419355</v>
      </c>
      <c r="E7" s="10">
        <v>0.93548387096774188</v>
      </c>
      <c r="F7" s="11">
        <v>12</v>
      </c>
      <c r="G7" s="232">
        <v>12</v>
      </c>
      <c r="H7" s="233">
        <v>12</v>
      </c>
      <c r="P7" s="44"/>
      <c r="Q7" s="44"/>
      <c r="R7" s="44"/>
    </row>
    <row r="8" spans="1:18" x14ac:dyDescent="0.3">
      <c r="A8" s="269" t="s">
        <v>226</v>
      </c>
      <c r="B8" s="262">
        <v>64</v>
      </c>
      <c r="C8" s="8">
        <v>0.953125</v>
      </c>
      <c r="D8" s="9">
        <v>0.984375</v>
      </c>
      <c r="E8" s="10">
        <v>0.953125</v>
      </c>
      <c r="F8" s="11">
        <v>12</v>
      </c>
      <c r="G8" s="232">
        <v>12</v>
      </c>
      <c r="H8" s="233">
        <v>12</v>
      </c>
      <c r="P8" s="44"/>
      <c r="Q8" s="44"/>
      <c r="R8" s="44"/>
    </row>
    <row r="9" spans="1:18" ht="15" thickBot="1" x14ac:dyDescent="0.35">
      <c r="A9" s="269" t="s">
        <v>86</v>
      </c>
      <c r="B9" s="263">
        <v>60</v>
      </c>
      <c r="C9" s="13">
        <v>0.91666666666666663</v>
      </c>
      <c r="D9" s="14">
        <v>0.95</v>
      </c>
      <c r="E9" s="15">
        <v>0.9</v>
      </c>
      <c r="F9" s="12">
        <v>12</v>
      </c>
      <c r="G9" s="234">
        <v>12</v>
      </c>
      <c r="H9" s="235">
        <v>12</v>
      </c>
      <c r="P9" s="44"/>
      <c r="Q9" s="44"/>
      <c r="R9" s="44"/>
    </row>
    <row r="10" spans="1:18" x14ac:dyDescent="0.3">
      <c r="A10" s="268" t="s">
        <v>58</v>
      </c>
      <c r="B10" s="261">
        <v>62</v>
      </c>
      <c r="C10" s="16">
        <v>0.80645161290322576</v>
      </c>
      <c r="D10" s="17">
        <v>0.967741935483871</v>
      </c>
      <c r="E10" s="18">
        <v>0.77419354838709675</v>
      </c>
      <c r="F10" s="7">
        <v>12</v>
      </c>
      <c r="G10" s="232">
        <v>12</v>
      </c>
      <c r="H10" s="233">
        <v>12</v>
      </c>
      <c r="P10" s="44"/>
      <c r="Q10" s="44"/>
      <c r="R10" s="44"/>
    </row>
    <row r="11" spans="1:18" x14ac:dyDescent="0.3">
      <c r="A11" s="269" t="s">
        <v>13</v>
      </c>
      <c r="B11" s="262">
        <v>55</v>
      </c>
      <c r="C11" s="8">
        <v>0.65454545454545454</v>
      </c>
      <c r="D11" s="9">
        <v>0.89090909090909087</v>
      </c>
      <c r="E11" s="10">
        <v>0.76363636363636367</v>
      </c>
      <c r="F11" s="11">
        <v>12</v>
      </c>
      <c r="G11" s="232">
        <v>12</v>
      </c>
      <c r="H11" s="233">
        <v>12</v>
      </c>
      <c r="P11" s="44"/>
      <c r="Q11" s="44"/>
      <c r="R11" s="44"/>
    </row>
    <row r="12" spans="1:18" ht="15" customHeight="1" thickBot="1" x14ac:dyDescent="0.35">
      <c r="A12" s="270" t="s">
        <v>87</v>
      </c>
      <c r="B12" s="263">
        <v>59</v>
      </c>
      <c r="C12" s="13">
        <v>0.76271186440677963</v>
      </c>
      <c r="D12" s="14">
        <v>0.89830508474576276</v>
      </c>
      <c r="E12" s="15">
        <v>0.88135593220338981</v>
      </c>
      <c r="F12" s="12">
        <v>12</v>
      </c>
      <c r="G12" s="234">
        <v>12</v>
      </c>
      <c r="H12" s="235">
        <v>12</v>
      </c>
      <c r="P12" s="44"/>
      <c r="Q12" s="44"/>
      <c r="R12" s="44"/>
    </row>
    <row r="13" spans="1:18" x14ac:dyDescent="0.3">
      <c r="A13" s="268" t="s">
        <v>88</v>
      </c>
      <c r="B13" s="261">
        <v>60</v>
      </c>
      <c r="C13" s="16">
        <v>0.8</v>
      </c>
      <c r="D13" s="17">
        <v>0.9</v>
      </c>
      <c r="E13" s="18">
        <v>0.85</v>
      </c>
      <c r="F13" s="7">
        <v>12</v>
      </c>
      <c r="G13" s="232">
        <v>12</v>
      </c>
      <c r="H13" s="233">
        <v>12</v>
      </c>
      <c r="P13" s="44"/>
      <c r="Q13" s="44"/>
      <c r="R13" s="44"/>
    </row>
    <row r="14" spans="1:18" x14ac:dyDescent="0.3">
      <c r="A14" s="269" t="s">
        <v>89</v>
      </c>
      <c r="B14" s="262">
        <v>60</v>
      </c>
      <c r="C14" s="8">
        <v>0.9</v>
      </c>
      <c r="D14" s="9">
        <v>0.96666666666666667</v>
      </c>
      <c r="E14" s="10">
        <v>0.9</v>
      </c>
      <c r="F14" s="11">
        <v>12</v>
      </c>
      <c r="G14" s="232">
        <v>12</v>
      </c>
      <c r="H14" s="233">
        <v>12</v>
      </c>
      <c r="P14" s="44"/>
      <c r="Q14" s="44"/>
      <c r="R14" s="44"/>
    </row>
    <row r="15" spans="1:18" x14ac:dyDescent="0.3">
      <c r="A15" s="269" t="s">
        <v>228</v>
      </c>
      <c r="B15" s="264">
        <v>57</v>
      </c>
      <c r="C15" s="20">
        <v>0.8771929824561403</v>
      </c>
      <c r="D15" s="21">
        <v>0.96491228070175439</v>
      </c>
      <c r="E15" s="22">
        <v>0.89473684210526316</v>
      </c>
      <c r="F15" s="19">
        <v>12</v>
      </c>
      <c r="G15" s="236">
        <v>12</v>
      </c>
      <c r="H15" s="237">
        <v>12</v>
      </c>
      <c r="P15" s="44"/>
      <c r="Q15" s="44"/>
      <c r="R15" s="44"/>
    </row>
    <row r="16" spans="1:18" x14ac:dyDescent="0.3">
      <c r="A16" s="269" t="s">
        <v>229</v>
      </c>
      <c r="B16" s="264">
        <v>57</v>
      </c>
      <c r="C16" s="20">
        <v>0.85964912280701755</v>
      </c>
      <c r="D16" s="21">
        <v>0.92982456140350878</v>
      </c>
      <c r="E16" s="22">
        <v>0.85964912280701755</v>
      </c>
      <c r="F16" s="19">
        <v>12</v>
      </c>
      <c r="G16" s="236">
        <v>12</v>
      </c>
      <c r="H16" s="237">
        <v>12</v>
      </c>
      <c r="P16" s="44"/>
      <c r="Q16" s="44"/>
      <c r="R16" s="44"/>
    </row>
    <row r="17" spans="1:18" ht="15" thickBot="1" x14ac:dyDescent="0.35">
      <c r="A17" s="270" t="s">
        <v>91</v>
      </c>
      <c r="B17" s="263">
        <v>64</v>
      </c>
      <c r="C17" s="13">
        <v>0.90625</v>
      </c>
      <c r="D17" s="14">
        <v>0.953125</v>
      </c>
      <c r="E17" s="15">
        <v>0.890625</v>
      </c>
      <c r="F17" s="12">
        <v>12</v>
      </c>
      <c r="G17" s="234">
        <v>12</v>
      </c>
      <c r="H17" s="235">
        <v>12</v>
      </c>
      <c r="P17" s="44"/>
      <c r="Q17" s="44"/>
      <c r="R17" s="44"/>
    </row>
    <row r="18" spans="1:18" x14ac:dyDescent="0.3">
      <c r="A18" s="268" t="s">
        <v>230</v>
      </c>
      <c r="B18" s="265">
        <v>47</v>
      </c>
      <c r="C18" s="16">
        <v>0.63829787234042556</v>
      </c>
      <c r="D18" s="17">
        <v>0.82978723404255317</v>
      </c>
      <c r="E18" s="18">
        <v>0.65957446808510634</v>
      </c>
      <c r="F18" s="23">
        <v>12</v>
      </c>
      <c r="G18" s="274">
        <v>12</v>
      </c>
      <c r="H18" s="275">
        <v>11</v>
      </c>
      <c r="P18" s="44"/>
      <c r="Q18" s="44"/>
      <c r="R18" s="44"/>
    </row>
    <row r="19" spans="1:18" x14ac:dyDescent="0.3">
      <c r="A19" s="269" t="s">
        <v>222</v>
      </c>
      <c r="B19" s="262">
        <v>56</v>
      </c>
      <c r="C19" s="8">
        <v>0.9285714285714286</v>
      </c>
      <c r="D19" s="9">
        <v>0.9642857142857143</v>
      </c>
      <c r="E19" s="10">
        <v>0.8571428571428571</v>
      </c>
      <c r="F19" s="276">
        <v>12</v>
      </c>
      <c r="G19" s="274">
        <v>12</v>
      </c>
      <c r="H19" s="275">
        <v>12</v>
      </c>
      <c r="P19" s="44"/>
      <c r="Q19" s="44"/>
      <c r="R19" s="44"/>
    </row>
    <row r="20" spans="1:18" ht="15" thickBot="1" x14ac:dyDescent="0.35">
      <c r="A20" s="270" t="s">
        <v>223</v>
      </c>
      <c r="B20" s="266">
        <v>49</v>
      </c>
      <c r="C20" s="13">
        <v>0.44897959183673469</v>
      </c>
      <c r="D20" s="14">
        <v>0.61224489795918369</v>
      </c>
      <c r="E20" s="15">
        <v>0.46938775510204084</v>
      </c>
      <c r="F20" s="24">
        <v>12</v>
      </c>
      <c r="G20" s="277">
        <v>11</v>
      </c>
      <c r="H20" s="278">
        <v>11</v>
      </c>
      <c r="P20" s="44"/>
      <c r="Q20" s="44"/>
      <c r="R20" s="44"/>
    </row>
    <row r="21" spans="1:18" ht="18" customHeight="1" x14ac:dyDescent="0.3">
      <c r="A21" s="268" t="s">
        <v>224</v>
      </c>
      <c r="B21" s="265">
        <v>46</v>
      </c>
      <c r="C21" s="16">
        <v>0.78260869565217395</v>
      </c>
      <c r="D21" s="17">
        <v>0.84782608695652173</v>
      </c>
      <c r="E21" s="18">
        <v>0.82608695652173914</v>
      </c>
      <c r="F21" s="23">
        <v>11</v>
      </c>
      <c r="G21" s="274">
        <v>11</v>
      </c>
      <c r="H21" s="275">
        <v>11</v>
      </c>
      <c r="P21" s="44"/>
      <c r="Q21" s="44"/>
      <c r="R21" s="44"/>
    </row>
    <row r="22" spans="1:18" ht="15.6" customHeight="1" thickBot="1" x14ac:dyDescent="0.35">
      <c r="A22" s="271" t="s">
        <v>225</v>
      </c>
      <c r="B22" s="267">
        <v>51</v>
      </c>
      <c r="C22" s="25">
        <v>1</v>
      </c>
      <c r="D22" s="26">
        <v>1</v>
      </c>
      <c r="E22" s="27">
        <v>0.98039215686274506</v>
      </c>
      <c r="F22" s="279">
        <v>12</v>
      </c>
      <c r="G22" s="280">
        <v>12</v>
      </c>
      <c r="H22" s="281">
        <v>12</v>
      </c>
      <c r="P22" s="44"/>
      <c r="Q22" s="44"/>
      <c r="R22" s="44"/>
    </row>
    <row r="23" spans="1:18" ht="37.950000000000003" customHeight="1" x14ac:dyDescent="0.3">
      <c r="A23" s="318" t="s">
        <v>231</v>
      </c>
      <c r="B23" s="319"/>
      <c r="C23" s="319"/>
      <c r="D23" s="319"/>
      <c r="E23" s="319"/>
      <c r="F23" s="319"/>
      <c r="G23" s="319"/>
      <c r="H23" s="319"/>
      <c r="I23" s="319"/>
    </row>
    <row r="24" spans="1:18" x14ac:dyDescent="0.3">
      <c r="A24" s="189" t="s">
        <v>160</v>
      </c>
      <c r="B24" s="189"/>
    </row>
    <row r="25" spans="1:18" x14ac:dyDescent="0.3">
      <c r="A25" s="189" t="s">
        <v>106</v>
      </c>
      <c r="B25" s="189"/>
    </row>
  </sheetData>
  <mergeCells count="7">
    <mergeCell ref="A23:I23"/>
    <mergeCell ref="G4:H4"/>
    <mergeCell ref="B4:B5"/>
    <mergeCell ref="C4:D4"/>
    <mergeCell ref="E4:E5"/>
    <mergeCell ref="F4:F5"/>
    <mergeCell ref="A4:A5"/>
  </mergeCells>
  <hyperlinks>
    <hyperlink ref="A2" location="sommaire!A1" display="retour sommaire 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A3" sqref="A3"/>
    </sheetView>
  </sheetViews>
  <sheetFormatPr baseColWidth="10" defaultRowHeight="14.4" x14ac:dyDescent="0.3"/>
  <cols>
    <col min="1" max="1" width="27.6640625" customWidth="1"/>
    <col min="2" max="2" width="19.109375" customWidth="1"/>
  </cols>
  <sheetData>
    <row r="1" spans="1:13" x14ac:dyDescent="0.3">
      <c r="A1" s="190" t="s">
        <v>163</v>
      </c>
      <c r="B1" s="190"/>
    </row>
    <row r="2" spans="1:13" x14ac:dyDescent="0.3">
      <c r="A2" s="196" t="s">
        <v>119</v>
      </c>
      <c r="B2" s="196"/>
    </row>
    <row r="3" spans="1:13" ht="15" thickBot="1" x14ac:dyDescent="0.35"/>
    <row r="4" spans="1:13" ht="28.8" x14ac:dyDescent="0.3">
      <c r="A4" s="34" t="s">
        <v>46</v>
      </c>
      <c r="B4" s="254" t="s">
        <v>104</v>
      </c>
      <c r="C4" s="34" t="s">
        <v>54</v>
      </c>
      <c r="D4" s="34" t="s">
        <v>55</v>
      </c>
      <c r="E4" s="34" t="s">
        <v>13</v>
      </c>
      <c r="F4" s="34" t="s">
        <v>58</v>
      </c>
      <c r="G4" s="34" t="s">
        <v>56</v>
      </c>
      <c r="H4" s="34" t="s">
        <v>57</v>
      </c>
      <c r="I4" s="34" t="s">
        <v>121</v>
      </c>
      <c r="J4" s="34" t="s">
        <v>122</v>
      </c>
      <c r="K4" s="34" t="s">
        <v>61</v>
      </c>
      <c r="L4" s="61" t="s">
        <v>62</v>
      </c>
      <c r="M4" s="330" t="s">
        <v>47</v>
      </c>
    </row>
    <row r="5" spans="1:13" x14ac:dyDescent="0.3">
      <c r="A5" s="335" t="s">
        <v>123</v>
      </c>
      <c r="B5" s="336"/>
      <c r="C5" s="200">
        <v>0.46291561097305367</v>
      </c>
      <c r="D5" s="200">
        <v>8.6106812688748285E-2</v>
      </c>
      <c r="E5" s="200">
        <v>7.841001599953315E-2</v>
      </c>
      <c r="F5" s="200">
        <v>8.2745257281246515E-2</v>
      </c>
      <c r="G5" s="200">
        <v>7.8365567448487827E-2</v>
      </c>
      <c r="H5" s="200">
        <v>5.3995457883295801E-2</v>
      </c>
      <c r="I5" s="200">
        <v>5.1994835409057971E-2</v>
      </c>
      <c r="J5" s="200">
        <v>2.0218644076039117E-2</v>
      </c>
      <c r="K5" s="200">
        <v>1.5012230646157438E-2</v>
      </c>
      <c r="L5" s="200">
        <v>7.0177307896182969E-2</v>
      </c>
      <c r="M5" s="331"/>
    </row>
    <row r="6" spans="1:13" ht="15.75" customHeight="1" thickBot="1" x14ac:dyDescent="0.35">
      <c r="A6" s="333" t="s">
        <v>124</v>
      </c>
      <c r="B6" s="334"/>
      <c r="C6" s="200">
        <v>0.36552866654806981</v>
      </c>
      <c r="D6" s="200">
        <v>5.3804671020864565E-2</v>
      </c>
      <c r="E6" s="200">
        <v>0.14254040763424738</v>
      </c>
      <c r="F6" s="200">
        <v>9.8837899311291263E-2</v>
      </c>
      <c r="G6" s="200">
        <v>0.12668708226384406</v>
      </c>
      <c r="H6" s="200">
        <v>4.3547548857658387E-2</v>
      </c>
      <c r="I6" s="200">
        <v>1.3762166764085492E-2</v>
      </c>
      <c r="J6" s="200">
        <v>7.121801062288749E-2</v>
      </c>
      <c r="K6" s="200">
        <v>2.1821202571856973E-2</v>
      </c>
      <c r="L6" s="200">
        <v>6.2226994332765767E-2</v>
      </c>
      <c r="M6" s="332"/>
    </row>
    <row r="7" spans="1:13" x14ac:dyDescent="0.3">
      <c r="A7" s="290" t="s">
        <v>235</v>
      </c>
      <c r="B7" s="252" t="s">
        <v>187</v>
      </c>
      <c r="C7" s="282">
        <v>0.58399631734340773</v>
      </c>
      <c r="D7" s="282">
        <v>0.1129753325502397</v>
      </c>
      <c r="E7" s="282">
        <v>2.0572081653385823E-3</v>
      </c>
      <c r="F7" s="282">
        <v>1.3398203117559286E-2</v>
      </c>
      <c r="G7" s="282">
        <v>4.6444649036477346E-2</v>
      </c>
      <c r="H7" s="282">
        <v>0.10692847391980698</v>
      </c>
      <c r="I7" s="282">
        <v>2.2796596717356107E-2</v>
      </c>
      <c r="J7" s="282">
        <v>8.4447125305565267E-5</v>
      </c>
      <c r="K7" s="282">
        <v>2.4360455887488492E-2</v>
      </c>
      <c r="L7" s="282">
        <v>8.6928156449411098E-2</v>
      </c>
      <c r="M7" s="201">
        <v>0.15318215638692609</v>
      </c>
    </row>
    <row r="8" spans="1:13" ht="15" thickBot="1" x14ac:dyDescent="0.35">
      <c r="A8" s="329"/>
      <c r="B8" s="253" t="s">
        <v>188</v>
      </c>
      <c r="C8" s="283">
        <v>0.51587539980531216</v>
      </c>
      <c r="D8" s="283">
        <v>0.14583692578686319</v>
      </c>
      <c r="E8" s="283">
        <v>1.8319195290409309E-3</v>
      </c>
      <c r="F8" s="283">
        <v>1.3420479302832243E-2</v>
      </c>
      <c r="G8" s="283">
        <v>4.5429008482825751E-2</v>
      </c>
      <c r="H8" s="283">
        <v>0.13112872572196729</v>
      </c>
      <c r="I8" s="283">
        <v>6.9651879664395303E-3</v>
      </c>
      <c r="J8" s="283">
        <v>4.6539656051545911E-4</v>
      </c>
      <c r="K8" s="283">
        <v>4.4607611366059431E-2</v>
      </c>
      <c r="L8" s="283">
        <v>9.4392991239048804E-2</v>
      </c>
      <c r="M8" s="202">
        <v>0.1370619329589062</v>
      </c>
    </row>
    <row r="9" spans="1:13" x14ac:dyDescent="0.3">
      <c r="A9" s="290" t="s">
        <v>180</v>
      </c>
      <c r="B9" s="252" t="s">
        <v>187</v>
      </c>
      <c r="C9" s="282">
        <v>0.23140224461165668</v>
      </c>
      <c r="D9" s="282">
        <v>4.7101772733069758E-2</v>
      </c>
      <c r="E9" s="282">
        <v>0.32281628618798619</v>
      </c>
      <c r="F9" s="282">
        <v>0.14770820048463207</v>
      </c>
      <c r="G9" s="282">
        <v>5.3826361433490628E-2</v>
      </c>
      <c r="H9" s="282">
        <v>4.6180971814819539E-2</v>
      </c>
      <c r="I9" s="282">
        <v>0.10630659354674148</v>
      </c>
      <c r="J9" s="282">
        <v>1.1253985461038134E-2</v>
      </c>
      <c r="K9" s="282">
        <v>2.1362071164392296E-3</v>
      </c>
      <c r="L9" s="282">
        <v>3.126769544700931E-2</v>
      </c>
      <c r="M9" s="201">
        <v>0.15252564058921078</v>
      </c>
    </row>
    <row r="10" spans="1:13" ht="15" thickBot="1" x14ac:dyDescent="0.35">
      <c r="A10" s="329"/>
      <c r="B10" s="253" t="s">
        <v>188</v>
      </c>
      <c r="C10" s="284">
        <v>0.29898221528861152</v>
      </c>
      <c r="D10" s="284">
        <v>7.6186583463338536E-2</v>
      </c>
      <c r="E10" s="284">
        <v>0.26324867394695789</v>
      </c>
      <c r="F10" s="284">
        <v>0.14659781591263651</v>
      </c>
      <c r="G10" s="284">
        <v>5.0942277691107644E-2</v>
      </c>
      <c r="H10" s="284">
        <v>6.4235881435257422E-2</v>
      </c>
      <c r="I10" s="284">
        <v>4.5392823712948518E-2</v>
      </c>
      <c r="J10" s="284">
        <v>1.8438065522620905E-2</v>
      </c>
      <c r="K10" s="284">
        <v>3.3173166926677065E-3</v>
      </c>
      <c r="L10" s="284">
        <v>3.2658346333853353E-2</v>
      </c>
      <c r="M10" s="203">
        <v>0.10181326081984295</v>
      </c>
    </row>
    <row r="11" spans="1:13" x14ac:dyDescent="0.3">
      <c r="A11" s="290" t="s">
        <v>183</v>
      </c>
      <c r="B11" s="252" t="s">
        <v>187</v>
      </c>
      <c r="C11" s="282">
        <v>0.23138273200775578</v>
      </c>
      <c r="D11" s="282">
        <v>7.3180625784131079E-2</v>
      </c>
      <c r="E11" s="282">
        <v>0.15145572748355701</v>
      </c>
      <c r="F11" s="282">
        <v>6.1199102763943275E-2</v>
      </c>
      <c r="G11" s="282">
        <v>0.22949017222370072</v>
      </c>
      <c r="H11" s="282">
        <v>3.5489107706345287E-2</v>
      </c>
      <c r="I11" s="282">
        <v>2.7810896095502413E-2</v>
      </c>
      <c r="J11" s="282">
        <v>0.11853628863627723</v>
      </c>
      <c r="K11" s="282">
        <v>8.1013572596281801E-3</v>
      </c>
      <c r="L11" s="282">
        <v>6.3316351746949023E-2</v>
      </c>
      <c r="M11" s="201">
        <v>0.1279135927948607</v>
      </c>
    </row>
    <row r="12" spans="1:13" ht="15" thickBot="1" x14ac:dyDescent="0.35">
      <c r="A12" s="329"/>
      <c r="B12" s="253" t="s">
        <v>188</v>
      </c>
      <c r="C12" s="284">
        <v>0.21110836798336796</v>
      </c>
      <c r="D12" s="284">
        <v>0.13672167359667362</v>
      </c>
      <c r="E12" s="284">
        <v>5.5275900900900905E-2</v>
      </c>
      <c r="F12" s="284">
        <v>3.1682692307692308E-2</v>
      </c>
      <c r="G12" s="284">
        <v>0.27674614518364521</v>
      </c>
      <c r="H12" s="284">
        <v>4.7238175675675675E-2</v>
      </c>
      <c r="I12" s="284">
        <v>5.2315055440055437E-3</v>
      </c>
      <c r="J12" s="284">
        <v>0.18267454954954956</v>
      </c>
      <c r="K12" s="284">
        <v>9.7585325710325705E-3</v>
      </c>
      <c r="L12" s="284">
        <v>4.3562673250173246E-2</v>
      </c>
      <c r="M12" s="203">
        <v>0.29337467279981705</v>
      </c>
    </row>
    <row r="14" spans="1:13" x14ac:dyDescent="0.3">
      <c r="A14" s="189" t="s">
        <v>160</v>
      </c>
      <c r="B14" s="189"/>
    </row>
    <row r="15" spans="1:13" x14ac:dyDescent="0.3">
      <c r="A15" s="189" t="s">
        <v>106</v>
      </c>
      <c r="B15" s="189"/>
    </row>
  </sheetData>
  <mergeCells count="6">
    <mergeCell ref="A7:A8"/>
    <mergeCell ref="A9:A10"/>
    <mergeCell ref="A11:A12"/>
    <mergeCell ref="M4:M6"/>
    <mergeCell ref="A6:B6"/>
    <mergeCell ref="A5:B5"/>
  </mergeCells>
  <hyperlinks>
    <hyperlink ref="A2" location="sommaire!A1" display="retour sommaire 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A3" sqref="A3"/>
    </sheetView>
  </sheetViews>
  <sheetFormatPr baseColWidth="10" defaultRowHeight="14.4" x14ac:dyDescent="0.3"/>
  <cols>
    <col min="1" max="1" width="31.88671875" customWidth="1"/>
  </cols>
  <sheetData>
    <row r="1" spans="1:12" x14ac:dyDescent="0.3">
      <c r="A1" s="190" t="s">
        <v>125</v>
      </c>
    </row>
    <row r="2" spans="1:12" x14ac:dyDescent="0.3">
      <c r="A2" s="196" t="s">
        <v>119</v>
      </c>
    </row>
    <row r="3" spans="1:12" ht="15" thickBot="1" x14ac:dyDescent="0.35"/>
    <row r="4" spans="1:12" ht="29.4" thickBot="1" x14ac:dyDescent="0.35">
      <c r="A4" s="5" t="s">
        <v>127</v>
      </c>
      <c r="B4" s="5" t="s">
        <v>54</v>
      </c>
      <c r="C4" s="5" t="s">
        <v>56</v>
      </c>
      <c r="D4" s="5" t="s">
        <v>55</v>
      </c>
      <c r="E4" s="5" t="s">
        <v>57</v>
      </c>
      <c r="F4" s="5" t="s">
        <v>13</v>
      </c>
      <c r="G4" s="5" t="s">
        <v>58</v>
      </c>
      <c r="H4" s="34" t="s">
        <v>121</v>
      </c>
      <c r="I4" s="5" t="s">
        <v>128</v>
      </c>
      <c r="J4" s="5" t="s">
        <v>129</v>
      </c>
      <c r="K4" s="68" t="s">
        <v>263</v>
      </c>
      <c r="L4" s="337" t="s">
        <v>37</v>
      </c>
    </row>
    <row r="5" spans="1:12" x14ac:dyDescent="0.3">
      <c r="A5" s="204" t="s">
        <v>126</v>
      </c>
      <c r="B5" s="205">
        <v>0.41748934851653885</v>
      </c>
      <c r="C5" s="206">
        <v>0.10961887055542645</v>
      </c>
      <c r="D5" s="206">
        <v>9.784026648074988E-2</v>
      </c>
      <c r="E5" s="206">
        <v>8.0279649856689131E-2</v>
      </c>
      <c r="F5" s="206">
        <v>7.7019133937562947E-2</v>
      </c>
      <c r="G5" s="206">
        <v>4.7528855837012933E-2</v>
      </c>
      <c r="H5" s="206">
        <v>3.6510186691455573E-2</v>
      </c>
      <c r="I5" s="206">
        <v>3.9711054303199329E-2</v>
      </c>
      <c r="J5" s="206">
        <v>2.2651638391819658E-2</v>
      </c>
      <c r="K5" s="207">
        <v>7.1352544736230539E-2</v>
      </c>
      <c r="L5" s="338"/>
    </row>
    <row r="6" spans="1:12" ht="15" thickBot="1" x14ac:dyDescent="0.35">
      <c r="A6" s="208" t="s">
        <v>130</v>
      </c>
      <c r="B6" s="209">
        <v>0.42069322667459996</v>
      </c>
      <c r="C6" s="210">
        <v>0.10621468926553673</v>
      </c>
      <c r="D6" s="210">
        <v>8.9722527525500861E-2</v>
      </c>
      <c r="E6" s="210">
        <v>9.9316111473802218E-2</v>
      </c>
      <c r="F6" s="210">
        <v>4.9465742217521015E-2</v>
      </c>
      <c r="G6" s="210">
        <v>3.5418439950747463E-2</v>
      </c>
      <c r="H6" s="210">
        <v>7.2101799590664054E-2</v>
      </c>
      <c r="I6" s="210">
        <v>4.2330212353351132E-2</v>
      </c>
      <c r="J6" s="210">
        <v>1.7964366286805113E-2</v>
      </c>
      <c r="K6" s="211">
        <v>6.6730325843532293E-2</v>
      </c>
      <c r="L6" s="339"/>
    </row>
    <row r="7" spans="1:12" x14ac:dyDescent="0.3">
      <c r="A7" s="61" t="s">
        <v>244</v>
      </c>
      <c r="B7" s="213">
        <v>0.42230215827338125</v>
      </c>
      <c r="C7" s="214">
        <v>0.10163412127440904</v>
      </c>
      <c r="D7" s="214">
        <v>9.1243576567317575E-2</v>
      </c>
      <c r="E7" s="214">
        <v>9.0719424460431644E-2</v>
      </c>
      <c r="F7" s="214">
        <v>7.5210688591983557E-2</v>
      </c>
      <c r="G7" s="214">
        <v>4.5210688591983558E-2</v>
      </c>
      <c r="H7" s="214">
        <v>3.989722507708119E-2</v>
      </c>
      <c r="I7" s="214">
        <v>4.6187050359712226E-2</v>
      </c>
      <c r="J7" s="214">
        <v>1.8920863309352519E-2</v>
      </c>
      <c r="K7" s="215">
        <v>6.8674203494347372E-2</v>
      </c>
      <c r="L7" s="212">
        <v>973</v>
      </c>
    </row>
    <row r="8" spans="1:12" x14ac:dyDescent="0.3">
      <c r="A8" s="61" t="s">
        <v>245</v>
      </c>
      <c r="B8" s="217">
        <v>0.41293501048218029</v>
      </c>
      <c r="C8" s="218">
        <v>0.10527253668763104</v>
      </c>
      <c r="D8" s="218">
        <v>0.10791404612159329</v>
      </c>
      <c r="E8" s="218">
        <v>7.7515723270440248E-2</v>
      </c>
      <c r="F8" s="218">
        <v>7.8406708595387842E-2</v>
      </c>
      <c r="G8" s="218">
        <v>4.6876310272536685E-2</v>
      </c>
      <c r="H8" s="218">
        <v>3.0283018867924529E-2</v>
      </c>
      <c r="I8" s="218">
        <v>3.3742138364779871E-2</v>
      </c>
      <c r="J8" s="218">
        <v>2.9381551362683438E-2</v>
      </c>
      <c r="K8" s="219">
        <v>7.7672955974842764E-2</v>
      </c>
      <c r="L8" s="216">
        <v>954</v>
      </c>
    </row>
    <row r="9" spans="1:12" x14ac:dyDescent="0.3">
      <c r="A9" s="61" t="s">
        <v>246</v>
      </c>
      <c r="B9" s="220">
        <v>0.41382256297918946</v>
      </c>
      <c r="C9" s="221">
        <v>0.11153340635268345</v>
      </c>
      <c r="D9" s="221">
        <v>9.9660460021905803E-2</v>
      </c>
      <c r="E9" s="221">
        <v>8.4852135815991242E-2</v>
      </c>
      <c r="F9" s="221">
        <v>7.5848849945235483E-2</v>
      </c>
      <c r="G9" s="221">
        <v>4.7338444687842277E-2</v>
      </c>
      <c r="H9" s="221">
        <v>3.5958378970427161E-2</v>
      </c>
      <c r="I9" s="221">
        <v>4.0832420591456739E-2</v>
      </c>
      <c r="J9" s="221">
        <v>2.2814895947426066E-2</v>
      </c>
      <c r="K9" s="222">
        <v>6.7327491785323115E-2</v>
      </c>
      <c r="L9" s="216">
        <v>913</v>
      </c>
    </row>
    <row r="10" spans="1:12" x14ac:dyDescent="0.3">
      <c r="A10" s="61" t="s">
        <v>247</v>
      </c>
      <c r="B10" s="217">
        <v>0.41497249724972496</v>
      </c>
      <c r="C10" s="218">
        <v>0.11089108910891089</v>
      </c>
      <c r="D10" s="218">
        <v>9.3377337733773366E-2</v>
      </c>
      <c r="E10" s="218">
        <v>7.4191419141914183E-2</v>
      </c>
      <c r="F10" s="218">
        <v>8.6457645764576457E-2</v>
      </c>
      <c r="G10" s="218">
        <v>5.156215621562156E-2</v>
      </c>
      <c r="H10" s="218">
        <v>4.1177117711771176E-2</v>
      </c>
      <c r="I10" s="218">
        <v>4.2299229922992301E-2</v>
      </c>
      <c r="J10" s="218">
        <v>2.0869086908690868E-2</v>
      </c>
      <c r="K10" s="219">
        <v>6.4213421342134216E-2</v>
      </c>
      <c r="L10" s="216">
        <v>909</v>
      </c>
    </row>
    <row r="11" spans="1:12" x14ac:dyDescent="0.3">
      <c r="A11" s="61" t="s">
        <v>248</v>
      </c>
      <c r="B11" s="217">
        <v>0.42430379746835445</v>
      </c>
      <c r="C11" s="218">
        <v>0.10914844649021864</v>
      </c>
      <c r="D11" s="218">
        <v>9.7502876869965477E-2</v>
      </c>
      <c r="E11" s="218">
        <v>8.1852704257767542E-2</v>
      </c>
      <c r="F11" s="218">
        <v>7.1956271576524747E-2</v>
      </c>
      <c r="G11" s="218">
        <v>5.0218642117376297E-2</v>
      </c>
      <c r="H11" s="218">
        <v>3.6536248561565017E-2</v>
      </c>
      <c r="I11" s="218">
        <v>3.6605293440736479E-2</v>
      </c>
      <c r="J11" s="218">
        <v>2.3613348676639816E-2</v>
      </c>
      <c r="K11" s="219">
        <v>6.8262370540851561E-2</v>
      </c>
      <c r="L11" s="223">
        <v>869</v>
      </c>
    </row>
    <row r="12" spans="1:12" x14ac:dyDescent="0.3">
      <c r="A12" s="61" t="s">
        <v>249</v>
      </c>
      <c r="B12" s="217">
        <v>0.42288288288288284</v>
      </c>
      <c r="C12" s="218">
        <v>0.11334620334620334</v>
      </c>
      <c r="D12" s="218">
        <v>8.3925353925353913E-2</v>
      </c>
      <c r="E12" s="218">
        <v>8.4980694980694979E-2</v>
      </c>
      <c r="F12" s="218">
        <v>6.5546975546975542E-2</v>
      </c>
      <c r="G12" s="218">
        <v>4.8957528957528959E-2</v>
      </c>
      <c r="H12" s="218">
        <v>3.9009009009009006E-2</v>
      </c>
      <c r="I12" s="218">
        <v>3.5559845559845558E-2</v>
      </c>
      <c r="J12" s="218">
        <v>2.563706563706564E-2</v>
      </c>
      <c r="K12" s="219">
        <v>8.018018018018018E-2</v>
      </c>
      <c r="L12" s="216">
        <v>777</v>
      </c>
    </row>
    <row r="13" spans="1:12" x14ac:dyDescent="0.3">
      <c r="A13" s="61" t="s">
        <v>250</v>
      </c>
      <c r="B13" s="217">
        <v>0.44788300835654593</v>
      </c>
      <c r="C13" s="218">
        <v>9.5863509749303619E-2</v>
      </c>
      <c r="D13" s="218">
        <v>0.10022284122562673</v>
      </c>
      <c r="E13" s="218">
        <v>8.7451253481894156E-2</v>
      </c>
      <c r="F13" s="218">
        <v>6.289693593314763E-2</v>
      </c>
      <c r="G13" s="218">
        <v>4.5097493036211703E-2</v>
      </c>
      <c r="H13" s="218">
        <v>2.9610027855153206E-2</v>
      </c>
      <c r="I13" s="218">
        <v>3.615598885793872E-2</v>
      </c>
      <c r="J13" s="218">
        <v>1.5292479108635099E-2</v>
      </c>
      <c r="K13" s="219">
        <v>7.9526462395543174E-2</v>
      </c>
      <c r="L13" s="216">
        <v>718</v>
      </c>
    </row>
    <row r="14" spans="1:12" x14ac:dyDescent="0.3">
      <c r="A14" s="61" t="s">
        <v>251</v>
      </c>
      <c r="B14" s="217">
        <v>0.39115562403698001</v>
      </c>
      <c r="C14" s="218">
        <v>0.11309707241910633</v>
      </c>
      <c r="D14" s="218">
        <v>0.10739599383667181</v>
      </c>
      <c r="E14" s="218">
        <v>7.6702619414483822E-2</v>
      </c>
      <c r="F14" s="218">
        <v>8.7072419106317411E-2</v>
      </c>
      <c r="G14" s="218">
        <v>4.9845916795069341E-2</v>
      </c>
      <c r="H14" s="218">
        <v>3.8890600924499225E-2</v>
      </c>
      <c r="I14" s="218">
        <v>4.7488443759630204E-2</v>
      </c>
      <c r="J14" s="218">
        <v>1.5947611710323575E-2</v>
      </c>
      <c r="K14" s="219">
        <v>7.2403697996918343E-2</v>
      </c>
      <c r="L14" s="216">
        <v>649</v>
      </c>
    </row>
    <row r="15" spans="1:12" x14ac:dyDescent="0.3">
      <c r="A15" s="61" t="s">
        <v>252</v>
      </c>
      <c r="B15" s="217">
        <v>0.42368509212730315</v>
      </c>
      <c r="C15" s="218">
        <v>0.10207705192629815</v>
      </c>
      <c r="D15" s="218">
        <v>9.5443886097152417E-2</v>
      </c>
      <c r="E15" s="218">
        <v>7.7068676716917917E-2</v>
      </c>
      <c r="F15" s="218">
        <v>7.3919597989949751E-2</v>
      </c>
      <c r="G15" s="218">
        <v>4.5075376884422112E-2</v>
      </c>
      <c r="H15" s="218">
        <v>3.9162479061976549E-2</v>
      </c>
      <c r="I15" s="218">
        <v>4.7587939698492461E-2</v>
      </c>
      <c r="J15" s="218">
        <v>2.525963149078727E-2</v>
      </c>
      <c r="K15" s="219">
        <v>7.0753768844221104E-2</v>
      </c>
      <c r="L15" s="216">
        <v>597</v>
      </c>
    </row>
    <row r="16" spans="1:12" x14ac:dyDescent="0.3">
      <c r="A16" s="61" t="s">
        <v>253</v>
      </c>
      <c r="B16" s="217">
        <v>0.42069084628670123</v>
      </c>
      <c r="C16" s="218">
        <v>0.12580310880829015</v>
      </c>
      <c r="D16" s="218">
        <v>0.10082901554404146</v>
      </c>
      <c r="E16" s="218">
        <v>8.6010362694300513E-2</v>
      </c>
      <c r="F16" s="218">
        <v>6.7720207253886014E-2</v>
      </c>
      <c r="G16" s="218">
        <v>3.770293609671848E-2</v>
      </c>
      <c r="H16" s="218">
        <v>2.6476683937823833E-2</v>
      </c>
      <c r="I16" s="218">
        <v>3.2020725388601033E-2</v>
      </c>
      <c r="J16" s="218">
        <v>2.4576856649395511E-2</v>
      </c>
      <c r="K16" s="219">
        <v>7.8151986183074271E-2</v>
      </c>
      <c r="L16" s="216">
        <v>579</v>
      </c>
    </row>
    <row r="17" spans="1:12" ht="15" thickBot="1" x14ac:dyDescent="0.35">
      <c r="A17" s="61" t="s">
        <v>131</v>
      </c>
      <c r="B17" s="225">
        <v>0.41445182055924357</v>
      </c>
      <c r="C17" s="226">
        <v>0.11148461074230535</v>
      </c>
      <c r="D17" s="226">
        <v>9.826191913095958E-2</v>
      </c>
      <c r="E17" s="226">
        <v>7.717964192315431E-2</v>
      </c>
      <c r="F17" s="226">
        <v>8.0456648561657587E-2</v>
      </c>
      <c r="G17" s="226">
        <v>4.8199557433112043E-2</v>
      </c>
      <c r="H17" s="226">
        <v>3.7431100382216857E-2</v>
      </c>
      <c r="I17" s="226">
        <v>3.9549386441359878E-2</v>
      </c>
      <c r="J17" s="226">
        <v>2.3152283242808287E-2</v>
      </c>
      <c r="K17" s="227">
        <v>6.9831019915509954E-2</v>
      </c>
      <c r="L17" s="224">
        <v>4971</v>
      </c>
    </row>
    <row r="19" spans="1:12" x14ac:dyDescent="0.3">
      <c r="A19" s="189" t="s">
        <v>160</v>
      </c>
    </row>
    <row r="20" spans="1:12" x14ac:dyDescent="0.3">
      <c r="A20" s="189" t="s">
        <v>106</v>
      </c>
    </row>
  </sheetData>
  <mergeCells count="1">
    <mergeCell ref="L4:L6"/>
  </mergeCells>
  <hyperlinks>
    <hyperlink ref="A2" location="sommaire!A1" display="retour sommaire 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A3" sqref="A3"/>
    </sheetView>
  </sheetViews>
  <sheetFormatPr baseColWidth="10" defaultRowHeight="14.4" x14ac:dyDescent="0.3"/>
  <cols>
    <col min="1" max="1" width="34.88671875" customWidth="1"/>
  </cols>
  <sheetData>
    <row r="1" spans="1:3" x14ac:dyDescent="0.3">
      <c r="A1" s="197" t="s">
        <v>109</v>
      </c>
    </row>
    <row r="2" spans="1:3" x14ac:dyDescent="0.3">
      <c r="A2" s="196" t="s">
        <v>119</v>
      </c>
    </row>
    <row r="3" spans="1:3" ht="15" thickBot="1" x14ac:dyDescent="0.35">
      <c r="A3" s="196"/>
    </row>
    <row r="4" spans="1:3" s="87" customFormat="1" ht="15" thickBot="1" x14ac:dyDescent="0.35">
      <c r="A4" s="340" t="s">
        <v>72</v>
      </c>
      <c r="B4" s="341"/>
      <c r="C4" s="342"/>
    </row>
    <row r="5" spans="1:3" s="87" customFormat="1" ht="15" thickBot="1" x14ac:dyDescent="0.35">
      <c r="A5" s="89" t="s">
        <v>73</v>
      </c>
      <c r="B5" s="90" t="s">
        <v>55</v>
      </c>
      <c r="C5" s="1" t="s">
        <v>57</v>
      </c>
    </row>
    <row r="6" spans="1:3" ht="15" thickBot="1" x14ac:dyDescent="0.35">
      <c r="A6" s="92" t="s">
        <v>27</v>
      </c>
      <c r="B6" s="93">
        <v>0.47</v>
      </c>
      <c r="C6" s="94">
        <v>0.17</v>
      </c>
    </row>
    <row r="7" spans="1:3" x14ac:dyDescent="0.3">
      <c r="A7" s="95" t="s">
        <v>179</v>
      </c>
      <c r="B7" s="96">
        <v>0.41800786348078045</v>
      </c>
      <c r="C7" s="97">
        <v>0.31313774399482935</v>
      </c>
    </row>
    <row r="8" spans="1:3" x14ac:dyDescent="0.3">
      <c r="A8" s="95" t="s">
        <v>235</v>
      </c>
      <c r="B8" s="98">
        <v>1.6058409738239663E-2</v>
      </c>
      <c r="C8" s="99">
        <v>2.9020395552055132E-2</v>
      </c>
    </row>
    <row r="9" spans="1:3" x14ac:dyDescent="0.3">
      <c r="A9" s="95" t="s">
        <v>49</v>
      </c>
      <c r="B9" s="96">
        <v>1.6158221769857751E-2</v>
      </c>
      <c r="C9" s="97">
        <v>2.5291413407435646E-2</v>
      </c>
    </row>
    <row r="10" spans="1:3" x14ac:dyDescent="0.3">
      <c r="A10" s="95" t="s">
        <v>180</v>
      </c>
      <c r="B10" s="98">
        <v>0.16138259363534135</v>
      </c>
      <c r="C10" s="99">
        <v>0.16187046415216777</v>
      </c>
    </row>
    <row r="11" spans="1:3" x14ac:dyDescent="0.3">
      <c r="A11" s="95" t="s">
        <v>50</v>
      </c>
      <c r="B11" s="96">
        <v>8.1046384686733041E-3</v>
      </c>
      <c r="C11" s="97">
        <v>1.3747114247730586E-2</v>
      </c>
    </row>
    <row r="12" spans="1:3" x14ac:dyDescent="0.3">
      <c r="A12" s="95" t="s">
        <v>48</v>
      </c>
      <c r="B12" s="98">
        <v>9.6908617816775983E-2</v>
      </c>
      <c r="C12" s="99">
        <v>9.956659693773226E-2</v>
      </c>
    </row>
    <row r="13" spans="1:3" x14ac:dyDescent="0.3">
      <c r="A13" s="95" t="s">
        <v>71</v>
      </c>
      <c r="B13" s="96">
        <v>9.4577809881062805E-2</v>
      </c>
      <c r="C13" s="97">
        <v>7.8265407288576519E-2</v>
      </c>
    </row>
    <row r="14" spans="1:3" x14ac:dyDescent="0.3">
      <c r="A14" s="95" t="s">
        <v>211</v>
      </c>
      <c r="B14" s="98">
        <v>6.4287320752858521E-2</v>
      </c>
      <c r="C14" s="99">
        <v>8.8306115827436055E-2</v>
      </c>
    </row>
    <row r="15" spans="1:3" x14ac:dyDescent="0.3">
      <c r="A15" s="95" t="s">
        <v>51</v>
      </c>
      <c r="B15" s="96">
        <v>1.6138193697723856E-2</v>
      </c>
      <c r="C15" s="97">
        <v>1.9805339520566814E-2</v>
      </c>
    </row>
    <row r="16" spans="1:3" x14ac:dyDescent="0.3">
      <c r="A16" s="95" t="s">
        <v>236</v>
      </c>
      <c r="B16" s="98">
        <v>5.0493724811005586E-3</v>
      </c>
      <c r="C16" s="99">
        <v>1.0014261856982795E-2</v>
      </c>
    </row>
    <row r="17" spans="1:3" x14ac:dyDescent="0.3">
      <c r="A17" s="95" t="s">
        <v>52</v>
      </c>
      <c r="B17" s="96">
        <v>0.10332777910021428</v>
      </c>
      <c r="C17" s="97">
        <v>0.16097901746061546</v>
      </c>
    </row>
    <row r="18" spans="1:3" ht="15" thickBot="1" x14ac:dyDescent="0.35">
      <c r="A18" s="91" t="s">
        <v>0</v>
      </c>
      <c r="B18" s="100">
        <f>SUM(B7:B17)</f>
        <v>1.0000008208226285</v>
      </c>
      <c r="C18" s="101">
        <v>1</v>
      </c>
    </row>
    <row r="20" spans="1:3" x14ac:dyDescent="0.3">
      <c r="A20" s="189" t="s">
        <v>160</v>
      </c>
    </row>
    <row r="21" spans="1:3" x14ac:dyDescent="0.3">
      <c r="A21" s="189" t="s">
        <v>106</v>
      </c>
    </row>
  </sheetData>
  <mergeCells count="1">
    <mergeCell ref="A4:C4"/>
  </mergeCells>
  <hyperlinks>
    <hyperlink ref="A2" location="sommaire!A1" display="retour sommaire 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A3" sqref="A3"/>
    </sheetView>
  </sheetViews>
  <sheetFormatPr baseColWidth="10" defaultRowHeight="14.4" x14ac:dyDescent="0.3"/>
  <cols>
    <col min="1" max="1" width="29.5546875" customWidth="1"/>
  </cols>
  <sheetData>
    <row r="1" spans="1:6" x14ac:dyDescent="0.3">
      <c r="A1" s="197" t="s">
        <v>110</v>
      </c>
    </row>
    <row r="2" spans="1:6" x14ac:dyDescent="0.3">
      <c r="A2" s="196" t="s">
        <v>119</v>
      </c>
    </row>
    <row r="3" spans="1:6" x14ac:dyDescent="0.3">
      <c r="A3" s="196"/>
    </row>
    <row r="4" spans="1:6" s="87" customFormat="1" x14ac:dyDescent="0.3">
      <c r="A4" s="343" t="s">
        <v>53</v>
      </c>
      <c r="B4" s="345" t="s">
        <v>74</v>
      </c>
      <c r="C4" s="345"/>
      <c r="D4" s="345"/>
      <c r="E4" s="346"/>
    </row>
    <row r="5" spans="1:6" s="87" customFormat="1" ht="28.8" x14ac:dyDescent="0.3">
      <c r="A5" s="344"/>
      <c r="B5" s="102" t="s">
        <v>75</v>
      </c>
      <c r="C5" s="103" t="s">
        <v>76</v>
      </c>
      <c r="D5" s="103" t="s">
        <v>77</v>
      </c>
      <c r="E5" s="104" t="s">
        <v>78</v>
      </c>
      <c r="F5" s="243"/>
    </row>
    <row r="6" spans="1:6" x14ac:dyDescent="0.3">
      <c r="A6" s="105" t="s">
        <v>179</v>
      </c>
      <c r="B6" s="106">
        <v>5.0780628415656913E-2</v>
      </c>
      <c r="C6" s="107">
        <v>8.3898661735950425E-2</v>
      </c>
      <c r="D6" s="108">
        <v>0.41741603693321544</v>
      </c>
      <c r="E6" s="109">
        <v>6.6896981439478989E-2</v>
      </c>
      <c r="F6" s="244"/>
    </row>
    <row r="7" spans="1:6" x14ac:dyDescent="0.3">
      <c r="A7" s="110" t="s">
        <v>235</v>
      </c>
      <c r="B7" s="111">
        <v>8.3358332572486912E-2</v>
      </c>
      <c r="C7" s="112">
        <v>0.32021443441163766</v>
      </c>
      <c r="D7" s="98">
        <v>1.4926389563260018E-2</v>
      </c>
      <c r="E7" s="113">
        <v>0.22204646537457515</v>
      </c>
      <c r="F7" s="244"/>
    </row>
    <row r="8" spans="1:6" x14ac:dyDescent="0.3">
      <c r="A8" s="110" t="s">
        <v>180</v>
      </c>
      <c r="B8" s="114">
        <v>4.1863819051469867E-2</v>
      </c>
      <c r="C8" s="96">
        <v>3.7411717527048444E-2</v>
      </c>
      <c r="D8" s="115">
        <v>0.22937535979252485</v>
      </c>
      <c r="E8" s="116">
        <v>8.8801865096671248E-2</v>
      </c>
      <c r="F8" s="244"/>
    </row>
    <row r="9" spans="1:6" x14ac:dyDescent="0.3">
      <c r="A9" s="110" t="s">
        <v>48</v>
      </c>
      <c r="B9" s="111">
        <v>2.9921760145188124E-2</v>
      </c>
      <c r="C9" s="98">
        <v>3.784041245478053E-2</v>
      </c>
      <c r="D9" s="98">
        <v>0.12066150047606754</v>
      </c>
      <c r="E9" s="117">
        <v>6.2038755448973193E-2</v>
      </c>
    </row>
    <row r="10" spans="1:6" x14ac:dyDescent="0.3">
      <c r="A10" s="110" t="s">
        <v>49</v>
      </c>
      <c r="B10" s="114">
        <v>2.3235131353145151E-2</v>
      </c>
      <c r="C10" s="115">
        <v>0.1749812240528498</v>
      </c>
      <c r="D10" s="96">
        <v>1.7102212406798274E-2</v>
      </c>
      <c r="E10" s="116">
        <v>4.3551807067016307E-2</v>
      </c>
    </row>
    <row r="11" spans="1:6" x14ac:dyDescent="0.3">
      <c r="A11" s="110" t="s">
        <v>50</v>
      </c>
      <c r="B11" s="118">
        <v>0.13397499082326064</v>
      </c>
      <c r="C11" s="98">
        <v>8.8264288143218669E-2</v>
      </c>
      <c r="D11" s="98">
        <v>4.5692109675006436E-3</v>
      </c>
      <c r="E11" s="117">
        <v>6.0867825699133835E-2</v>
      </c>
    </row>
    <row r="12" spans="1:6" x14ac:dyDescent="0.3">
      <c r="A12" s="110" t="s">
        <v>236</v>
      </c>
      <c r="B12" s="119">
        <v>0.13012243726743719</v>
      </c>
      <c r="C12" s="96">
        <v>4.9365551653391404E-2</v>
      </c>
      <c r="D12" s="96">
        <v>2.8043731046463495E-3</v>
      </c>
      <c r="E12" s="116">
        <v>7.0594158302466528E-2</v>
      </c>
    </row>
    <row r="13" spans="1:6" x14ac:dyDescent="0.3">
      <c r="A13" s="110" t="s">
        <v>237</v>
      </c>
      <c r="B13" s="111">
        <v>4.9897052822615952E-2</v>
      </c>
      <c r="C13" s="98">
        <v>3.5176417558826792E-2</v>
      </c>
      <c r="D13" s="98">
        <v>1.5329892814878983E-3</v>
      </c>
      <c r="E13" s="117">
        <v>6.9412587882435178E-2</v>
      </c>
    </row>
    <row r="14" spans="1:6" x14ac:dyDescent="0.3">
      <c r="A14" s="110" t="s">
        <v>51</v>
      </c>
      <c r="B14" s="114">
        <v>1.3011591572678843E-2</v>
      </c>
      <c r="C14" s="96">
        <v>3.0796476579398317E-2</v>
      </c>
      <c r="D14" s="96">
        <v>2.7773538603638993E-2</v>
      </c>
      <c r="E14" s="116">
        <v>4.5945957860209871E-2</v>
      </c>
    </row>
    <row r="15" spans="1:6" x14ac:dyDescent="0.3">
      <c r="A15" s="110" t="s">
        <v>238</v>
      </c>
      <c r="B15" s="111">
        <v>0.10206155216394035</v>
      </c>
      <c r="C15" s="98">
        <v>1.1553450241327781E-2</v>
      </c>
      <c r="D15" s="98">
        <v>9.4813911969125622E-4</v>
      </c>
      <c r="E15" s="117">
        <v>3.5804639119390295E-2</v>
      </c>
    </row>
    <row r="16" spans="1:6" x14ac:dyDescent="0.3">
      <c r="A16" s="110" t="s">
        <v>52</v>
      </c>
      <c r="B16" s="119">
        <v>0.3417727038121201</v>
      </c>
      <c r="C16" s="96">
        <v>0.13049757770930578</v>
      </c>
      <c r="D16" s="96">
        <v>0.16289050481011419</v>
      </c>
      <c r="E16" s="120">
        <v>0.23403926072879772</v>
      </c>
    </row>
    <row r="17" spans="1:5" x14ac:dyDescent="0.3">
      <c r="A17" s="245" t="s">
        <v>0</v>
      </c>
      <c r="B17" s="246">
        <f>SUM(B6:B16)</f>
        <v>1</v>
      </c>
      <c r="C17" s="121">
        <f t="shared" ref="C17:E17" si="0">SUM(C6:C16)</f>
        <v>1.0000002120677356</v>
      </c>
      <c r="D17" s="121">
        <f t="shared" si="0"/>
        <v>1.0000002550589455</v>
      </c>
      <c r="E17" s="122">
        <f t="shared" si="0"/>
        <v>1.0000003040191483</v>
      </c>
    </row>
    <row r="19" spans="1:5" x14ac:dyDescent="0.3">
      <c r="A19" s="189" t="s">
        <v>160</v>
      </c>
    </row>
    <row r="20" spans="1:5" x14ac:dyDescent="0.3">
      <c r="A20" s="189" t="s">
        <v>106</v>
      </c>
    </row>
  </sheetData>
  <mergeCells count="2">
    <mergeCell ref="A4:A5"/>
    <mergeCell ref="B4:E4"/>
  </mergeCells>
  <hyperlinks>
    <hyperlink ref="A2" location="sommaire!A1" display="retour sommaire 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A3" sqref="A3"/>
    </sheetView>
  </sheetViews>
  <sheetFormatPr baseColWidth="10" defaultRowHeight="14.4" x14ac:dyDescent="0.3"/>
  <cols>
    <col min="1" max="1" width="40.44140625" customWidth="1"/>
  </cols>
  <sheetData>
    <row r="1" spans="1:3" x14ac:dyDescent="0.3">
      <c r="A1" s="198" t="s">
        <v>111</v>
      </c>
    </row>
    <row r="2" spans="1:3" x14ac:dyDescent="0.3">
      <c r="A2" s="196" t="s">
        <v>119</v>
      </c>
    </row>
    <row r="3" spans="1:3" ht="15" thickBot="1" x14ac:dyDescent="0.35">
      <c r="A3" s="196"/>
    </row>
    <row r="4" spans="1:3" s="87" customFormat="1" ht="15" thickBot="1" x14ac:dyDescent="0.35">
      <c r="A4" s="340" t="s">
        <v>79</v>
      </c>
      <c r="B4" s="341"/>
      <c r="C4" s="342"/>
    </row>
    <row r="5" spans="1:3" s="87" customFormat="1" x14ac:dyDescent="0.3">
      <c r="A5" s="291" t="s">
        <v>53</v>
      </c>
      <c r="B5" s="348" t="s">
        <v>55</v>
      </c>
      <c r="C5" s="349" t="s">
        <v>57</v>
      </c>
    </row>
    <row r="6" spans="1:3" s="87" customFormat="1" ht="15" thickBot="1" x14ac:dyDescent="0.35">
      <c r="A6" s="347"/>
      <c r="B6" s="348"/>
      <c r="C6" s="350"/>
    </row>
    <row r="7" spans="1:3" ht="15" thickBot="1" x14ac:dyDescent="0.35">
      <c r="A7" s="92" t="s">
        <v>27</v>
      </c>
      <c r="B7" s="93">
        <v>0.53</v>
      </c>
      <c r="C7" s="94">
        <v>0.77</v>
      </c>
    </row>
    <row r="8" spans="1:3" x14ac:dyDescent="0.3">
      <c r="A8" s="95" t="s">
        <v>235</v>
      </c>
      <c r="B8" s="96">
        <v>0.29116833585867918</v>
      </c>
      <c r="C8" s="97">
        <v>0.21204811546540989</v>
      </c>
    </row>
    <row r="9" spans="1:3" x14ac:dyDescent="0.3">
      <c r="A9" s="95" t="s">
        <v>179</v>
      </c>
      <c r="B9" s="98">
        <v>7.6902472375180164E-2</v>
      </c>
      <c r="C9" s="99">
        <v>7.5961108349288653E-2</v>
      </c>
    </row>
    <row r="10" spans="1:3" x14ac:dyDescent="0.3">
      <c r="A10" s="95" t="s">
        <v>178</v>
      </c>
      <c r="B10" s="96">
        <v>2.7812705569311504E-2</v>
      </c>
      <c r="C10" s="97">
        <v>8.0574563507368482E-2</v>
      </c>
    </row>
    <row r="11" spans="1:3" x14ac:dyDescent="0.3">
      <c r="A11" s="95" t="s">
        <v>50</v>
      </c>
      <c r="B11" s="98">
        <v>0.1271637532798699</v>
      </c>
      <c r="C11" s="99">
        <v>0.11219953337786331</v>
      </c>
    </row>
    <row r="12" spans="1:3" x14ac:dyDescent="0.3">
      <c r="A12" s="95" t="s">
        <v>49</v>
      </c>
      <c r="B12" s="96">
        <v>0.16802882589896151</v>
      </c>
      <c r="C12" s="97">
        <v>9.7684323271966453E-2</v>
      </c>
    </row>
    <row r="13" spans="1:3" x14ac:dyDescent="0.3">
      <c r="A13" s="95" t="s">
        <v>48</v>
      </c>
      <c r="B13" s="98">
        <v>4.3754166820651169E-2</v>
      </c>
      <c r="C13" s="99">
        <v>6.6263101321955342E-2</v>
      </c>
    </row>
    <row r="14" spans="1:3" x14ac:dyDescent="0.3">
      <c r="A14" s="95" t="s">
        <v>51</v>
      </c>
      <c r="B14" s="96">
        <v>4.4302450201411728E-2</v>
      </c>
      <c r="C14" s="97">
        <v>4.9506241961068106E-2</v>
      </c>
    </row>
    <row r="15" spans="1:3" x14ac:dyDescent="0.3">
      <c r="A15" s="95" t="s">
        <v>236</v>
      </c>
      <c r="B15" s="98">
        <v>4.0746812520787906E-2</v>
      </c>
      <c r="C15" s="99">
        <v>4.8279955271140214E-2</v>
      </c>
    </row>
    <row r="16" spans="1:3" x14ac:dyDescent="0.3">
      <c r="A16" s="95" t="s">
        <v>71</v>
      </c>
      <c r="B16" s="96">
        <v>8.926272219963784E-3</v>
      </c>
      <c r="C16" s="97">
        <v>2.5905816398077281E-2</v>
      </c>
    </row>
    <row r="17" spans="1:3" x14ac:dyDescent="0.3">
      <c r="A17" s="95" t="s">
        <v>211</v>
      </c>
      <c r="B17" s="98">
        <v>6.5925570050630105E-3</v>
      </c>
      <c r="C17" s="99">
        <v>8.9940354484797074E-3</v>
      </c>
    </row>
    <row r="18" spans="1:3" x14ac:dyDescent="0.3">
      <c r="A18" s="95" t="s">
        <v>52</v>
      </c>
      <c r="B18" s="96">
        <v>0.16460090912450576</v>
      </c>
      <c r="C18" s="97">
        <v>0.22258334633727236</v>
      </c>
    </row>
    <row r="19" spans="1:3" ht="15" thickBot="1" x14ac:dyDescent="0.35">
      <c r="A19" s="91" t="s">
        <v>0</v>
      </c>
      <c r="B19" s="100">
        <v>1</v>
      </c>
      <c r="C19" s="101">
        <v>1</v>
      </c>
    </row>
    <row r="21" spans="1:3" x14ac:dyDescent="0.3">
      <c r="A21" s="189" t="s">
        <v>160</v>
      </c>
    </row>
    <row r="22" spans="1:3" x14ac:dyDescent="0.3">
      <c r="A22" s="189" t="s">
        <v>106</v>
      </c>
    </row>
  </sheetData>
  <mergeCells count="4">
    <mergeCell ref="A4:C4"/>
    <mergeCell ref="A5:A6"/>
    <mergeCell ref="B5:B6"/>
    <mergeCell ref="C5:C6"/>
  </mergeCells>
  <hyperlinks>
    <hyperlink ref="A2" location="sommaire!A1" display="retour sommaire 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workbookViewId="0">
      <selection activeCell="A3" sqref="A3"/>
    </sheetView>
  </sheetViews>
  <sheetFormatPr baseColWidth="10" defaultRowHeight="14.4" x14ac:dyDescent="0.3"/>
  <cols>
    <col min="1" max="1" width="19.88671875" customWidth="1"/>
    <col min="4" max="4" width="7.6640625" customWidth="1"/>
    <col min="5" max="5" width="9" customWidth="1"/>
    <col min="6" max="6" width="3.33203125" customWidth="1"/>
    <col min="7" max="7" width="23" customWidth="1"/>
    <col min="9" max="9" width="7.6640625" customWidth="1"/>
    <col min="10" max="10" width="8" customWidth="1"/>
    <col min="11" max="11" width="9.6640625" customWidth="1"/>
  </cols>
  <sheetData>
    <row r="1" spans="1:11" ht="16.2" x14ac:dyDescent="0.3">
      <c r="A1" s="198" t="s">
        <v>141</v>
      </c>
    </row>
    <row r="2" spans="1:11" x14ac:dyDescent="0.3">
      <c r="A2" s="196" t="s">
        <v>119</v>
      </c>
    </row>
    <row r="3" spans="1:11" x14ac:dyDescent="0.3">
      <c r="A3" s="196"/>
    </row>
    <row r="4" spans="1:11" ht="14.4" customHeight="1" x14ac:dyDescent="0.3">
      <c r="A4" s="354" t="s">
        <v>93</v>
      </c>
      <c r="B4" s="348" t="s">
        <v>136</v>
      </c>
      <c r="C4" s="351"/>
      <c r="D4" s="351"/>
      <c r="E4" s="356"/>
      <c r="G4" s="354" t="s">
        <v>93</v>
      </c>
      <c r="H4" s="348" t="s">
        <v>137</v>
      </c>
      <c r="I4" s="351"/>
      <c r="J4" s="351"/>
      <c r="K4" s="351"/>
    </row>
    <row r="5" spans="1:11" ht="14.4" customHeight="1" x14ac:dyDescent="0.3">
      <c r="A5" s="355"/>
      <c r="B5" s="34" t="s">
        <v>94</v>
      </c>
      <c r="C5" s="141" t="s">
        <v>38</v>
      </c>
      <c r="D5" s="352" t="s">
        <v>95</v>
      </c>
      <c r="E5" s="353"/>
      <c r="G5" s="355"/>
      <c r="H5" s="34" t="s">
        <v>94</v>
      </c>
      <c r="I5" s="141" t="s">
        <v>38</v>
      </c>
      <c r="J5" s="352" t="s">
        <v>95</v>
      </c>
      <c r="K5" s="353"/>
    </row>
    <row r="6" spans="1:11" ht="28.8" x14ac:dyDescent="0.3">
      <c r="A6" s="63" t="s">
        <v>184</v>
      </c>
      <c r="B6" s="142">
        <v>25214</v>
      </c>
      <c r="C6" s="143">
        <v>0.97956487956487959</v>
      </c>
      <c r="D6" s="144">
        <v>22510</v>
      </c>
      <c r="E6" s="145">
        <v>0.89275799159197267</v>
      </c>
      <c r="G6" s="63" t="s">
        <v>184</v>
      </c>
      <c r="H6" s="142">
        <v>16684</v>
      </c>
      <c r="I6" s="146">
        <v>0.96539752343478769</v>
      </c>
      <c r="J6" s="144">
        <v>15822</v>
      </c>
      <c r="K6" s="145">
        <v>0.94833373291776557</v>
      </c>
    </row>
    <row r="7" spans="1:11" ht="28.8" x14ac:dyDescent="0.3">
      <c r="A7" s="63" t="s">
        <v>178</v>
      </c>
      <c r="B7" s="142">
        <v>206</v>
      </c>
      <c r="C7" s="143">
        <v>8.0031080031080035E-3</v>
      </c>
      <c r="D7" s="147">
        <v>206</v>
      </c>
      <c r="E7" s="148">
        <v>1</v>
      </c>
      <c r="G7" s="63" t="s">
        <v>211</v>
      </c>
      <c r="H7" s="142">
        <v>336</v>
      </c>
      <c r="I7" s="146">
        <v>1.9442194190487212E-2</v>
      </c>
      <c r="J7" s="149">
        <v>300</v>
      </c>
      <c r="K7" s="150">
        <v>0.8928571428571429</v>
      </c>
    </row>
    <row r="8" spans="1:11" x14ac:dyDescent="0.3">
      <c r="A8" s="63" t="s">
        <v>211</v>
      </c>
      <c r="B8" s="142">
        <v>239</v>
      </c>
      <c r="C8" s="143">
        <v>9.2851592851592845E-3</v>
      </c>
      <c r="D8" s="144">
        <v>198</v>
      </c>
      <c r="E8" s="145">
        <v>0.82845188284518834</v>
      </c>
      <c r="G8" s="63" t="s">
        <v>71</v>
      </c>
      <c r="H8" s="142">
        <v>187</v>
      </c>
      <c r="I8" s="146">
        <v>1.0820506885777108E-2</v>
      </c>
      <c r="J8" s="144">
        <v>162</v>
      </c>
      <c r="K8" s="145">
        <v>0.86631016042780751</v>
      </c>
    </row>
    <row r="9" spans="1:11" x14ac:dyDescent="0.3">
      <c r="A9" s="63" t="s">
        <v>71</v>
      </c>
      <c r="B9" s="142">
        <v>26</v>
      </c>
      <c r="C9" s="143">
        <v>1.0101010101010101E-3</v>
      </c>
      <c r="D9" s="144">
        <v>21</v>
      </c>
      <c r="E9" s="145">
        <v>0.80769230769230771</v>
      </c>
      <c r="G9" s="63" t="s">
        <v>48</v>
      </c>
      <c r="H9" s="142">
        <v>39</v>
      </c>
      <c r="I9" s="146">
        <v>2.25668325425298E-3</v>
      </c>
      <c r="J9" s="144">
        <v>33</v>
      </c>
      <c r="K9" s="145">
        <v>0.84615384615384615</v>
      </c>
    </row>
    <row r="10" spans="1:11" x14ac:dyDescent="0.3">
      <c r="A10" s="151" t="s">
        <v>52</v>
      </c>
      <c r="B10" s="142">
        <v>55</v>
      </c>
      <c r="C10" s="143">
        <v>2.136752136752137E-3</v>
      </c>
      <c r="D10" s="147">
        <v>47</v>
      </c>
      <c r="E10" s="148">
        <v>0.8545454545454545</v>
      </c>
      <c r="G10" s="151" t="s">
        <v>52</v>
      </c>
      <c r="H10" s="142">
        <v>36</v>
      </c>
      <c r="I10" s="146">
        <v>2.0830922346950585E-3</v>
      </c>
      <c r="J10" s="147">
        <v>29</v>
      </c>
      <c r="K10" s="148">
        <v>0.80555555555555558</v>
      </c>
    </row>
    <row r="11" spans="1:11" x14ac:dyDescent="0.3">
      <c r="A11" s="151" t="s">
        <v>0</v>
      </c>
      <c r="B11" s="142">
        <v>25740</v>
      </c>
      <c r="C11" s="143">
        <v>1</v>
      </c>
      <c r="D11" s="144">
        <v>22982</v>
      </c>
      <c r="E11" s="145">
        <v>0.89</v>
      </c>
      <c r="G11" s="151" t="s">
        <v>0</v>
      </c>
      <c r="H11" s="142">
        <v>17282</v>
      </c>
      <c r="I11" s="146">
        <v>1</v>
      </c>
      <c r="J11" s="144">
        <v>16346</v>
      </c>
      <c r="K11" s="145">
        <v>0.94583960189792848</v>
      </c>
    </row>
    <row r="12" spans="1:11" x14ac:dyDescent="0.3">
      <c r="A12" s="152"/>
      <c r="B12" s="153"/>
      <c r="C12" s="154"/>
      <c r="D12" s="155"/>
      <c r="E12" s="153"/>
      <c r="G12" s="154"/>
      <c r="H12" s="155"/>
      <c r="I12" s="153"/>
      <c r="J12" s="156"/>
      <c r="K12" s="155"/>
    </row>
    <row r="13" spans="1:11" ht="14.4" customHeight="1" x14ac:dyDescent="0.3">
      <c r="A13" s="354" t="s">
        <v>93</v>
      </c>
      <c r="B13" s="348" t="s">
        <v>139</v>
      </c>
      <c r="C13" s="351"/>
      <c r="D13" s="351"/>
      <c r="E13" s="351"/>
      <c r="G13" s="354" t="s">
        <v>93</v>
      </c>
      <c r="H13" s="348" t="s">
        <v>138</v>
      </c>
      <c r="I13" s="351"/>
      <c r="J13" s="351"/>
      <c r="K13" s="351"/>
    </row>
    <row r="14" spans="1:11" x14ac:dyDescent="0.3">
      <c r="A14" s="355"/>
      <c r="B14" s="34" t="s">
        <v>94</v>
      </c>
      <c r="C14" s="62" t="s">
        <v>38</v>
      </c>
      <c r="D14" s="352" t="s">
        <v>95</v>
      </c>
      <c r="E14" s="353"/>
      <c r="G14" s="355"/>
      <c r="H14" s="34" t="s">
        <v>94</v>
      </c>
      <c r="I14" s="62" t="s">
        <v>38</v>
      </c>
      <c r="J14" s="352" t="s">
        <v>95</v>
      </c>
      <c r="K14" s="353"/>
    </row>
    <row r="15" spans="1:11" ht="30.75" customHeight="1" x14ac:dyDescent="0.3">
      <c r="A15" s="63" t="s">
        <v>184</v>
      </c>
      <c r="B15" s="142">
        <v>7008</v>
      </c>
      <c r="C15" s="157">
        <v>0.76985609139844002</v>
      </c>
      <c r="D15" s="144">
        <v>6089</v>
      </c>
      <c r="E15" s="145">
        <v>0.86886415525114158</v>
      </c>
      <c r="G15" s="63" t="s">
        <v>178</v>
      </c>
      <c r="H15" s="142">
        <v>3116</v>
      </c>
      <c r="I15" s="157">
        <v>0.45796590241034685</v>
      </c>
      <c r="J15" s="147">
        <v>3096</v>
      </c>
      <c r="K15" s="148">
        <v>0.99358151476251599</v>
      </c>
    </row>
    <row r="16" spans="1:11" ht="28.8" x14ac:dyDescent="0.3">
      <c r="A16" s="63" t="s">
        <v>211</v>
      </c>
      <c r="B16" s="142">
        <v>1908</v>
      </c>
      <c r="C16" s="157">
        <v>0.20960123036361639</v>
      </c>
      <c r="D16" s="147">
        <v>1404</v>
      </c>
      <c r="E16" s="148">
        <v>0.73584905660377353</v>
      </c>
      <c r="G16" s="63" t="s">
        <v>184</v>
      </c>
      <c r="H16" s="142">
        <v>2269</v>
      </c>
      <c r="I16" s="157">
        <v>0.3334803057025279</v>
      </c>
      <c r="J16" s="149">
        <v>1804</v>
      </c>
      <c r="K16" s="150">
        <v>0.79506390480387834</v>
      </c>
    </row>
    <row r="17" spans="1:11" x14ac:dyDescent="0.3">
      <c r="A17" s="63" t="s">
        <v>71</v>
      </c>
      <c r="B17" s="142">
        <v>82</v>
      </c>
      <c r="C17" s="157">
        <v>9.0080193342854005E-3</v>
      </c>
      <c r="D17" s="144">
        <v>59</v>
      </c>
      <c r="E17" s="145">
        <v>0.71951219512195119</v>
      </c>
      <c r="F17" s="158"/>
      <c r="G17" s="63" t="s">
        <v>48</v>
      </c>
      <c r="H17" s="142">
        <v>1309</v>
      </c>
      <c r="I17" s="157">
        <v>0.19238683127572018</v>
      </c>
      <c r="J17" s="144">
        <v>795</v>
      </c>
      <c r="K17" s="145">
        <v>0.60733384262796031</v>
      </c>
    </row>
    <row r="18" spans="1:11" ht="28.8" x14ac:dyDescent="0.3">
      <c r="A18" s="63" t="s">
        <v>178</v>
      </c>
      <c r="B18" s="142">
        <v>40</v>
      </c>
      <c r="C18" s="157">
        <v>4.3941557728221468E-3</v>
      </c>
      <c r="D18" s="144">
        <v>36</v>
      </c>
      <c r="E18" s="145">
        <v>0.9</v>
      </c>
      <c r="F18" s="159"/>
      <c r="G18" s="63" t="s">
        <v>185</v>
      </c>
      <c r="H18" s="142">
        <v>88</v>
      </c>
      <c r="I18" s="157">
        <v>1.2933568489124045E-2</v>
      </c>
      <c r="J18" s="147">
        <v>88</v>
      </c>
      <c r="K18" s="148">
        <v>1</v>
      </c>
    </row>
    <row r="19" spans="1:11" x14ac:dyDescent="0.3">
      <c r="A19" s="151" t="s">
        <v>52</v>
      </c>
      <c r="B19" s="142">
        <v>65</v>
      </c>
      <c r="C19" s="157">
        <v>7.1405031308359882E-3</v>
      </c>
      <c r="D19" s="147">
        <v>30</v>
      </c>
      <c r="E19" s="148">
        <v>0.46153846153846156</v>
      </c>
      <c r="F19" s="159"/>
      <c r="G19" s="151" t="s">
        <v>52</v>
      </c>
      <c r="H19" s="142">
        <v>22</v>
      </c>
      <c r="I19" s="157">
        <v>3.2333921222810111E-3</v>
      </c>
      <c r="J19" s="147">
        <v>11</v>
      </c>
      <c r="K19" s="148">
        <v>0.5</v>
      </c>
    </row>
    <row r="20" spans="1:11" x14ac:dyDescent="0.3">
      <c r="A20" s="151" t="s">
        <v>0</v>
      </c>
      <c r="B20" s="142">
        <v>9103</v>
      </c>
      <c r="C20" s="157">
        <v>1</v>
      </c>
      <c r="D20" s="160">
        <v>7618</v>
      </c>
      <c r="E20" s="145">
        <v>0.83686696693397777</v>
      </c>
      <c r="G20" s="151" t="s">
        <v>0</v>
      </c>
      <c r="H20" s="142">
        <v>6804</v>
      </c>
      <c r="I20" s="157">
        <v>1</v>
      </c>
      <c r="J20" s="160">
        <v>5794</v>
      </c>
      <c r="K20" s="145">
        <v>0.85155790711346269</v>
      </c>
    </row>
    <row r="22" spans="1:11" ht="14.4" customHeight="1" x14ac:dyDescent="0.3">
      <c r="A22" s="354" t="s">
        <v>93</v>
      </c>
      <c r="B22" s="348" t="s">
        <v>140</v>
      </c>
      <c r="C22" s="351"/>
      <c r="D22" s="351"/>
      <c r="E22" s="351"/>
    </row>
    <row r="23" spans="1:11" x14ac:dyDescent="0.3">
      <c r="A23" s="355"/>
      <c r="B23" s="34" t="s">
        <v>94</v>
      </c>
      <c r="C23" s="62" t="s">
        <v>38</v>
      </c>
      <c r="D23" s="352" t="s">
        <v>95</v>
      </c>
      <c r="E23" s="353"/>
    </row>
    <row r="24" spans="1:11" ht="28.8" x14ac:dyDescent="0.3">
      <c r="A24" s="63" t="s">
        <v>184</v>
      </c>
      <c r="B24" s="142">
        <v>505</v>
      </c>
      <c r="C24" s="157">
        <v>0.5623608017817372</v>
      </c>
      <c r="D24" s="144">
        <v>497</v>
      </c>
      <c r="E24" s="145">
        <v>0.98415841584158414</v>
      </c>
      <c r="F24" s="158"/>
    </row>
    <row r="25" spans="1:11" x14ac:dyDescent="0.3">
      <c r="A25" s="63" t="s">
        <v>71</v>
      </c>
      <c r="B25" s="142">
        <v>378</v>
      </c>
      <c r="C25" s="157">
        <v>0.42093541202672607</v>
      </c>
      <c r="D25" s="149">
        <v>367</v>
      </c>
      <c r="E25" s="150">
        <v>0.97089947089947093</v>
      </c>
      <c r="F25" s="158"/>
    </row>
    <row r="26" spans="1:11" x14ac:dyDescent="0.3">
      <c r="A26" s="63" t="s">
        <v>211</v>
      </c>
      <c r="B26" s="142">
        <v>14</v>
      </c>
      <c r="C26" s="157">
        <v>1.5590200445434299E-2</v>
      </c>
      <c r="D26" s="144">
        <v>12</v>
      </c>
      <c r="E26" s="145">
        <v>0.8571428571428571</v>
      </c>
      <c r="F26" s="158"/>
    </row>
    <row r="27" spans="1:11" x14ac:dyDescent="0.3">
      <c r="A27" s="63" t="s">
        <v>48</v>
      </c>
      <c r="B27" s="142">
        <v>1</v>
      </c>
      <c r="C27" s="157">
        <v>1.1135857461024498E-3</v>
      </c>
      <c r="D27" s="144">
        <v>0</v>
      </c>
      <c r="E27" s="145">
        <v>0</v>
      </c>
      <c r="F27" s="161"/>
    </row>
    <row r="28" spans="1:11" x14ac:dyDescent="0.3">
      <c r="A28" s="151" t="s">
        <v>52</v>
      </c>
      <c r="B28" s="142">
        <v>0</v>
      </c>
      <c r="C28" s="157">
        <v>0</v>
      </c>
      <c r="D28" s="149">
        <v>0</v>
      </c>
      <c r="E28" s="150"/>
      <c r="F28" s="159"/>
    </row>
    <row r="29" spans="1:11" x14ac:dyDescent="0.3">
      <c r="A29" s="151" t="s">
        <v>0</v>
      </c>
      <c r="B29" s="142">
        <v>898</v>
      </c>
      <c r="C29" s="157">
        <v>1</v>
      </c>
      <c r="D29" s="160">
        <v>876</v>
      </c>
      <c r="E29" s="145">
        <v>0.97550111358574609</v>
      </c>
    </row>
    <row r="30" spans="1:11" x14ac:dyDescent="0.3">
      <c r="A30" s="230" t="s">
        <v>135</v>
      </c>
    </row>
    <row r="31" spans="1:11" x14ac:dyDescent="0.3">
      <c r="A31" s="189" t="s">
        <v>160</v>
      </c>
    </row>
    <row r="32" spans="1:11" x14ac:dyDescent="0.3">
      <c r="A32" s="189" t="s">
        <v>106</v>
      </c>
    </row>
  </sheetData>
  <mergeCells count="15">
    <mergeCell ref="A4:A5"/>
    <mergeCell ref="G4:G5"/>
    <mergeCell ref="G13:G14"/>
    <mergeCell ref="A13:A14"/>
    <mergeCell ref="A22:A23"/>
    <mergeCell ref="B4:E4"/>
    <mergeCell ref="B13:E13"/>
    <mergeCell ref="B22:E22"/>
    <mergeCell ref="D5:E5"/>
    <mergeCell ref="H4:K4"/>
    <mergeCell ref="J5:K5"/>
    <mergeCell ref="D14:E14"/>
    <mergeCell ref="J14:K14"/>
    <mergeCell ref="D23:E23"/>
    <mergeCell ref="H13:K13"/>
  </mergeCells>
  <hyperlinks>
    <hyperlink ref="A2" location="sommaire!A1" display="retour sommaire 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A3" sqref="A3"/>
    </sheetView>
  </sheetViews>
  <sheetFormatPr baseColWidth="10" defaultRowHeight="14.4" x14ac:dyDescent="0.3"/>
  <cols>
    <col min="1" max="1" width="31.5546875" customWidth="1"/>
    <col min="9" max="9" width="9.33203125" customWidth="1"/>
  </cols>
  <sheetData>
    <row r="1" spans="1:5" ht="15.6" x14ac:dyDescent="0.3">
      <c r="A1" s="197" t="s">
        <v>164</v>
      </c>
      <c r="B1" s="199"/>
    </row>
    <row r="2" spans="1:5" x14ac:dyDescent="0.3">
      <c r="A2" s="196" t="s">
        <v>119</v>
      </c>
    </row>
    <row r="3" spans="1:5" x14ac:dyDescent="0.3">
      <c r="A3" s="196"/>
    </row>
    <row r="4" spans="1:5" ht="14.4" customHeight="1" x14ac:dyDescent="0.3">
      <c r="A4" s="354" t="s">
        <v>93</v>
      </c>
      <c r="B4" s="348" t="s">
        <v>96</v>
      </c>
      <c r="C4" s="351"/>
      <c r="D4" s="351"/>
      <c r="E4" s="351"/>
    </row>
    <row r="5" spans="1:5" x14ac:dyDescent="0.3">
      <c r="A5" s="355"/>
      <c r="B5" s="34" t="s">
        <v>94</v>
      </c>
      <c r="C5" s="62" t="s">
        <v>38</v>
      </c>
      <c r="D5" s="357" t="s">
        <v>95</v>
      </c>
      <c r="E5" s="358"/>
    </row>
    <row r="6" spans="1:5" x14ac:dyDescent="0.3">
      <c r="A6" s="151" t="s">
        <v>49</v>
      </c>
      <c r="B6" s="142">
        <v>8940</v>
      </c>
      <c r="C6" s="157">
        <v>0.44180874722016306</v>
      </c>
      <c r="D6" s="165">
        <f>2977+447+2</f>
        <v>3426</v>
      </c>
      <c r="E6" s="157">
        <f>D6/B6</f>
        <v>0.38322147651006711</v>
      </c>
    </row>
    <row r="7" spans="1:5" x14ac:dyDescent="0.3">
      <c r="A7" s="151" t="s">
        <v>254</v>
      </c>
      <c r="B7" s="142">
        <v>4323</v>
      </c>
      <c r="C7" s="157">
        <v>0.21363973313565604</v>
      </c>
      <c r="D7" s="165">
        <f>2630+370+3</f>
        <v>3003</v>
      </c>
      <c r="E7" s="157">
        <f t="shared" ref="E7:E12" si="0">D7/B7</f>
        <v>0.69465648854961837</v>
      </c>
    </row>
    <row r="8" spans="1:5" x14ac:dyDescent="0.3">
      <c r="A8" s="151" t="s">
        <v>255</v>
      </c>
      <c r="B8" s="142">
        <v>2395</v>
      </c>
      <c r="C8" s="157">
        <v>0.11835927847788486</v>
      </c>
      <c r="D8" s="165">
        <f>833+146+2</f>
        <v>981</v>
      </c>
      <c r="E8" s="157">
        <f t="shared" si="0"/>
        <v>0.40960334029227558</v>
      </c>
    </row>
    <row r="9" spans="1:5" x14ac:dyDescent="0.3">
      <c r="A9" s="151" t="s">
        <v>235</v>
      </c>
      <c r="B9" s="142">
        <v>2063</v>
      </c>
      <c r="C9" s="157">
        <v>0.10195206325673338</v>
      </c>
      <c r="D9" s="166">
        <f>1565+182+3</f>
        <v>1750</v>
      </c>
      <c r="E9" s="157">
        <f t="shared" si="0"/>
        <v>0.84827920504120213</v>
      </c>
    </row>
    <row r="10" spans="1:5" x14ac:dyDescent="0.3">
      <c r="A10" s="151" t="s">
        <v>48</v>
      </c>
      <c r="B10" s="142">
        <v>658</v>
      </c>
      <c r="C10" s="157">
        <v>3.2517914504571289E-2</v>
      </c>
      <c r="D10" s="165">
        <f>171</f>
        <v>171</v>
      </c>
      <c r="E10" s="157">
        <f t="shared" si="0"/>
        <v>0.25987841945288753</v>
      </c>
    </row>
    <row r="11" spans="1:5" x14ac:dyDescent="0.3">
      <c r="A11" s="151" t="s">
        <v>50</v>
      </c>
      <c r="B11" s="142">
        <v>534</v>
      </c>
      <c r="C11" s="157">
        <v>2.6389918458117122E-2</v>
      </c>
      <c r="D11" s="166">
        <f>407+46+2</f>
        <v>455</v>
      </c>
      <c r="E11" s="157">
        <f t="shared" si="0"/>
        <v>0.85205992509363293</v>
      </c>
    </row>
    <row r="12" spans="1:5" x14ac:dyDescent="0.3">
      <c r="A12" s="151" t="s">
        <v>256</v>
      </c>
      <c r="B12" s="142">
        <v>474</v>
      </c>
      <c r="C12" s="157">
        <v>2.3424759080800592E-2</v>
      </c>
      <c r="D12" s="165">
        <f>142+22</f>
        <v>164</v>
      </c>
      <c r="E12" s="157">
        <f t="shared" si="0"/>
        <v>0.34599156118143459</v>
      </c>
    </row>
    <row r="13" spans="1:5" x14ac:dyDescent="0.3">
      <c r="A13" s="151" t="s">
        <v>52</v>
      </c>
      <c r="B13" s="142">
        <v>848</v>
      </c>
      <c r="C13" s="157">
        <v>4.1907585866073634E-2</v>
      </c>
      <c r="D13" s="166">
        <v>656</v>
      </c>
      <c r="E13" s="157">
        <v>0.77358490566037741</v>
      </c>
    </row>
    <row r="14" spans="1:5" x14ac:dyDescent="0.3">
      <c r="A14" s="151" t="s">
        <v>0</v>
      </c>
      <c r="B14" s="142">
        <v>20235</v>
      </c>
      <c r="C14" s="157">
        <v>1</v>
      </c>
      <c r="D14" s="165">
        <v>10606</v>
      </c>
      <c r="E14" s="157">
        <v>0.52414133926365214</v>
      </c>
    </row>
    <row r="15" spans="1:5" x14ac:dyDescent="0.3">
      <c r="A15" s="230" t="s">
        <v>135</v>
      </c>
    </row>
    <row r="16" spans="1:5" x14ac:dyDescent="0.3">
      <c r="A16" s="189" t="s">
        <v>160</v>
      </c>
    </row>
    <row r="17" spans="1:1" x14ac:dyDescent="0.3">
      <c r="A17" s="189" t="s">
        <v>106</v>
      </c>
    </row>
  </sheetData>
  <mergeCells count="3">
    <mergeCell ref="A4:A5"/>
    <mergeCell ref="B4:E4"/>
    <mergeCell ref="D5:E5"/>
  </mergeCells>
  <hyperlinks>
    <hyperlink ref="A2" location="sommaire!A1" display="retour sommaire 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A3" sqref="A3"/>
    </sheetView>
  </sheetViews>
  <sheetFormatPr baseColWidth="10" defaultRowHeight="14.4" x14ac:dyDescent="0.3"/>
  <cols>
    <col min="1" max="1" width="33.88671875" customWidth="1"/>
  </cols>
  <sheetData>
    <row r="1" spans="1:3" ht="15.6" x14ac:dyDescent="0.3">
      <c r="A1" s="197" t="s">
        <v>120</v>
      </c>
    </row>
    <row r="2" spans="1:3" x14ac:dyDescent="0.3">
      <c r="A2" s="196" t="s">
        <v>119</v>
      </c>
    </row>
    <row r="3" spans="1:3" x14ac:dyDescent="0.3">
      <c r="A3" s="196"/>
    </row>
    <row r="4" spans="1:3" x14ac:dyDescent="0.3">
      <c r="A4" s="359" t="s">
        <v>93</v>
      </c>
      <c r="B4" s="361" t="s">
        <v>92</v>
      </c>
      <c r="C4" s="362"/>
    </row>
    <row r="5" spans="1:3" x14ac:dyDescent="0.3">
      <c r="A5" s="360"/>
      <c r="B5" s="52" t="s">
        <v>94</v>
      </c>
      <c r="C5" s="66" t="s">
        <v>38</v>
      </c>
    </row>
    <row r="6" spans="1:3" x14ac:dyDescent="0.3">
      <c r="A6" s="163" t="s">
        <v>237</v>
      </c>
      <c r="B6" s="162">
        <v>2938</v>
      </c>
      <c r="C6" s="164">
        <v>0.18938954425320698</v>
      </c>
    </row>
    <row r="7" spans="1:3" x14ac:dyDescent="0.3">
      <c r="A7" s="163" t="s">
        <v>235</v>
      </c>
      <c r="B7" s="162">
        <v>2841</v>
      </c>
      <c r="C7" s="164">
        <v>0.18313672403790368</v>
      </c>
    </row>
    <row r="8" spans="1:3" x14ac:dyDescent="0.3">
      <c r="A8" s="163" t="s">
        <v>236</v>
      </c>
      <c r="B8" s="162">
        <v>1589</v>
      </c>
      <c r="C8" s="164">
        <v>0.10243021981563849</v>
      </c>
    </row>
    <row r="9" spans="1:3" x14ac:dyDescent="0.3">
      <c r="A9" s="163" t="s">
        <v>238</v>
      </c>
      <c r="B9" s="162">
        <v>1511</v>
      </c>
      <c r="C9" s="164">
        <v>9.740217881776575E-2</v>
      </c>
    </row>
    <row r="10" spans="1:3" x14ac:dyDescent="0.3">
      <c r="A10" s="163" t="s">
        <v>255</v>
      </c>
      <c r="B10" s="162">
        <v>1078</v>
      </c>
      <c r="C10" s="164">
        <v>6.9490105073164443E-2</v>
      </c>
    </row>
    <row r="11" spans="1:3" x14ac:dyDescent="0.3">
      <c r="A11" s="163" t="s">
        <v>254</v>
      </c>
      <c r="B11" s="162">
        <v>989</v>
      </c>
      <c r="C11" s="164">
        <v>6.375298137046348E-2</v>
      </c>
    </row>
    <row r="12" spans="1:3" x14ac:dyDescent="0.3">
      <c r="A12" s="163" t="s">
        <v>49</v>
      </c>
      <c r="B12" s="162">
        <v>685</v>
      </c>
      <c r="C12" s="164">
        <v>4.4156513891574808E-2</v>
      </c>
    </row>
    <row r="13" spans="1:3" x14ac:dyDescent="0.3">
      <c r="A13" s="163" t="s">
        <v>52</v>
      </c>
      <c r="B13" s="162">
        <v>3882</v>
      </c>
      <c r="C13" s="164">
        <v>0.25024173274028233</v>
      </c>
    </row>
    <row r="14" spans="1:3" x14ac:dyDescent="0.3">
      <c r="A14" s="163" t="s">
        <v>0</v>
      </c>
      <c r="B14" s="162">
        <v>15513</v>
      </c>
      <c r="C14" s="164">
        <v>1</v>
      </c>
    </row>
    <row r="16" spans="1:3" x14ac:dyDescent="0.3">
      <c r="A16" s="189" t="s">
        <v>160</v>
      </c>
    </row>
    <row r="17" spans="1:1" x14ac:dyDescent="0.3">
      <c r="A17" s="189" t="s">
        <v>106</v>
      </c>
    </row>
  </sheetData>
  <mergeCells count="2">
    <mergeCell ref="A4:A5"/>
    <mergeCell ref="B4:C4"/>
  </mergeCells>
  <hyperlinks>
    <hyperlink ref="A2" location="sommaire!A1" display="retour sommaire 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A3" sqref="A3"/>
    </sheetView>
  </sheetViews>
  <sheetFormatPr baseColWidth="10" defaultRowHeight="14.4" x14ac:dyDescent="0.3"/>
  <cols>
    <col min="1" max="1" width="30.109375" customWidth="1"/>
  </cols>
  <sheetData>
    <row r="1" spans="1:3" x14ac:dyDescent="0.3">
      <c r="A1" s="198" t="s">
        <v>113</v>
      </c>
    </row>
    <row r="2" spans="1:3" ht="18" x14ac:dyDescent="0.3">
      <c r="A2" s="196" t="s">
        <v>119</v>
      </c>
      <c r="B2" s="167"/>
      <c r="C2" s="167"/>
    </row>
    <row r="3" spans="1:3" ht="18.600000000000001" thickBot="1" x14ac:dyDescent="0.35">
      <c r="A3" s="196"/>
      <c r="B3" s="167"/>
      <c r="C3" s="167"/>
    </row>
    <row r="4" spans="1:3" ht="29.4" thickBot="1" x14ac:dyDescent="0.35">
      <c r="A4" s="60"/>
      <c r="B4" s="137" t="s">
        <v>97</v>
      </c>
      <c r="C4" s="257" t="s">
        <v>98</v>
      </c>
    </row>
    <row r="5" spans="1:3" x14ac:dyDescent="0.3">
      <c r="A5" s="180" t="s">
        <v>93</v>
      </c>
      <c r="B5" s="181"/>
      <c r="C5" s="182"/>
    </row>
    <row r="6" spans="1:3" x14ac:dyDescent="0.3">
      <c r="A6" s="183" t="s">
        <v>184</v>
      </c>
      <c r="B6" s="168">
        <v>0.79</v>
      </c>
      <c r="C6" s="169">
        <v>0.86</v>
      </c>
    </row>
    <row r="7" spans="1:3" x14ac:dyDescent="0.3">
      <c r="A7" s="183" t="s">
        <v>178</v>
      </c>
      <c r="B7" s="168">
        <v>0.1</v>
      </c>
      <c r="C7" s="169">
        <v>0.06</v>
      </c>
    </row>
    <row r="8" spans="1:3" x14ac:dyDescent="0.3">
      <c r="A8" s="183" t="s">
        <v>71</v>
      </c>
      <c r="B8" s="168">
        <v>0.03</v>
      </c>
      <c r="C8" s="169">
        <v>0.01</v>
      </c>
    </row>
    <row r="9" spans="1:3" x14ac:dyDescent="0.3">
      <c r="A9" s="183" t="s">
        <v>48</v>
      </c>
      <c r="B9" s="168">
        <v>0.04</v>
      </c>
      <c r="C9" s="169">
        <v>0.02</v>
      </c>
    </row>
    <row r="10" spans="1:3" x14ac:dyDescent="0.3">
      <c r="A10" s="183" t="s">
        <v>211</v>
      </c>
      <c r="B10" s="168">
        <v>0.03</v>
      </c>
      <c r="C10" s="169">
        <v>0.04</v>
      </c>
    </row>
    <row r="11" spans="1:3" x14ac:dyDescent="0.3">
      <c r="A11" s="184" t="s">
        <v>52</v>
      </c>
      <c r="B11" s="170">
        <v>0.01</v>
      </c>
      <c r="C11" s="171">
        <v>0.01</v>
      </c>
    </row>
    <row r="12" spans="1:3" x14ac:dyDescent="0.3">
      <c r="A12" s="185" t="s">
        <v>99</v>
      </c>
      <c r="B12" s="172"/>
      <c r="C12" s="173"/>
    </row>
    <row r="13" spans="1:3" x14ac:dyDescent="0.3">
      <c r="A13" s="184" t="s">
        <v>257</v>
      </c>
      <c r="B13" s="170">
        <v>0.73</v>
      </c>
      <c r="C13" s="171">
        <v>0.84</v>
      </c>
    </row>
    <row r="14" spans="1:3" x14ac:dyDescent="0.3">
      <c r="A14" s="186" t="s">
        <v>100</v>
      </c>
      <c r="B14" s="174"/>
      <c r="C14" s="175"/>
    </row>
    <row r="15" spans="1:3" x14ac:dyDescent="0.3">
      <c r="A15" s="183" t="s">
        <v>101</v>
      </c>
      <c r="B15" s="168">
        <v>0.41</v>
      </c>
      <c r="C15" s="169">
        <v>0.7</v>
      </c>
    </row>
    <row r="16" spans="1:3" x14ac:dyDescent="0.3">
      <c r="A16" s="183" t="s">
        <v>102</v>
      </c>
      <c r="B16" s="168">
        <v>0.39</v>
      </c>
      <c r="C16" s="169">
        <v>0.27</v>
      </c>
    </row>
    <row r="17" spans="1:3" x14ac:dyDescent="0.3">
      <c r="A17" s="183" t="s">
        <v>103</v>
      </c>
      <c r="B17" s="168">
        <v>0.17</v>
      </c>
      <c r="C17" s="169">
        <v>0.03</v>
      </c>
    </row>
    <row r="18" spans="1:3" x14ac:dyDescent="0.3">
      <c r="A18" s="183" t="s">
        <v>15</v>
      </c>
      <c r="B18" s="168">
        <v>0.03</v>
      </c>
      <c r="C18" s="169">
        <v>0</v>
      </c>
    </row>
    <row r="19" spans="1:3" x14ac:dyDescent="0.3">
      <c r="A19" s="185" t="s">
        <v>104</v>
      </c>
      <c r="B19" s="176"/>
      <c r="C19" s="177"/>
    </row>
    <row r="20" spans="1:3" ht="15" thickBot="1" x14ac:dyDescent="0.35">
      <c r="A20" s="187" t="s">
        <v>261</v>
      </c>
      <c r="B20" s="178">
        <v>0.38</v>
      </c>
      <c r="C20" s="179">
        <v>0.37</v>
      </c>
    </row>
    <row r="22" spans="1:3" x14ac:dyDescent="0.3">
      <c r="A22" s="189" t="s">
        <v>160</v>
      </c>
    </row>
    <row r="23" spans="1:3" x14ac:dyDescent="0.3">
      <c r="A23" s="189" t="s">
        <v>106</v>
      </c>
    </row>
  </sheetData>
  <hyperlinks>
    <hyperlink ref="A2" location="sommaire!A1" display="retour sommaire 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A3" sqref="A3"/>
    </sheetView>
  </sheetViews>
  <sheetFormatPr baseColWidth="10" defaultRowHeight="14.4" x14ac:dyDescent="0.3"/>
  <cols>
    <col min="1" max="1" width="63" bestFit="1" customWidth="1"/>
    <col min="5" max="5" width="25.109375" customWidth="1"/>
  </cols>
  <sheetData>
    <row r="1" spans="1:7" x14ac:dyDescent="0.3">
      <c r="A1" s="188" t="s">
        <v>142</v>
      </c>
    </row>
    <row r="2" spans="1:7" x14ac:dyDescent="0.3">
      <c r="A2" s="196" t="s">
        <v>119</v>
      </c>
    </row>
    <row r="4" spans="1:7" ht="28.8" x14ac:dyDescent="0.3">
      <c r="A4" s="52" t="s">
        <v>36</v>
      </c>
      <c r="B4" s="52" t="s">
        <v>37</v>
      </c>
      <c r="C4" s="52" t="s">
        <v>38</v>
      </c>
      <c r="E4" s="65" t="s">
        <v>46</v>
      </c>
      <c r="F4" s="52" t="s">
        <v>37</v>
      </c>
      <c r="G4" s="250" t="s">
        <v>47</v>
      </c>
    </row>
    <row r="5" spans="1:7" x14ac:dyDescent="0.3">
      <c r="A5" s="53" t="s">
        <v>208</v>
      </c>
      <c r="B5" s="54">
        <v>150409</v>
      </c>
      <c r="C5" s="45">
        <f t="shared" ref="C5:C12" si="0">B5/B$26</f>
        <v>0.41431904513989315</v>
      </c>
      <c r="E5" s="42" t="s">
        <v>179</v>
      </c>
      <c r="F5" s="54">
        <v>72479</v>
      </c>
      <c r="G5" s="45">
        <f>F5/F$16</f>
        <v>0.19965181653155276</v>
      </c>
    </row>
    <row r="6" spans="1:7" x14ac:dyDescent="0.3">
      <c r="A6" s="55" t="s">
        <v>39</v>
      </c>
      <c r="B6" s="56">
        <v>125421</v>
      </c>
      <c r="C6" s="45">
        <f t="shared" si="0"/>
        <v>0.34548669933641302</v>
      </c>
      <c r="E6" s="42" t="s">
        <v>235</v>
      </c>
      <c r="F6" s="56">
        <v>53072</v>
      </c>
      <c r="G6" s="45">
        <f t="shared" ref="G6:G16" si="1">F6/F$16</f>
        <v>0.14619298289107974</v>
      </c>
    </row>
    <row r="7" spans="1:7" x14ac:dyDescent="0.3">
      <c r="A7" s="55" t="s">
        <v>40</v>
      </c>
      <c r="B7" s="46">
        <v>118696</v>
      </c>
      <c r="C7" s="45">
        <f t="shared" si="0"/>
        <v>0.32696190641467437</v>
      </c>
      <c r="E7" s="42" t="s">
        <v>178</v>
      </c>
      <c r="F7" s="46">
        <v>47389</v>
      </c>
      <c r="G7" s="45">
        <f t="shared" si="1"/>
        <v>0.13053849989119268</v>
      </c>
    </row>
    <row r="8" spans="1:7" x14ac:dyDescent="0.3">
      <c r="A8" s="55" t="s">
        <v>41</v>
      </c>
      <c r="B8" s="56">
        <v>97730</v>
      </c>
      <c r="C8" s="45">
        <f t="shared" si="0"/>
        <v>0.26920862635561543</v>
      </c>
      <c r="E8" s="42" t="s">
        <v>48</v>
      </c>
      <c r="F8" s="56">
        <v>26123</v>
      </c>
      <c r="G8" s="45">
        <f t="shared" si="1"/>
        <v>7.1958835017781053E-2</v>
      </c>
    </row>
    <row r="9" spans="1:7" x14ac:dyDescent="0.3">
      <c r="A9" s="55" t="s">
        <v>234</v>
      </c>
      <c r="B9" s="46">
        <v>95846</v>
      </c>
      <c r="C9" s="45">
        <f t="shared" si="0"/>
        <v>0.26401892972148078</v>
      </c>
      <c r="E9" s="42" t="s">
        <v>49</v>
      </c>
      <c r="F9" s="46">
        <v>23782</v>
      </c>
      <c r="G9" s="45">
        <f t="shared" si="1"/>
        <v>6.5510278849782527E-2</v>
      </c>
    </row>
    <row r="10" spans="1:7" x14ac:dyDescent="0.3">
      <c r="A10" s="55" t="s">
        <v>42</v>
      </c>
      <c r="B10" s="56">
        <v>65104</v>
      </c>
      <c r="C10" s="45">
        <f t="shared" si="0"/>
        <v>0.17933652317871673</v>
      </c>
      <c r="E10" s="42" t="s">
        <v>50</v>
      </c>
      <c r="F10" s="56">
        <v>21171</v>
      </c>
      <c r="G10" s="45">
        <f t="shared" si="1"/>
        <v>5.8317976348866617E-2</v>
      </c>
    </row>
    <row r="11" spans="1:7" x14ac:dyDescent="0.3">
      <c r="A11" s="55" t="s">
        <v>233</v>
      </c>
      <c r="B11" s="56">
        <v>33187</v>
      </c>
      <c r="C11" s="45">
        <f t="shared" si="0"/>
        <v>9.1417442779738151E-2</v>
      </c>
      <c r="E11" s="42" t="s">
        <v>236</v>
      </c>
      <c r="F11" s="56">
        <v>17068</v>
      </c>
      <c r="G11" s="45">
        <f t="shared" si="1"/>
        <v>4.7015786704570184E-2</v>
      </c>
    </row>
    <row r="12" spans="1:7" x14ac:dyDescent="0.3">
      <c r="A12" s="247" t="s">
        <v>43</v>
      </c>
      <c r="B12" s="57">
        <v>17399</v>
      </c>
      <c r="C12" s="47">
        <f t="shared" si="0"/>
        <v>4.7927564616405939E-2</v>
      </c>
      <c r="E12" s="42" t="s">
        <v>237</v>
      </c>
      <c r="F12" s="57">
        <v>10980</v>
      </c>
      <c r="G12" s="47">
        <f t="shared" si="1"/>
        <v>3.0245684205307044E-2</v>
      </c>
    </row>
    <row r="13" spans="1:7" x14ac:dyDescent="0.3">
      <c r="A13" s="249" t="s">
        <v>170</v>
      </c>
      <c r="B13" s="58">
        <v>8730</v>
      </c>
      <c r="C13" s="48">
        <v>2.4047798097662158E-2</v>
      </c>
      <c r="E13" s="42" t="s">
        <v>51</v>
      </c>
      <c r="F13" s="54">
        <v>10725</v>
      </c>
      <c r="G13" s="45">
        <f t="shared" si="1"/>
        <v>2.9543257113107291E-2</v>
      </c>
    </row>
    <row r="14" spans="1:7" x14ac:dyDescent="0.3">
      <c r="A14" s="249" t="s">
        <v>171</v>
      </c>
      <c r="B14" s="58">
        <v>3169</v>
      </c>
      <c r="C14" s="48">
        <v>8.7293782556118419E-3</v>
      </c>
      <c r="E14" s="42" t="s">
        <v>238</v>
      </c>
      <c r="F14" s="56">
        <v>9299</v>
      </c>
      <c r="G14" s="45">
        <f t="shared" si="1"/>
        <v>2.5615174628884352E-2</v>
      </c>
    </row>
    <row r="15" spans="1:7" x14ac:dyDescent="0.3">
      <c r="A15" s="249" t="s">
        <v>172</v>
      </c>
      <c r="B15" s="58">
        <v>2009</v>
      </c>
      <c r="C15" s="48">
        <v>5.5340236401149228E-3</v>
      </c>
      <c r="E15" s="42" t="s">
        <v>52</v>
      </c>
      <c r="F15" s="46">
        <f>F16-F5-F6-F7-F8-F9-F10-F11-F12-F13-F14</f>
        <v>70939</v>
      </c>
      <c r="G15" s="45">
        <f t="shared" si="1"/>
        <v>0.19540970781787581</v>
      </c>
    </row>
    <row r="16" spans="1:7" x14ac:dyDescent="0.3">
      <c r="A16" s="249" t="s">
        <v>173</v>
      </c>
      <c r="B16" s="58">
        <v>1746</v>
      </c>
      <c r="C16" s="48">
        <v>4.8095596195324311E-3</v>
      </c>
      <c r="E16" s="64" t="s">
        <v>27</v>
      </c>
      <c r="F16" s="56">
        <v>363027</v>
      </c>
      <c r="G16" s="45">
        <f t="shared" si="1"/>
        <v>1</v>
      </c>
    </row>
    <row r="17" spans="1:3" x14ac:dyDescent="0.3">
      <c r="A17" s="249" t="s">
        <v>174</v>
      </c>
      <c r="B17" s="58">
        <v>1303</v>
      </c>
      <c r="C17" s="48">
        <v>3.5892647103383493E-3</v>
      </c>
    </row>
    <row r="18" spans="1:3" x14ac:dyDescent="0.3">
      <c r="A18" s="249" t="s">
        <v>175</v>
      </c>
      <c r="B18" s="58">
        <v>369</v>
      </c>
      <c r="C18" s="48">
        <v>1.0164533216537612E-3</v>
      </c>
    </row>
    <row r="19" spans="1:3" x14ac:dyDescent="0.3">
      <c r="A19" s="248" t="s">
        <v>176</v>
      </c>
      <c r="B19" s="58">
        <v>73</v>
      </c>
      <c r="C19" s="48">
        <v>2.0108697149247851E-4</v>
      </c>
    </row>
    <row r="20" spans="1:3" x14ac:dyDescent="0.3">
      <c r="A20" s="55" t="s">
        <v>44</v>
      </c>
      <c r="B20" s="56">
        <v>12908</v>
      </c>
      <c r="C20" s="45">
        <f t="shared" ref="C20:C25" si="2">B20/B$26</f>
        <v>3.5556583945546748E-2</v>
      </c>
    </row>
    <row r="21" spans="1:3" x14ac:dyDescent="0.3">
      <c r="A21" s="55" t="s">
        <v>209</v>
      </c>
      <c r="B21" s="46">
        <v>7168</v>
      </c>
      <c r="C21" s="45">
        <f t="shared" si="2"/>
        <v>1.9745087830932685E-2</v>
      </c>
    </row>
    <row r="22" spans="1:3" x14ac:dyDescent="0.3">
      <c r="A22" s="55" t="s">
        <v>210</v>
      </c>
      <c r="B22" s="56">
        <v>1589</v>
      </c>
      <c r="C22" s="45">
        <f t="shared" si="2"/>
        <v>4.3770849000212102E-3</v>
      </c>
    </row>
    <row r="23" spans="1:3" x14ac:dyDescent="0.3">
      <c r="A23" s="247" t="s">
        <v>232</v>
      </c>
      <c r="B23" s="56">
        <v>597</v>
      </c>
      <c r="C23" s="45">
        <f t="shared" si="2"/>
        <v>1.6445057805617763E-3</v>
      </c>
    </row>
    <row r="24" spans="1:3" x14ac:dyDescent="0.3">
      <c r="A24" s="258" t="s">
        <v>206</v>
      </c>
      <c r="B24" s="58">
        <v>442</v>
      </c>
      <c r="C24" s="45">
        <f t="shared" si="2"/>
        <v>1.2175402931462397E-3</v>
      </c>
    </row>
    <row r="25" spans="1:3" x14ac:dyDescent="0.3">
      <c r="A25" s="248" t="s">
        <v>207</v>
      </c>
      <c r="B25" s="58">
        <v>155</v>
      </c>
      <c r="C25" s="45">
        <f t="shared" si="2"/>
        <v>4.269654874155366E-4</v>
      </c>
    </row>
    <row r="26" spans="1:3" x14ac:dyDescent="0.3">
      <c r="A26" s="59" t="s">
        <v>27</v>
      </c>
      <c r="B26" s="49">
        <v>363027</v>
      </c>
      <c r="C26" s="50" t="s">
        <v>45</v>
      </c>
    </row>
    <row r="27" spans="1:3" x14ac:dyDescent="0.3">
      <c r="A27" s="242"/>
      <c r="B27" s="60"/>
      <c r="C27" s="51"/>
    </row>
    <row r="29" spans="1:3" x14ac:dyDescent="0.3">
      <c r="A29" s="189" t="s">
        <v>160</v>
      </c>
    </row>
    <row r="30" spans="1:3" x14ac:dyDescent="0.3">
      <c r="A30" s="189" t="s">
        <v>106</v>
      </c>
    </row>
  </sheetData>
  <hyperlinks>
    <hyperlink ref="A2" location="sommaire!A1" display="retour sommaire 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A3" sqref="A3"/>
    </sheetView>
  </sheetViews>
  <sheetFormatPr baseColWidth="10" defaultRowHeight="14.4" x14ac:dyDescent="0.3"/>
  <cols>
    <col min="1" max="1" width="24" customWidth="1"/>
  </cols>
  <sheetData>
    <row r="1" spans="1:7" x14ac:dyDescent="0.3">
      <c r="A1" s="198" t="s">
        <v>116</v>
      </c>
    </row>
    <row r="2" spans="1:7" x14ac:dyDescent="0.3">
      <c r="A2" s="196" t="s">
        <v>119</v>
      </c>
    </row>
    <row r="3" spans="1:7" ht="15" thickBot="1" x14ac:dyDescent="0.35">
      <c r="A3" s="196"/>
    </row>
    <row r="4" spans="1:7" x14ac:dyDescent="0.3">
      <c r="A4" s="314" t="s">
        <v>14</v>
      </c>
      <c r="B4" s="316" t="s">
        <v>15</v>
      </c>
      <c r="C4" s="316" t="s">
        <v>16</v>
      </c>
      <c r="D4" s="316" t="s">
        <v>17</v>
      </c>
      <c r="E4" s="316" t="s">
        <v>18</v>
      </c>
      <c r="F4" s="316" t="s">
        <v>19</v>
      </c>
      <c r="G4" s="2" t="s">
        <v>27</v>
      </c>
    </row>
    <row r="5" spans="1:7" x14ac:dyDescent="0.3">
      <c r="A5" s="315"/>
      <c r="B5" s="317"/>
      <c r="C5" s="317"/>
      <c r="D5" s="317"/>
      <c r="E5" s="317"/>
      <c r="F5" s="317"/>
      <c r="G5" s="231" t="s">
        <v>20</v>
      </c>
    </row>
    <row r="6" spans="1:7" x14ac:dyDescent="0.3">
      <c r="A6" s="28" t="s">
        <v>186</v>
      </c>
      <c r="B6" s="29">
        <v>0.95195312499999996</v>
      </c>
      <c r="C6" s="29">
        <v>0.98488848184462885</v>
      </c>
      <c r="D6" s="29">
        <v>0.99620042745191162</v>
      </c>
      <c r="E6" s="29">
        <v>0.99904455832537131</v>
      </c>
      <c r="F6" s="29">
        <v>0.99976915974145886</v>
      </c>
      <c r="G6" s="30">
        <v>0.98536927627749737</v>
      </c>
    </row>
    <row r="7" spans="1:7" x14ac:dyDescent="0.3">
      <c r="A7" s="28" t="s">
        <v>21</v>
      </c>
      <c r="B7" s="29">
        <v>0.95055368765230264</v>
      </c>
      <c r="C7" s="29">
        <v>0.98314028314028312</v>
      </c>
      <c r="D7" s="29">
        <v>0.99477862306856302</v>
      </c>
      <c r="E7" s="29">
        <v>0.99841082270486126</v>
      </c>
      <c r="F7" s="29">
        <v>0.99977792582722624</v>
      </c>
      <c r="G7" s="30">
        <v>0.98238137345504595</v>
      </c>
    </row>
    <row r="8" spans="1:7" x14ac:dyDescent="0.3">
      <c r="A8" s="28" t="s">
        <v>243</v>
      </c>
      <c r="B8" s="29">
        <v>0.94437736791706561</v>
      </c>
      <c r="C8" s="29">
        <v>0.97805988294834456</v>
      </c>
      <c r="D8" s="29">
        <v>0.9922211584490187</v>
      </c>
      <c r="E8" s="29">
        <v>0.9966216216216216</v>
      </c>
      <c r="F8" s="29">
        <v>0.99849170437405732</v>
      </c>
      <c r="G8" s="30">
        <v>0.97555453540053838</v>
      </c>
    </row>
    <row r="9" spans="1:7" x14ac:dyDescent="0.3">
      <c r="A9" s="28" t="s">
        <v>182</v>
      </c>
      <c r="B9" s="29">
        <v>0.95153061224489799</v>
      </c>
      <c r="C9" s="29">
        <v>0.97579425113464446</v>
      </c>
      <c r="D9" s="29">
        <v>0.98974358974358978</v>
      </c>
      <c r="E9" s="29">
        <v>1</v>
      </c>
      <c r="F9" s="29">
        <v>1</v>
      </c>
      <c r="G9" s="30">
        <v>0.9754562617998741</v>
      </c>
    </row>
    <row r="10" spans="1:7" x14ac:dyDescent="0.3">
      <c r="A10" s="28" t="s">
        <v>227</v>
      </c>
      <c r="B10" s="29">
        <v>0.95526524148851943</v>
      </c>
      <c r="C10" s="29">
        <v>0.97805413313825895</v>
      </c>
      <c r="D10" s="29">
        <v>0.99251700680272104</v>
      </c>
      <c r="E10" s="29">
        <v>1</v>
      </c>
      <c r="F10" s="29">
        <v>1</v>
      </c>
      <c r="G10" s="30">
        <v>0.9743303571428571</v>
      </c>
    </row>
    <row r="11" spans="1:7" x14ac:dyDescent="0.3">
      <c r="A11" s="28" t="s">
        <v>22</v>
      </c>
      <c r="B11" s="29">
        <v>0.93993174061433449</v>
      </c>
      <c r="C11" s="29">
        <v>0.97832431360326411</v>
      </c>
      <c r="D11" s="29">
        <v>0.9936754176610979</v>
      </c>
      <c r="E11" s="29">
        <v>0.99887387387387383</v>
      </c>
      <c r="F11" s="29">
        <v>1</v>
      </c>
      <c r="G11" s="30">
        <v>0.97422490535147854</v>
      </c>
    </row>
    <row r="12" spans="1:7" x14ac:dyDescent="0.3">
      <c r="A12" s="28" t="s">
        <v>242</v>
      </c>
      <c r="B12" s="29">
        <v>0.947972972972973</v>
      </c>
      <c r="C12" s="29">
        <v>0.97399219765929779</v>
      </c>
      <c r="D12" s="29">
        <v>0.99125151883353579</v>
      </c>
      <c r="E12" s="29">
        <v>0.99638880529641893</v>
      </c>
      <c r="F12" s="29">
        <v>0.99777777777777776</v>
      </c>
      <c r="G12" s="30">
        <v>0.97387531262241234</v>
      </c>
    </row>
    <row r="13" spans="1:7" x14ac:dyDescent="0.3">
      <c r="A13" s="28" t="s">
        <v>23</v>
      </c>
      <c r="B13" s="29">
        <v>0.9407923110097961</v>
      </c>
      <c r="C13" s="29">
        <v>0.97872851034121655</v>
      </c>
      <c r="D13" s="29">
        <v>0.99086540100207909</v>
      </c>
      <c r="E13" s="29">
        <v>0.99580587177950863</v>
      </c>
      <c r="F13" s="29">
        <v>0.99808612440191391</v>
      </c>
      <c r="G13" s="30">
        <v>0.97296454808923638</v>
      </c>
    </row>
    <row r="14" spans="1:7" x14ac:dyDescent="0.3">
      <c r="A14" s="28" t="s">
        <v>24</v>
      </c>
      <c r="B14" s="29">
        <v>0.93553065260382329</v>
      </c>
      <c r="C14" s="29">
        <v>0.96794564348521184</v>
      </c>
      <c r="D14" s="29">
        <v>0.98504261754193012</v>
      </c>
      <c r="E14" s="29">
        <v>0.99562753036437246</v>
      </c>
      <c r="F14" s="29">
        <v>1</v>
      </c>
      <c r="G14" s="30">
        <v>0.96806647825018433</v>
      </c>
    </row>
    <row r="15" spans="1:7" x14ac:dyDescent="0.3">
      <c r="A15" s="28" t="s">
        <v>25</v>
      </c>
      <c r="B15" s="29">
        <v>0.92966781214203897</v>
      </c>
      <c r="C15" s="29">
        <v>0.96884670930472461</v>
      </c>
      <c r="D15" s="29">
        <v>0.98324022346368711</v>
      </c>
      <c r="E15" s="29">
        <v>0.99565689467969598</v>
      </c>
      <c r="F15" s="29">
        <v>1</v>
      </c>
      <c r="G15" s="30">
        <v>0.9607220328478463</v>
      </c>
    </row>
    <row r="16" spans="1:7" x14ac:dyDescent="0.3">
      <c r="A16" s="28" t="s">
        <v>26</v>
      </c>
      <c r="B16" s="29">
        <v>0.88781691720888489</v>
      </c>
      <c r="C16" s="29">
        <v>0.93754528329227649</v>
      </c>
      <c r="D16" s="29">
        <v>0.97225330051465653</v>
      </c>
      <c r="E16" s="29">
        <v>0.98832417582417587</v>
      </c>
      <c r="F16" s="29">
        <v>0.99137931034482762</v>
      </c>
      <c r="G16" s="30">
        <v>0.93832978906833731</v>
      </c>
    </row>
    <row r="17" spans="1:7" ht="15" thickBot="1" x14ac:dyDescent="0.35">
      <c r="A17" s="31" t="s">
        <v>27</v>
      </c>
      <c r="B17" s="32">
        <v>0.9429870383339265</v>
      </c>
      <c r="C17" s="32">
        <v>0.97765791700608184</v>
      </c>
      <c r="D17" s="32">
        <v>0.99224068216482919</v>
      </c>
      <c r="E17" s="32">
        <v>0.99768739854572952</v>
      </c>
      <c r="F17" s="32">
        <v>0.99941357572203493</v>
      </c>
      <c r="G17" s="33">
        <v>0.97615328887383035</v>
      </c>
    </row>
    <row r="18" spans="1:7" x14ac:dyDescent="0.3">
      <c r="A18" s="363" t="s">
        <v>166</v>
      </c>
      <c r="B18" s="363"/>
      <c r="C18" s="363"/>
      <c r="D18" s="363"/>
      <c r="E18" s="363"/>
      <c r="F18" s="363"/>
      <c r="G18" s="363"/>
    </row>
    <row r="19" spans="1:7" x14ac:dyDescent="0.3">
      <c r="A19" s="189" t="s">
        <v>160</v>
      </c>
    </row>
    <row r="20" spans="1:7" x14ac:dyDescent="0.3">
      <c r="A20" s="189" t="s">
        <v>106</v>
      </c>
    </row>
    <row r="21" spans="1:7" ht="28.2" customHeight="1" x14ac:dyDescent="0.3">
      <c r="A21" s="364" t="s">
        <v>167</v>
      </c>
      <c r="B21" s="364"/>
      <c r="C21" s="364"/>
      <c r="D21" s="364"/>
      <c r="E21" s="364"/>
      <c r="F21" s="364"/>
      <c r="G21" s="364"/>
    </row>
  </sheetData>
  <mergeCells count="8">
    <mergeCell ref="A18:G18"/>
    <mergeCell ref="A21:G21"/>
    <mergeCell ref="F4:F5"/>
    <mergeCell ref="A4:A5"/>
    <mergeCell ref="B4:B5"/>
    <mergeCell ref="C4:C5"/>
    <mergeCell ref="D4:D5"/>
    <mergeCell ref="E4:E5"/>
  </mergeCells>
  <hyperlinks>
    <hyperlink ref="A2" location="sommaire!A1" display="retour sommaire 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zoomScale="75" workbookViewId="0">
      <selection activeCell="R6" sqref="R6"/>
    </sheetView>
  </sheetViews>
  <sheetFormatPr baseColWidth="10" defaultRowHeight="14.4" x14ac:dyDescent="0.3"/>
  <cols>
    <col min="1" max="1" width="17.33203125" bestFit="1" customWidth="1"/>
    <col min="2" max="2" width="13.5546875" customWidth="1"/>
    <col min="3" max="3" width="14.44140625" bestFit="1" customWidth="1"/>
    <col min="4" max="4" width="14.88671875" bestFit="1" customWidth="1"/>
    <col min="5" max="5" width="14.44140625" bestFit="1" customWidth="1"/>
    <col min="6" max="6" width="14" bestFit="1" customWidth="1"/>
    <col min="7" max="7" width="13.88671875" bestFit="1" customWidth="1"/>
    <col min="8" max="8" width="7.6640625" bestFit="1" customWidth="1"/>
    <col min="9" max="9" width="12" bestFit="1" customWidth="1"/>
    <col min="10" max="10" width="11.5546875" bestFit="1" customWidth="1"/>
    <col min="11" max="11" width="8.33203125" bestFit="1" customWidth="1"/>
    <col min="12" max="12" width="11.5546875" bestFit="1" customWidth="1"/>
    <col min="13" max="13" width="11" bestFit="1" customWidth="1"/>
    <col min="14" max="14" width="12.33203125" bestFit="1" customWidth="1"/>
    <col min="15" max="15" width="9.88671875" bestFit="1" customWidth="1"/>
    <col min="16" max="16" width="13.33203125" customWidth="1"/>
    <col min="17" max="17" width="20.5546875" bestFit="1" customWidth="1"/>
    <col min="18" max="18" width="20.5546875" customWidth="1"/>
    <col min="19" max="19" width="14.33203125" bestFit="1" customWidth="1"/>
    <col min="20" max="20" width="12.77734375" customWidth="1"/>
  </cols>
  <sheetData>
    <row r="1" spans="1:20" x14ac:dyDescent="0.3">
      <c r="A1" s="197" t="s">
        <v>165</v>
      </c>
    </row>
    <row r="2" spans="1:20" x14ac:dyDescent="0.3">
      <c r="A2" s="196" t="s">
        <v>119</v>
      </c>
    </row>
    <row r="3" spans="1:20" ht="15" thickBot="1" x14ac:dyDescent="0.35">
      <c r="A3" s="196"/>
    </row>
    <row r="4" spans="1:20" ht="58.2" thickBot="1" x14ac:dyDescent="0.35">
      <c r="A4" s="1"/>
      <c r="B4" s="1"/>
      <c r="C4" s="1" t="s">
        <v>264</v>
      </c>
      <c r="D4" s="1" t="s">
        <v>265</v>
      </c>
      <c r="E4" s="1" t="s">
        <v>266</v>
      </c>
      <c r="F4" s="1" t="s">
        <v>270</v>
      </c>
      <c r="G4" s="1" t="s">
        <v>267</v>
      </c>
      <c r="H4" s="1" t="s">
        <v>13</v>
      </c>
      <c r="I4" s="1" t="s">
        <v>268</v>
      </c>
      <c r="J4" s="1" t="s">
        <v>271</v>
      </c>
      <c r="K4" s="1" t="s">
        <v>274</v>
      </c>
      <c r="L4" s="1" t="s">
        <v>275</v>
      </c>
      <c r="M4" s="1" t="s">
        <v>272</v>
      </c>
      <c r="N4" s="1" t="s">
        <v>276</v>
      </c>
      <c r="O4" s="1" t="s">
        <v>222</v>
      </c>
      <c r="P4" s="1" t="s">
        <v>223</v>
      </c>
      <c r="Q4" s="1" t="s">
        <v>122</v>
      </c>
      <c r="R4" s="1" t="s">
        <v>277</v>
      </c>
      <c r="S4" s="1" t="s">
        <v>269</v>
      </c>
      <c r="T4" s="1" t="s">
        <v>273</v>
      </c>
    </row>
    <row r="5" spans="1:20" ht="15" thickBot="1" x14ac:dyDescent="0.35">
      <c r="A5" s="295" t="s">
        <v>0</v>
      </c>
      <c r="B5" s="1" t="s">
        <v>1</v>
      </c>
      <c r="C5" s="3">
        <v>9.3364275901239788E-2</v>
      </c>
      <c r="D5" s="3">
        <v>0.12944549074826203</v>
      </c>
      <c r="E5" s="3">
        <v>0.10579865717012694</v>
      </c>
      <c r="F5" s="3">
        <v>9.690686990625913E-2</v>
      </c>
      <c r="G5" s="3">
        <v>5.0416187786049144E-2</v>
      </c>
      <c r="H5" s="3">
        <v>7.3306922345873327E-2</v>
      </c>
      <c r="I5" s="3">
        <v>4.9574718750696453E-2</v>
      </c>
      <c r="J5" s="3">
        <v>5.8201415445350665E-2</v>
      </c>
      <c r="K5" s="3">
        <v>5.6164049933774204E-3</v>
      </c>
      <c r="L5" s="3">
        <v>1.1821612421169444E-2</v>
      </c>
      <c r="M5" s="3">
        <v>6.3163537355553134E-2</v>
      </c>
      <c r="N5" s="238">
        <v>2.1602278142567714E-2</v>
      </c>
      <c r="O5" s="238">
        <v>1.3656861180556323E-2</v>
      </c>
      <c r="P5" s="238">
        <v>6.0731800380933766E-2</v>
      </c>
      <c r="Q5" s="3">
        <v>4.2336145695517864E-2</v>
      </c>
      <c r="R5" s="3">
        <v>1.8092686164142776E-2</v>
      </c>
      <c r="S5" s="3">
        <v>3.6033061639604055E-2</v>
      </c>
      <c r="T5" s="3">
        <v>6.9931073972720345E-2</v>
      </c>
    </row>
    <row r="6" spans="1:20" ht="15" thickBot="1" x14ac:dyDescent="0.35">
      <c r="A6" s="365"/>
      <c r="B6" s="1" t="s">
        <v>2</v>
      </c>
      <c r="C6" s="3">
        <v>0.10314966215070145</v>
      </c>
      <c r="D6" s="3">
        <v>0.16119312767341953</v>
      </c>
      <c r="E6" s="3">
        <v>0.11249718587416771</v>
      </c>
      <c r="F6" s="3">
        <v>0.1060856049368248</v>
      </c>
      <c r="G6" s="3">
        <v>3.951495264558668E-2</v>
      </c>
      <c r="H6" s="3">
        <v>7.2390110313732631E-2</v>
      </c>
      <c r="I6" s="3">
        <v>4.6426137292332935E-2</v>
      </c>
      <c r="J6" s="3">
        <v>3.8142584431484904E-2</v>
      </c>
      <c r="K6" s="3">
        <v>6.4084969638280743E-3</v>
      </c>
      <c r="L6" s="3">
        <v>9.9766543204926963E-3</v>
      </c>
      <c r="M6" s="3">
        <v>4.3271232386656262E-2</v>
      </c>
      <c r="N6" s="238">
        <v>1.9466040825641389E-2</v>
      </c>
      <c r="O6" s="238">
        <v>1.8457581486290196E-2</v>
      </c>
      <c r="P6" s="238">
        <v>6.4581489374169257E-2</v>
      </c>
      <c r="Q6" s="3">
        <v>5.1764495446513105E-2</v>
      </c>
      <c r="R6" s="3">
        <v>3.3519708132746559E-2</v>
      </c>
      <c r="S6" s="3">
        <v>2.6121255670656301E-2</v>
      </c>
      <c r="T6" s="3">
        <v>4.7033680074755516E-2</v>
      </c>
    </row>
    <row r="7" spans="1:20" ht="15" thickBot="1" x14ac:dyDescent="0.35">
      <c r="A7" s="295" t="s">
        <v>254</v>
      </c>
      <c r="B7" s="1" t="s">
        <v>1</v>
      </c>
      <c r="C7" s="4">
        <v>1.5370113175182977E-2</v>
      </c>
      <c r="D7" s="4">
        <v>3.3390859613157388E-2</v>
      </c>
      <c r="E7" s="4">
        <v>2.2507823859203926E-2</v>
      </c>
      <c r="F7" s="4">
        <v>0.14856060583064812</v>
      </c>
      <c r="G7" s="4">
        <v>4.3094763002121235E-2</v>
      </c>
      <c r="H7" s="4">
        <v>9.1217050590656198E-2</v>
      </c>
      <c r="I7" s="4">
        <v>9.3586353302053546E-2</v>
      </c>
      <c r="J7" s="4">
        <v>2.0766996214800226E-2</v>
      </c>
      <c r="K7" s="4">
        <v>2.502034437950126E-3</v>
      </c>
      <c r="L7" s="4">
        <v>1.5882689437286469E-2</v>
      </c>
      <c r="M7" s="4">
        <v>1.9918865317586184E-2</v>
      </c>
      <c r="N7" s="4">
        <v>2.4083495706639157E-2</v>
      </c>
      <c r="O7" s="4">
        <v>3.8598441271454047E-3</v>
      </c>
      <c r="P7" s="4">
        <v>0.23134905381043541</v>
      </c>
      <c r="Q7" s="4">
        <v>0.15961817966577546</v>
      </c>
      <c r="R7" s="4">
        <v>9.207470174684337E-3</v>
      </c>
      <c r="S7" s="4">
        <v>1.3700480510926085E-2</v>
      </c>
      <c r="T7" s="4">
        <v>5.1383321223747898E-2</v>
      </c>
    </row>
    <row r="8" spans="1:20" ht="15" thickBot="1" x14ac:dyDescent="0.35">
      <c r="A8" s="365"/>
      <c r="B8" s="1" t="s">
        <v>2</v>
      </c>
      <c r="C8" s="4">
        <v>1.5340858852309234E-2</v>
      </c>
      <c r="D8" s="4">
        <v>3.8948981697073302E-2</v>
      </c>
      <c r="E8" s="4">
        <v>2.2104983937045006E-2</v>
      </c>
      <c r="F8" s="4">
        <v>0.12231424445164903</v>
      </c>
      <c r="G8" s="4">
        <v>3.3039582657903271E-2</v>
      </c>
      <c r="H8" s="4">
        <v>9.3209348934539776E-2</v>
      </c>
      <c r="I8" s="4">
        <v>9.7600872410032721E-2</v>
      </c>
      <c r="J8" s="4">
        <v>1.4456659494827434E-2</v>
      </c>
      <c r="K8" s="4">
        <v>2.5494414807391906E-3</v>
      </c>
      <c r="L8" s="4">
        <v>1.3395620265849274E-2</v>
      </c>
      <c r="M8" s="4">
        <v>1.3218780394352913E-2</v>
      </c>
      <c r="N8" s="4">
        <v>2.1456571074891687E-2</v>
      </c>
      <c r="O8" s="4">
        <v>5.290459488932771E-3</v>
      </c>
      <c r="P8" s="4">
        <v>0.25192313360252294</v>
      </c>
      <c r="Q8" s="4">
        <v>0.18304400365469067</v>
      </c>
      <c r="R8" s="4">
        <v>1.6549264640867693E-2</v>
      </c>
      <c r="S8" s="4">
        <v>9.9030328037961624E-3</v>
      </c>
      <c r="T8" s="4">
        <v>4.565416015797695E-2</v>
      </c>
    </row>
    <row r="9" spans="1:20" ht="15" thickBot="1" x14ac:dyDescent="0.35">
      <c r="A9" s="295" t="s">
        <v>258</v>
      </c>
      <c r="B9" s="1" t="s">
        <v>1</v>
      </c>
      <c r="C9" s="3">
        <v>4.9363102633006577E-2</v>
      </c>
      <c r="D9" s="3">
        <v>0.32400842752047848</v>
      </c>
      <c r="E9" s="3">
        <v>0.1741700755940522</v>
      </c>
      <c r="F9" s="3">
        <v>1.8884097850741081E-2</v>
      </c>
      <c r="G9" s="3">
        <v>1.3885133295357607E-2</v>
      </c>
      <c r="H9" s="3">
        <v>2.0682511575969317E-3</v>
      </c>
      <c r="I9" s="3">
        <v>6.5053056408271573E-3</v>
      </c>
      <c r="J9" s="3">
        <v>0.12167105497956526</v>
      </c>
      <c r="K9" s="3">
        <v>2.3642809105656614E-3</v>
      </c>
      <c r="L9" s="3">
        <v>3.3073928861280383E-3</v>
      </c>
      <c r="M9" s="3">
        <v>9.8108895609281419E-2</v>
      </c>
      <c r="N9" s="3">
        <v>1.7289381237517425E-2</v>
      </c>
      <c r="O9" s="3">
        <v>1.7461233010087434E-2</v>
      </c>
      <c r="P9" s="3">
        <v>9.5724452264872573E-5</v>
      </c>
      <c r="Q9" s="3">
        <v>2.2800509299310197E-4</v>
      </c>
      <c r="R9" s="3">
        <v>3.2852330522966426E-2</v>
      </c>
      <c r="S9" s="3">
        <v>1.6605365958538121E-2</v>
      </c>
      <c r="T9" s="3">
        <v>0.10113194164803212</v>
      </c>
    </row>
    <row r="10" spans="1:20" ht="15" thickBot="1" x14ac:dyDescent="0.35">
      <c r="A10" s="365"/>
      <c r="B10" s="1" t="s">
        <v>2</v>
      </c>
      <c r="C10" s="3">
        <v>5.7580391657108876E-2</v>
      </c>
      <c r="D10" s="3">
        <v>0.41580646531583193</v>
      </c>
      <c r="E10" s="3">
        <v>0.18370077736714668</v>
      </c>
      <c r="F10" s="3">
        <v>1.8945669257890489E-2</v>
      </c>
      <c r="G10" s="3">
        <v>5.2036871840618493E-3</v>
      </c>
      <c r="H10" s="3">
        <v>5.5222802769635951E-4</v>
      </c>
      <c r="I10" s="3">
        <v>2.8673378361157129E-3</v>
      </c>
      <c r="J10" s="3">
        <v>7.669597723121363E-2</v>
      </c>
      <c r="K10" s="3">
        <v>2.8248587570621469E-3</v>
      </c>
      <c r="L10" s="3">
        <v>2.1239539526783061E-3</v>
      </c>
      <c r="M10" s="3">
        <v>6.8285119578607542E-2</v>
      </c>
      <c r="N10" s="3">
        <v>1.4570324115373179E-2</v>
      </c>
      <c r="O10" s="3">
        <v>2.2598870056497175E-2</v>
      </c>
      <c r="P10" s="3">
        <v>0</v>
      </c>
      <c r="Q10" s="3">
        <v>1.9115585574104753E-4</v>
      </c>
      <c r="R10" s="3">
        <v>6.1700862325304785E-2</v>
      </c>
      <c r="S10" s="3">
        <v>1.2595046939382354E-2</v>
      </c>
      <c r="T10" s="3">
        <v>5.3757274542287924E-2</v>
      </c>
    </row>
    <row r="11" spans="1:20" ht="15" thickBot="1" x14ac:dyDescent="0.35">
      <c r="A11" s="295" t="s">
        <v>178</v>
      </c>
      <c r="B11" s="1" t="s">
        <v>1</v>
      </c>
      <c r="C11" s="4">
        <v>1.8606216632551856E-2</v>
      </c>
      <c r="D11" s="4">
        <v>2.3699592732490657E-2</v>
      </c>
      <c r="E11" s="4">
        <v>4.2360041359809232E-2</v>
      </c>
      <c r="F11" s="4">
        <v>0.16847116419422226</v>
      </c>
      <c r="G11" s="4">
        <v>0.14887674354808075</v>
      </c>
      <c r="H11" s="4">
        <v>0.30702293781257251</v>
      </c>
      <c r="I11" s="4">
        <v>4.7781552681001919E-2</v>
      </c>
      <c r="J11" s="4">
        <v>9.8404693072231941E-3</v>
      </c>
      <c r="K11" s="4">
        <v>9.0546329316930074E-3</v>
      </c>
      <c r="L11" s="4">
        <v>1.248390976808964E-2</v>
      </c>
      <c r="M11" s="4">
        <v>2.4865897149127427E-2</v>
      </c>
      <c r="N11" s="4">
        <v>2.3100297537403192E-3</v>
      </c>
      <c r="O11" s="4">
        <v>1.6043807634683151E-3</v>
      </c>
      <c r="P11" s="4">
        <v>4.8811960581569558E-2</v>
      </c>
      <c r="Q11" s="4">
        <v>1.3362383675536516E-2</v>
      </c>
      <c r="R11" s="4">
        <v>2.491084428875899E-3</v>
      </c>
      <c r="S11" s="4">
        <v>8.7257802443605051E-2</v>
      </c>
      <c r="T11" s="4">
        <v>3.1099200236341763E-2</v>
      </c>
    </row>
    <row r="12" spans="1:20" ht="15" thickBot="1" x14ac:dyDescent="0.35">
      <c r="A12" s="365"/>
      <c r="B12" s="1" t="s">
        <v>2</v>
      </c>
      <c r="C12" s="4">
        <v>2.2447717433630346E-2</v>
      </c>
      <c r="D12" s="4">
        <v>3.3511235311633872E-2</v>
      </c>
      <c r="E12" s="4">
        <v>5.0049247543349294E-2</v>
      </c>
      <c r="F12" s="4">
        <v>0.20289987859907918</v>
      </c>
      <c r="G12" s="4">
        <v>0.13993174061433447</v>
      </c>
      <c r="H12" s="4">
        <v>0.31731452000824611</v>
      </c>
      <c r="I12" s="4">
        <v>3.9123164670041462E-2</v>
      </c>
      <c r="J12" s="4">
        <v>6.0242343724946747E-3</v>
      </c>
      <c r="K12" s="4">
        <v>1.1292576219163021E-2</v>
      </c>
      <c r="L12" s="4">
        <v>1.2002657076757449E-2</v>
      </c>
      <c r="M12" s="4">
        <v>1.8599537302150859E-2</v>
      </c>
      <c r="N12" s="4">
        <v>1.5575967198845546E-3</v>
      </c>
      <c r="O12" s="4">
        <v>2.0386192363194906E-3</v>
      </c>
      <c r="P12" s="4">
        <v>3.9375128845316902E-2</v>
      </c>
      <c r="Q12" s="4">
        <v>1.7248093089309847E-2</v>
      </c>
      <c r="R12" s="4">
        <v>5.2225301784364474E-3</v>
      </c>
      <c r="S12" s="4">
        <v>6.1845752113063195E-2</v>
      </c>
      <c r="T12" s="4">
        <v>1.9515770666788831E-2</v>
      </c>
    </row>
    <row r="13" spans="1:20" ht="15" thickBot="1" x14ac:dyDescent="0.35">
      <c r="A13" s="295" t="s">
        <v>48</v>
      </c>
      <c r="B13" s="1" t="s">
        <v>1</v>
      </c>
      <c r="C13" s="3">
        <v>2.866083662155482E-2</v>
      </c>
      <c r="D13" s="3">
        <v>5.2891140120538964E-2</v>
      </c>
      <c r="E13" s="3">
        <v>6.9109885107811658E-2</v>
      </c>
      <c r="F13" s="3">
        <v>0.20143440089031772</v>
      </c>
      <c r="G13" s="3">
        <v>0.11860337712821974</v>
      </c>
      <c r="H13" s="3">
        <v>0.13325250440162914</v>
      </c>
      <c r="I13" s="3">
        <v>5.916004013627342E-2</v>
      </c>
      <c r="J13" s="3">
        <v>3.1637750607652601E-2</v>
      </c>
      <c r="K13" s="3">
        <v>1.4539636867027726E-2</v>
      </c>
      <c r="L13" s="3">
        <v>1.6279998361472234E-2</v>
      </c>
      <c r="M13" s="3">
        <v>4.6541079383990117E-2</v>
      </c>
      <c r="N13" s="3">
        <v>1.1081883893463535E-2</v>
      </c>
      <c r="O13" s="3">
        <v>3.4351657918281096E-3</v>
      </c>
      <c r="P13" s="3">
        <v>4.2857454593065107E-2</v>
      </c>
      <c r="Q13" s="3">
        <v>2.5157143617340973E-2</v>
      </c>
      <c r="R13" s="3">
        <v>8.7335826600885621E-3</v>
      </c>
      <c r="S13" s="3">
        <v>8.7421581324764977E-2</v>
      </c>
      <c r="T13" s="3">
        <v>4.9202538492960246E-2</v>
      </c>
    </row>
    <row r="14" spans="1:20" ht="15" thickBot="1" x14ac:dyDescent="0.35">
      <c r="A14" s="365"/>
      <c r="B14" s="1" t="s">
        <v>2</v>
      </c>
      <c r="C14" s="3">
        <v>3.4448649578530881E-2</v>
      </c>
      <c r="D14" s="3">
        <v>7.4101152589024596E-2</v>
      </c>
      <c r="E14" s="3">
        <v>8.9497677619129537E-2</v>
      </c>
      <c r="F14" s="3">
        <v>0.2667297436779632</v>
      </c>
      <c r="G14" s="3">
        <v>9.6034749698950622E-2</v>
      </c>
      <c r="H14" s="3">
        <v>0.10364699810768967</v>
      </c>
      <c r="I14" s="3">
        <v>4.4426285910889388E-2</v>
      </c>
      <c r="J14" s="3">
        <v>2.0686392568381215E-2</v>
      </c>
      <c r="K14" s="3">
        <v>1.7202821262687081E-2</v>
      </c>
      <c r="L14" s="3">
        <v>1.5138482711164631E-2</v>
      </c>
      <c r="M14" s="3">
        <v>3.5652847066918972E-2</v>
      </c>
      <c r="N14" s="3">
        <v>1.0106657491828659E-2</v>
      </c>
      <c r="O14" s="3">
        <v>4.3437123688284882E-3</v>
      </c>
      <c r="P14" s="3">
        <v>3.363151556855324E-2</v>
      </c>
      <c r="Q14" s="3">
        <v>3.7975227937381728E-2</v>
      </c>
      <c r="R14" s="3">
        <v>1.7503870634784105E-2</v>
      </c>
      <c r="S14" s="3">
        <v>6.5456734904524347E-2</v>
      </c>
      <c r="T14" s="3">
        <v>3.3416480302769655E-2</v>
      </c>
    </row>
    <row r="15" spans="1:20" ht="15" thickBot="1" x14ac:dyDescent="0.35">
      <c r="A15" s="295" t="s">
        <v>49</v>
      </c>
      <c r="B15" s="1" t="s">
        <v>1</v>
      </c>
      <c r="C15" s="4">
        <v>2.387999826752376E-2</v>
      </c>
      <c r="D15" s="4">
        <v>0.26104800515033216</v>
      </c>
      <c r="E15" s="4">
        <v>6.2702604054751282E-2</v>
      </c>
      <c r="F15" s="4">
        <v>3.6945896701525031E-2</v>
      </c>
      <c r="G15" s="4">
        <v>1.6902996889532351E-2</v>
      </c>
      <c r="H15" s="4">
        <v>6.5081394845210383E-3</v>
      </c>
      <c r="I15" s="4">
        <v>1.5808845636788034E-2</v>
      </c>
      <c r="J15" s="4">
        <v>0.15784077954702472</v>
      </c>
      <c r="K15" s="4">
        <v>1.7480348799608423E-3</v>
      </c>
      <c r="L15" s="4">
        <v>5.5296268153680718E-3</v>
      </c>
      <c r="M15" s="4">
        <v>9.143227426612599E-2</v>
      </c>
      <c r="N15" s="4">
        <v>0.1358593565701007</v>
      </c>
      <c r="O15" s="4">
        <v>8.2267390886586276E-3</v>
      </c>
      <c r="P15" s="4">
        <v>1.7265891790039015E-3</v>
      </c>
      <c r="Q15" s="4">
        <v>3.4704190195614221E-3</v>
      </c>
      <c r="R15" s="4">
        <v>7.7137242814533782E-2</v>
      </c>
      <c r="S15" s="4">
        <v>1.1622308406840923E-2</v>
      </c>
      <c r="T15" s="4">
        <v>8.1610143227847098E-2</v>
      </c>
    </row>
    <row r="16" spans="1:20" ht="15" thickBot="1" x14ac:dyDescent="0.35">
      <c r="A16" s="365"/>
      <c r="B16" s="1" t="s">
        <v>2</v>
      </c>
      <c r="C16" s="4">
        <v>2.4617274617274618E-2</v>
      </c>
      <c r="D16" s="4">
        <v>0.30197505197505198</v>
      </c>
      <c r="E16" s="4">
        <v>5.9535059535059533E-2</v>
      </c>
      <c r="F16" s="4">
        <v>4.1721791721791725E-2</v>
      </c>
      <c r="G16" s="4">
        <v>8.0325080325080317E-3</v>
      </c>
      <c r="H16" s="4">
        <v>2.4570024570024569E-3</v>
      </c>
      <c r="I16" s="4">
        <v>1.0914760914760915E-2</v>
      </c>
      <c r="J16" s="4">
        <v>0.12233037233037233</v>
      </c>
      <c r="K16" s="4">
        <v>1.9845019845019843E-3</v>
      </c>
      <c r="L16" s="4">
        <v>4.6305046305046308E-3</v>
      </c>
      <c r="M16" s="4">
        <v>5.9818559818559817E-2</v>
      </c>
      <c r="N16" s="4">
        <v>0.12360612360612361</v>
      </c>
      <c r="O16" s="4">
        <v>1.0206010206010205E-2</v>
      </c>
      <c r="P16" s="4">
        <v>5.1975051975051978E-4</v>
      </c>
      <c r="Q16" s="4">
        <v>4.2052542052542054E-3</v>
      </c>
      <c r="R16" s="4">
        <v>0.13853713853713853</v>
      </c>
      <c r="S16" s="4">
        <v>8.3632583632583628E-3</v>
      </c>
      <c r="T16" s="4">
        <v>7.6545076545076543E-2</v>
      </c>
    </row>
    <row r="17" spans="1:20" ht="15" thickBot="1" x14ac:dyDescent="0.35">
      <c r="A17" s="295" t="s">
        <v>259</v>
      </c>
      <c r="B17" s="1" t="s">
        <v>1</v>
      </c>
      <c r="C17" s="3">
        <v>0.21901238498459374</v>
      </c>
      <c r="D17" s="3">
        <v>0.20824809081156861</v>
      </c>
      <c r="E17" s="3">
        <v>0.11935622076344862</v>
      </c>
      <c r="F17" s="3">
        <v>1.4351919863920577E-2</v>
      </c>
      <c r="G17" s="3">
        <v>1.3474734754244096E-2</v>
      </c>
      <c r="H17" s="3">
        <v>2.6504500002125647E-3</v>
      </c>
      <c r="I17" s="3">
        <v>8.343886794467072E-3</v>
      </c>
      <c r="J17" s="3">
        <v>0.13496558099460601</v>
      </c>
      <c r="K17" s="3">
        <v>1.9135578240707717E-3</v>
      </c>
      <c r="L17" s="3">
        <v>3.7647632332372381E-3</v>
      </c>
      <c r="M17" s="3">
        <v>0.13828301288758282</v>
      </c>
      <c r="N17" s="3">
        <v>1.4813894574347933E-2</v>
      </c>
      <c r="O17" s="3">
        <v>8.9924463828277672E-3</v>
      </c>
      <c r="P17" s="3">
        <v>1.2376009624945501E-4</v>
      </c>
      <c r="Q17" s="3">
        <v>3.538027179039763E-4</v>
      </c>
      <c r="R17" s="3">
        <v>4.3955618306857958E-2</v>
      </c>
      <c r="S17" s="3">
        <v>1.565990347657226E-2</v>
      </c>
      <c r="T17" s="3">
        <v>5.1735971533288391E-2</v>
      </c>
    </row>
    <row r="18" spans="1:20" ht="15" thickBot="1" x14ac:dyDescent="0.35">
      <c r="A18" s="365"/>
      <c r="B18" s="1" t="s">
        <v>2</v>
      </c>
      <c r="C18" s="3">
        <v>0.26040467182102317</v>
      </c>
      <c r="D18" s="3">
        <v>0.2477381148215167</v>
      </c>
      <c r="E18" s="3">
        <v>0.11547951965783847</v>
      </c>
      <c r="F18" s="3">
        <v>1.4366397982124253E-2</v>
      </c>
      <c r="G18" s="3">
        <v>5.3736908482754841E-3</v>
      </c>
      <c r="H18" s="3">
        <v>1.3708395021110929E-3</v>
      </c>
      <c r="I18" s="3">
        <v>4.3866864067554972E-3</v>
      </c>
      <c r="J18" s="3">
        <v>9.6397433788452044E-2</v>
      </c>
      <c r="K18" s="3">
        <v>1.5901738224488678E-3</v>
      </c>
      <c r="L18" s="3">
        <v>1.8643417228710862E-3</v>
      </c>
      <c r="M18" s="3">
        <v>0.10133245599605198</v>
      </c>
      <c r="N18" s="3">
        <v>1.0692548116466524E-2</v>
      </c>
      <c r="O18" s="3">
        <v>1.1295717497395405E-2</v>
      </c>
      <c r="P18" s="3">
        <v>0</v>
      </c>
      <c r="Q18" s="3">
        <v>3.8383506059110599E-4</v>
      </c>
      <c r="R18" s="3">
        <v>8.378571036903E-2</v>
      </c>
      <c r="S18" s="3">
        <v>1.1350551077479849E-2</v>
      </c>
      <c r="T18" s="3">
        <v>3.218731150956846E-2</v>
      </c>
    </row>
    <row r="19" spans="1:20" ht="15" thickBot="1" x14ac:dyDescent="0.35">
      <c r="A19" s="295" t="s">
        <v>236</v>
      </c>
      <c r="B19" s="1" t="s">
        <v>1</v>
      </c>
      <c r="C19" s="4">
        <v>0.31202572920005234</v>
      </c>
      <c r="D19" s="4">
        <v>0.19724157569671047</v>
      </c>
      <c r="E19" s="4">
        <v>0.19951965753773807</v>
      </c>
      <c r="F19" s="4">
        <v>1.2614995379970342E-2</v>
      </c>
      <c r="G19" s="4">
        <v>1.0527925545160572E-2</v>
      </c>
      <c r="H19" s="4">
        <v>1.8702770670165042E-3</v>
      </c>
      <c r="I19" s="4">
        <v>5.9407077639349421E-3</v>
      </c>
      <c r="J19" s="4">
        <v>4.3668508623957714E-2</v>
      </c>
      <c r="K19" s="4">
        <v>2.2757381354298564E-3</v>
      </c>
      <c r="L19" s="4">
        <v>3.5524717598123634E-3</v>
      </c>
      <c r="M19" s="4">
        <v>7.4725537426341734E-2</v>
      </c>
      <c r="N19" s="4">
        <v>2.0724216748237386E-3</v>
      </c>
      <c r="O19" s="4">
        <v>2.8791251415744665E-2</v>
      </c>
      <c r="P19" s="4">
        <v>6.4451903938538682E-5</v>
      </c>
      <c r="Q19" s="4">
        <v>1.6933272943852432E-4</v>
      </c>
      <c r="R19" s="4">
        <v>7.8408670773229498E-3</v>
      </c>
      <c r="S19" s="4">
        <v>1.2048990478110084E-2</v>
      </c>
      <c r="T19" s="4">
        <v>8.5049560584496753E-2</v>
      </c>
    </row>
    <row r="20" spans="1:20" ht="15" thickBot="1" x14ac:dyDescent="0.35">
      <c r="A20" s="365"/>
      <c r="B20" s="1" t="s">
        <v>2</v>
      </c>
      <c r="C20" s="4">
        <v>0.35177995657037575</v>
      </c>
      <c r="D20" s="4">
        <v>0.2430742909784826</v>
      </c>
      <c r="E20" s="4">
        <v>0.20668553003882345</v>
      </c>
      <c r="F20" s="4">
        <v>1.0528393761926696E-2</v>
      </c>
      <c r="G20" s="4">
        <v>3.6849378166743437E-3</v>
      </c>
      <c r="H20" s="4">
        <v>1.0528393761926695E-3</v>
      </c>
      <c r="I20" s="4">
        <v>1.8424689083371719E-3</v>
      </c>
      <c r="J20" s="4">
        <v>2.2833453971178523E-2</v>
      </c>
      <c r="K20" s="4">
        <v>2.1056787523853391E-3</v>
      </c>
      <c r="L20" s="4">
        <v>1.5134566032769625E-3</v>
      </c>
      <c r="M20" s="4">
        <v>4.7114562084621968E-2</v>
      </c>
      <c r="N20" s="4">
        <v>1.710863986313088E-3</v>
      </c>
      <c r="O20" s="4">
        <v>4.1850365203658618E-2</v>
      </c>
      <c r="P20" s="4">
        <v>0</v>
      </c>
      <c r="Q20" s="4">
        <v>2.6320984404816738E-4</v>
      </c>
      <c r="R20" s="4">
        <v>1.4279134039613081E-2</v>
      </c>
      <c r="S20" s="4">
        <v>7.5014805553727708E-3</v>
      </c>
      <c r="T20" s="4">
        <v>4.2179377508718828E-2</v>
      </c>
    </row>
    <row r="21" spans="1:20" ht="30.75" customHeight="1" thickBot="1" x14ac:dyDescent="0.35">
      <c r="A21" s="295" t="s">
        <v>237</v>
      </c>
      <c r="B21" s="1" t="s">
        <v>1</v>
      </c>
      <c r="C21" s="3">
        <v>0.16780783242258651</v>
      </c>
      <c r="D21" s="3">
        <v>0.22126411657559197</v>
      </c>
      <c r="E21" s="3">
        <v>0.30064389799635705</v>
      </c>
      <c r="F21" s="3">
        <v>1.1420765027322404E-2</v>
      </c>
      <c r="G21" s="3">
        <v>1.622950819672131E-2</v>
      </c>
      <c r="H21" s="3">
        <v>2.4262295081967215E-3</v>
      </c>
      <c r="I21" s="3">
        <v>2.6903460837887066E-3</v>
      </c>
      <c r="J21" s="3">
        <v>3.6774134790528233E-2</v>
      </c>
      <c r="K21" s="3">
        <v>2.3843351548269581E-3</v>
      </c>
      <c r="L21" s="3">
        <v>2.42896174863388E-3</v>
      </c>
      <c r="M21" s="3">
        <v>4.9650273224043716E-2</v>
      </c>
      <c r="N21" s="3">
        <v>7.0491803278688531E-4</v>
      </c>
      <c r="O21" s="3">
        <v>8.0908925318761385E-2</v>
      </c>
      <c r="P21" s="3">
        <v>7.0127504553734067E-5</v>
      </c>
      <c r="Q21" s="3">
        <v>4.5537340619307832E-5</v>
      </c>
      <c r="R21" s="3">
        <v>2.1074681238615663E-3</v>
      </c>
      <c r="S21" s="3">
        <v>2.1306010928961748E-2</v>
      </c>
      <c r="T21" s="3">
        <v>8.1136612021857929E-2</v>
      </c>
    </row>
    <row r="22" spans="1:20" ht="15" thickBot="1" x14ac:dyDescent="0.35">
      <c r="A22" s="365"/>
      <c r="B22" s="1" t="s">
        <v>2</v>
      </c>
      <c r="C22" s="3">
        <v>0.16886622675464907</v>
      </c>
      <c r="D22" s="3">
        <v>0.27984403119376122</v>
      </c>
      <c r="E22" s="3">
        <v>0.30663867226554686</v>
      </c>
      <c r="F22" s="3">
        <v>9.8980203959208157E-3</v>
      </c>
      <c r="G22" s="3">
        <v>5.99880023995201E-3</v>
      </c>
      <c r="H22" s="3">
        <v>5.9988002399520091E-4</v>
      </c>
      <c r="I22" s="3">
        <v>6.9986002799440113E-4</v>
      </c>
      <c r="J22" s="3">
        <v>1.5996800639872025E-2</v>
      </c>
      <c r="K22" s="3">
        <v>2.3995200959808036E-3</v>
      </c>
      <c r="L22" s="3">
        <v>2.9994001199760045E-4</v>
      </c>
      <c r="M22" s="3">
        <v>2.8494301139772044E-2</v>
      </c>
      <c r="N22" s="3">
        <v>5.9988002399520091E-4</v>
      </c>
      <c r="O22" s="3">
        <v>0.12247550489902019</v>
      </c>
      <c r="P22" s="3">
        <v>0</v>
      </c>
      <c r="Q22" s="3">
        <v>0</v>
      </c>
      <c r="R22" s="3">
        <v>3.199360127974405E-3</v>
      </c>
      <c r="S22" s="3">
        <v>1.2997400519896021E-2</v>
      </c>
      <c r="T22" s="3">
        <v>4.0991801639672067E-2</v>
      </c>
    </row>
    <row r="23" spans="1:20" ht="15" thickBot="1" x14ac:dyDescent="0.35">
      <c r="A23" s="295" t="s">
        <v>260</v>
      </c>
      <c r="B23" s="1" t="s">
        <v>1</v>
      </c>
      <c r="C23" s="4">
        <v>3.2375727388599174E-2</v>
      </c>
      <c r="D23" s="4">
        <v>0.11866842082198525</v>
      </c>
      <c r="E23" s="4">
        <v>0.14717375554894588</v>
      </c>
      <c r="F23" s="4">
        <v>0.15413132481927755</v>
      </c>
      <c r="G23" s="4">
        <v>8.6313206234772746E-2</v>
      </c>
      <c r="H23" s="4">
        <v>4.2937955302605774E-2</v>
      </c>
      <c r="I23" s="4">
        <v>2.4344965645719679E-2</v>
      </c>
      <c r="J23" s="4">
        <v>8.3321134432508687E-2</v>
      </c>
      <c r="K23" s="4">
        <v>1.3453600509463393E-2</v>
      </c>
      <c r="L23" s="4">
        <v>8.3571017649400788E-3</v>
      </c>
      <c r="M23" s="4">
        <v>0.10311598777064078</v>
      </c>
      <c r="N23" s="4">
        <v>6.012115606419015E-3</v>
      </c>
      <c r="O23" s="4">
        <v>1.9300681304726054E-3</v>
      </c>
      <c r="P23" s="4">
        <v>1.8573409255562467E-3</v>
      </c>
      <c r="Q23" s="4">
        <v>2.2088557493186488E-3</v>
      </c>
      <c r="R23" s="4">
        <v>1.1989732410505912E-2</v>
      </c>
      <c r="S23" s="4">
        <v>0.12199895384712928</v>
      </c>
      <c r="T23" s="4">
        <v>3.9809753091139308E-2</v>
      </c>
    </row>
    <row r="24" spans="1:20" ht="15" thickBot="1" x14ac:dyDescent="0.35">
      <c r="A24" s="365"/>
      <c r="B24" s="1" t="s">
        <v>2</v>
      </c>
      <c r="C24" s="4">
        <v>4.2054539480889282E-2</v>
      </c>
      <c r="D24" s="4">
        <v>0.16460409593691819</v>
      </c>
      <c r="E24" s="4">
        <v>0.18552184864746468</v>
      </c>
      <c r="F24" s="4">
        <v>0.20063519877340927</v>
      </c>
      <c r="G24" s="4">
        <v>5.4101412769685685E-2</v>
      </c>
      <c r="H24" s="4">
        <v>2.1355820830139087E-2</v>
      </c>
      <c r="I24" s="4">
        <v>1.1061220019713065E-2</v>
      </c>
      <c r="J24" s="4">
        <v>5.1911072171722701E-2</v>
      </c>
      <c r="K24" s="4">
        <v>1.5879969335231628E-2</v>
      </c>
      <c r="L24" s="4">
        <v>6.6805388237870991E-3</v>
      </c>
      <c r="M24" s="4">
        <v>7.8523710436972954E-2</v>
      </c>
      <c r="N24" s="4">
        <v>4.8187493155185633E-3</v>
      </c>
      <c r="O24" s="4">
        <v>2.4093746577592817E-3</v>
      </c>
      <c r="P24" s="4">
        <v>0</v>
      </c>
      <c r="Q24" s="4">
        <v>3.9426130763333695E-3</v>
      </c>
      <c r="R24" s="4">
        <v>2.6941189354944692E-2</v>
      </c>
      <c r="S24" s="4">
        <v>9.9112912057824992E-2</v>
      </c>
      <c r="T24" s="4">
        <v>3.0445734311685468E-2</v>
      </c>
    </row>
    <row r="25" spans="1:20" ht="15" thickBot="1" x14ac:dyDescent="0.35">
      <c r="A25" s="295" t="s">
        <v>238</v>
      </c>
      <c r="B25" s="1" t="s">
        <v>1</v>
      </c>
      <c r="C25" s="3">
        <v>0.46619554695062926</v>
      </c>
      <c r="D25" s="3">
        <v>9.1740346348284388E-2</v>
      </c>
      <c r="E25" s="3">
        <v>0.19851027213079486</v>
      </c>
      <c r="F25" s="3">
        <v>8.5264063676454768E-3</v>
      </c>
      <c r="G25" s="3">
        <v>1.4768204797246425E-2</v>
      </c>
      <c r="H25" s="3">
        <v>2.281381090674411E-3</v>
      </c>
      <c r="I25" s="3">
        <v>3.6872109282564268E-3</v>
      </c>
      <c r="J25" s="3">
        <v>2.9821447778853392E-2</v>
      </c>
      <c r="K25" s="3">
        <v>1.940410885231795E-3</v>
      </c>
      <c r="L25" s="3">
        <v>2.5707217381951163E-3</v>
      </c>
      <c r="M25" s="3">
        <v>5.8201570399053458E-2</v>
      </c>
      <c r="N25" s="3">
        <v>2.8718941594062599E-4</v>
      </c>
      <c r="O25" s="3">
        <v>5.2632031838227386E-2</v>
      </c>
      <c r="P25" s="3">
        <v>7.636872109282564E-5</v>
      </c>
      <c r="Q25" s="3">
        <v>2.0436700010756157E-5</v>
      </c>
      <c r="R25" s="3">
        <v>2.8837259330966977E-3</v>
      </c>
      <c r="S25" s="3">
        <v>1.8834032483596858E-2</v>
      </c>
      <c r="T25" s="3">
        <v>4.7022695493169842E-2</v>
      </c>
    </row>
    <row r="26" spans="1:20" x14ac:dyDescent="0.3">
      <c r="A26" s="296"/>
      <c r="B26" s="1" t="s">
        <v>2</v>
      </c>
      <c r="C26" s="3">
        <v>0.50857073877353931</v>
      </c>
      <c r="D26" s="3">
        <v>0.11129888942539835</v>
      </c>
      <c r="E26" s="3">
        <v>0.1962819893771125</v>
      </c>
      <c r="F26" s="3">
        <v>7.2428778367938191E-3</v>
      </c>
      <c r="G26" s="3">
        <v>4.8285852245292128E-3</v>
      </c>
      <c r="H26" s="3">
        <v>6.0357315306615159E-4</v>
      </c>
      <c r="I26" s="3">
        <v>2.0521487204249156E-3</v>
      </c>
      <c r="J26" s="3">
        <v>1.6055045871559634E-2</v>
      </c>
      <c r="K26" s="3">
        <v>1.8107194591984548E-3</v>
      </c>
      <c r="L26" s="3">
        <v>7.2428778367938191E-4</v>
      </c>
      <c r="M26" s="3">
        <v>3.6335103814582326E-2</v>
      </c>
      <c r="N26" s="3">
        <v>3.6214389183969096E-4</v>
      </c>
      <c r="O26" s="3">
        <v>7.1221632061805887E-2</v>
      </c>
      <c r="P26" s="3">
        <v>0</v>
      </c>
      <c r="Q26" s="3">
        <v>0</v>
      </c>
      <c r="R26" s="3">
        <v>4.7078705939159827E-3</v>
      </c>
      <c r="S26" s="3">
        <v>1.1467889908256881E-2</v>
      </c>
      <c r="T26" s="3">
        <v>2.6436504104297442E-2</v>
      </c>
    </row>
    <row r="28" spans="1:20" x14ac:dyDescent="0.3">
      <c r="A28" s="189" t="s">
        <v>160</v>
      </c>
    </row>
    <row r="29" spans="1:20" x14ac:dyDescent="0.3">
      <c r="A29" s="189" t="s">
        <v>106</v>
      </c>
    </row>
  </sheetData>
  <mergeCells count="11">
    <mergeCell ref="A17:A18"/>
    <mergeCell ref="A19:A20"/>
    <mergeCell ref="A21:A22"/>
    <mergeCell ref="A23:A24"/>
    <mergeCell ref="A25:A26"/>
    <mergeCell ref="A15:A16"/>
    <mergeCell ref="A5:A6"/>
    <mergeCell ref="A7:A8"/>
    <mergeCell ref="A9:A10"/>
    <mergeCell ref="A11:A12"/>
    <mergeCell ref="A13:A14"/>
  </mergeCells>
  <hyperlinks>
    <hyperlink ref="A2" location="sommaire!A1" display="retour sommaire 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zoomScale="93" workbookViewId="0">
      <selection activeCell="A3" sqref="A3"/>
    </sheetView>
  </sheetViews>
  <sheetFormatPr baseColWidth="10" defaultRowHeight="14.4" x14ac:dyDescent="0.3"/>
  <cols>
    <col min="1" max="1" width="25.5546875" customWidth="1"/>
    <col min="9" max="9" width="12.5546875" customWidth="1"/>
  </cols>
  <sheetData>
    <row r="1" spans="1:12" x14ac:dyDescent="0.3">
      <c r="A1" s="188" t="s">
        <v>107</v>
      </c>
    </row>
    <row r="2" spans="1:12" x14ac:dyDescent="0.3">
      <c r="A2" s="196" t="s">
        <v>119</v>
      </c>
    </row>
    <row r="3" spans="1:12" x14ac:dyDescent="0.3">
      <c r="A3" s="196"/>
    </row>
    <row r="4" spans="1:12" s="87" customFormat="1" ht="28.8" x14ac:dyDescent="0.3">
      <c r="A4" s="67" t="s">
        <v>53</v>
      </c>
      <c r="B4" s="5" t="s">
        <v>54</v>
      </c>
      <c r="C4" s="5" t="s">
        <v>55</v>
      </c>
      <c r="D4" s="5" t="s">
        <v>56</v>
      </c>
      <c r="E4" s="5" t="s">
        <v>57</v>
      </c>
      <c r="F4" s="5" t="s">
        <v>13</v>
      </c>
      <c r="G4" s="5" t="s">
        <v>58</v>
      </c>
      <c r="H4" s="5" t="s">
        <v>59</v>
      </c>
      <c r="I4" s="5" t="s">
        <v>60</v>
      </c>
      <c r="J4" s="5" t="s">
        <v>61</v>
      </c>
      <c r="K4" s="5" t="s">
        <v>62</v>
      </c>
      <c r="L4" s="68" t="s">
        <v>0</v>
      </c>
    </row>
    <row r="5" spans="1:12" ht="15" thickBot="1" x14ac:dyDescent="0.35">
      <c r="A5" s="255" t="s">
        <v>177</v>
      </c>
      <c r="B5" s="69">
        <v>0.22191590245227907</v>
      </c>
      <c r="C5" s="69">
        <v>0.11536009781944161</v>
      </c>
      <c r="D5" s="70">
        <v>0.2567385367841859</v>
      </c>
      <c r="E5" s="69">
        <v>4.0345628693702874E-2</v>
      </c>
      <c r="F5" s="70">
        <v>9.058501460498608E-2</v>
      </c>
      <c r="G5" s="69">
        <v>4.309340398070783E-2</v>
      </c>
      <c r="H5" s="69">
        <v>1.3991440798858772E-2</v>
      </c>
      <c r="I5" s="70">
        <v>0.15809089056449971</v>
      </c>
      <c r="J5" s="69">
        <v>9.1775015284287758E-3</v>
      </c>
      <c r="K5" s="69">
        <v>5.0701582772909447E-2</v>
      </c>
      <c r="L5" s="69">
        <v>1</v>
      </c>
    </row>
    <row r="6" spans="1:12" ht="15" thickBot="1" x14ac:dyDescent="0.35">
      <c r="A6" s="255" t="s">
        <v>235</v>
      </c>
      <c r="B6" s="71">
        <v>0.56520699427639987</v>
      </c>
      <c r="C6" s="72">
        <v>0.12785763239298348</v>
      </c>
      <c r="D6" s="72">
        <v>4.5405745827699261E-2</v>
      </c>
      <c r="E6" s="71">
        <v>0.10656732176264656</v>
      </c>
      <c r="F6" s="72">
        <v>2.1710782225350545E-3</v>
      </c>
      <c r="G6" s="72">
        <v>1.4248615407412896E-2</v>
      </c>
      <c r="H6" s="72">
        <v>1.6795524848574658E-2</v>
      </c>
      <c r="I6" s="72">
        <v>2.3042584325856224E-4</v>
      </c>
      <c r="J6" s="72">
        <v>3.251634652786782E-2</v>
      </c>
      <c r="K6" s="72">
        <v>8.9000314890621809E-2</v>
      </c>
      <c r="L6" s="72">
        <v>1</v>
      </c>
    </row>
    <row r="7" spans="1:12" ht="15" thickBot="1" x14ac:dyDescent="0.35">
      <c r="A7" s="255" t="s">
        <v>178</v>
      </c>
      <c r="B7" s="69">
        <v>0.25437397598357425</v>
      </c>
      <c r="C7" s="69">
        <v>5.7672812493518882E-2</v>
      </c>
      <c r="D7" s="69">
        <v>5.2502229504116808E-2</v>
      </c>
      <c r="E7" s="69">
        <v>4.7940145591803728E-2</v>
      </c>
      <c r="F7" s="70">
        <v>0.3044921915506979</v>
      </c>
      <c r="G7" s="70">
        <v>0.14842441462554701</v>
      </c>
      <c r="H7" s="70">
        <v>8.789659248812659E-2</v>
      </c>
      <c r="I7" s="69">
        <v>1.3393408963643527E-2</v>
      </c>
      <c r="J7" s="69">
        <v>2.5144658522927598E-3</v>
      </c>
      <c r="K7" s="69">
        <v>3.078955555094676E-2</v>
      </c>
      <c r="L7" s="69">
        <v>1</v>
      </c>
    </row>
    <row r="8" spans="1:12" x14ac:dyDescent="0.3">
      <c r="A8" s="42" t="s">
        <v>48</v>
      </c>
      <c r="B8" s="72">
        <v>0.35235851862869039</v>
      </c>
      <c r="C8" s="72">
        <v>9.0549936788874838E-2</v>
      </c>
      <c r="D8" s="72">
        <v>5.6636424481296944E-2</v>
      </c>
      <c r="E8" s="72">
        <v>8.0240202275600511E-2</v>
      </c>
      <c r="F8" s="71">
        <v>0.13212017550382985</v>
      </c>
      <c r="G8" s="71">
        <v>0.11813341265709823</v>
      </c>
      <c r="H8" s="71">
        <v>8.7529188666617103E-2</v>
      </c>
      <c r="I8" s="72">
        <v>2.4792518777422473E-2</v>
      </c>
      <c r="J8" s="72">
        <v>8.7060310850003708E-3</v>
      </c>
      <c r="K8" s="72">
        <v>4.893359113556927E-2</v>
      </c>
      <c r="L8" s="72">
        <v>1</v>
      </c>
    </row>
    <row r="9" spans="1:12" x14ac:dyDescent="0.3">
      <c r="A9" s="42" t="s">
        <v>63</v>
      </c>
      <c r="B9" s="69">
        <v>0.3852138191677279</v>
      </c>
      <c r="C9" s="70">
        <v>0.17315737583699625</v>
      </c>
      <c r="D9" s="70">
        <v>0.14808528118966438</v>
      </c>
      <c r="E9" s="69">
        <v>0.10256048966848787</v>
      </c>
      <c r="F9" s="69">
        <v>6.5164523682372756E-3</v>
      </c>
      <c r="G9" s="69">
        <v>1.7106355009653698E-2</v>
      </c>
      <c r="H9" s="69">
        <v>1.1673992523518055E-2</v>
      </c>
      <c r="I9" s="69">
        <v>3.4905311588547014E-3</v>
      </c>
      <c r="J9" s="69">
        <v>7.6089224828492785E-2</v>
      </c>
      <c r="K9" s="69">
        <v>7.6106478248367096E-2</v>
      </c>
      <c r="L9" s="69">
        <v>1</v>
      </c>
    </row>
    <row r="10" spans="1:12" x14ac:dyDescent="0.3">
      <c r="A10" s="42" t="s">
        <v>64</v>
      </c>
      <c r="B10" s="71">
        <v>0.5602879568993544</v>
      </c>
      <c r="C10" s="71">
        <v>0.14257303422971529</v>
      </c>
      <c r="D10" s="72">
        <v>2.8052575356462776E-2</v>
      </c>
      <c r="E10" s="71">
        <v>0.14594398773860945</v>
      </c>
      <c r="F10" s="72">
        <v>2.6775347173842367E-3</v>
      </c>
      <c r="G10" s="72">
        <v>1.3543263201894943E-2</v>
      </c>
      <c r="H10" s="72">
        <v>1.5844596163670985E-2</v>
      </c>
      <c r="I10" s="72">
        <v>3.7155728948957316E-4</v>
      </c>
      <c r="J10" s="72">
        <v>4.3513538618735775E-2</v>
      </c>
      <c r="K10" s="72">
        <v>4.7191955784682549E-2</v>
      </c>
      <c r="L10" s="72">
        <v>1</v>
      </c>
    </row>
    <row r="11" spans="1:12" ht="15" thickBot="1" x14ac:dyDescent="0.35">
      <c r="A11" s="255" t="s">
        <v>236</v>
      </c>
      <c r="B11" s="70">
        <v>0.71992585780791996</v>
      </c>
      <c r="C11" s="69">
        <v>4.9280418414851423E-2</v>
      </c>
      <c r="D11" s="69">
        <v>3.4635323869187884E-2</v>
      </c>
      <c r="E11" s="69">
        <v>8.2621415023851938E-2</v>
      </c>
      <c r="F11" s="69">
        <v>1.9564342778320594E-3</v>
      </c>
      <c r="G11" s="69">
        <v>1.0849474107707341E-2</v>
      </c>
      <c r="H11" s="69">
        <v>1.2309328122305879E-2</v>
      </c>
      <c r="I11" s="69">
        <v>1.6610150008621185E-4</v>
      </c>
      <c r="J11" s="69">
        <v>7.8998793034082415E-3</v>
      </c>
      <c r="K11" s="69">
        <v>8.0355192827173974E-2</v>
      </c>
      <c r="L11" s="69">
        <v>1</v>
      </c>
    </row>
    <row r="12" spans="1:12" ht="15" thickBot="1" x14ac:dyDescent="0.35">
      <c r="A12" s="255" t="s">
        <v>237</v>
      </c>
      <c r="B12" s="71">
        <v>0.70023197937961079</v>
      </c>
      <c r="C12" s="72">
        <v>3.9703137498888985E-2</v>
      </c>
      <c r="D12" s="72">
        <v>8.5445738156608303E-2</v>
      </c>
      <c r="E12" s="72">
        <v>5.7162030041774066E-2</v>
      </c>
      <c r="F12" s="72">
        <v>2.4851124344502712E-3</v>
      </c>
      <c r="G12" s="72">
        <v>1.6812727757532665E-2</v>
      </c>
      <c r="H12" s="72">
        <v>2.1341214114300951E-2</v>
      </c>
      <c r="I12" s="72">
        <v>7.3771220335970127E-5</v>
      </c>
      <c r="J12" s="72">
        <v>2.1420318193938318E-3</v>
      </c>
      <c r="K12" s="72">
        <v>7.4601368767220691E-2</v>
      </c>
      <c r="L12" s="72">
        <v>1</v>
      </c>
    </row>
    <row r="13" spans="1:12" x14ac:dyDescent="0.3">
      <c r="A13" s="42" t="s">
        <v>65</v>
      </c>
      <c r="B13" s="69">
        <v>0.45020288017389726</v>
      </c>
      <c r="C13" s="69">
        <v>0.1074169006430577</v>
      </c>
      <c r="D13" s="69">
        <v>1.0814237840775292E-2</v>
      </c>
      <c r="E13" s="70">
        <v>0.12839779005524862</v>
      </c>
      <c r="F13" s="69">
        <v>4.2555022190019019E-2</v>
      </c>
      <c r="G13" s="70">
        <v>8.5578299067113492E-2</v>
      </c>
      <c r="H13" s="70">
        <v>0.12221900190200163</v>
      </c>
      <c r="I13" s="69">
        <v>2.1691875735893487E-3</v>
      </c>
      <c r="J13" s="69">
        <v>1.1682818585273074E-2</v>
      </c>
      <c r="K13" s="69">
        <v>3.8963861969024544E-2</v>
      </c>
      <c r="L13" s="69">
        <v>1</v>
      </c>
    </row>
    <row r="14" spans="1:12" x14ac:dyDescent="0.3">
      <c r="A14" s="42" t="s">
        <v>239</v>
      </c>
      <c r="B14" s="73">
        <v>0.76282097079218325</v>
      </c>
      <c r="C14" s="74">
        <v>3.3424038663584787E-2</v>
      </c>
      <c r="D14" s="74">
        <v>5.3932548854801435E-2</v>
      </c>
      <c r="E14" s="74">
        <v>6.4911746165160752E-2</v>
      </c>
      <c r="F14" s="74">
        <v>2.3030048329480985E-3</v>
      </c>
      <c r="G14" s="74">
        <v>1.4844505148140365E-2</v>
      </c>
      <c r="H14" s="74">
        <v>1.891994116411011E-2</v>
      </c>
      <c r="I14" s="74">
        <v>1.9962176927926035E-5</v>
      </c>
      <c r="J14" s="74">
        <v>2.9428451355326753E-3</v>
      </c>
      <c r="K14" s="74">
        <v>4.5881487707501577E-2</v>
      </c>
      <c r="L14" s="74">
        <v>1</v>
      </c>
    </row>
    <row r="15" spans="1:12" ht="15" thickBot="1" x14ac:dyDescent="0.35">
      <c r="A15" s="64" t="s">
        <v>52</v>
      </c>
      <c r="B15" s="69">
        <v>0.48264129911236492</v>
      </c>
      <c r="C15" s="69">
        <v>0.12686203812014032</v>
      </c>
      <c r="D15" s="69">
        <v>6.1405490951627312E-2</v>
      </c>
      <c r="E15" s="69">
        <v>0.10809605724901949</v>
      </c>
      <c r="F15" s="69">
        <v>1.5605312048441485E-2</v>
      </c>
      <c r="G15" s="69">
        <v>3.0819238973370938E-2</v>
      </c>
      <c r="H15" s="69">
        <v>3.1963806509323588E-2</v>
      </c>
      <c r="I15" s="69">
        <v>3.3055666414367295E-2</v>
      </c>
      <c r="J15" s="69">
        <v>1.0266840982591343E-2</v>
      </c>
      <c r="K15" s="69">
        <v>9.9285212963600031E-2</v>
      </c>
      <c r="L15" s="69">
        <v>1</v>
      </c>
    </row>
    <row r="16" spans="1:12" ht="15" thickBot="1" x14ac:dyDescent="0.35">
      <c r="A16" s="77" t="s">
        <v>27</v>
      </c>
      <c r="B16" s="75">
        <v>0.42</v>
      </c>
      <c r="C16" s="75">
        <v>0.1077643736958464</v>
      </c>
      <c r="D16" s="75">
        <v>9.7909818032614296E-2</v>
      </c>
      <c r="E16" s="75">
        <v>8.314810865674542E-2</v>
      </c>
      <c r="F16" s="75">
        <v>7.2677979003970841E-2</v>
      </c>
      <c r="G16" s="75">
        <v>5.0442271717447112E-2</v>
      </c>
      <c r="H16" s="75">
        <v>3.6335250815897377E-2</v>
      </c>
      <c r="I16" s="75">
        <v>4.1797970581804345E-2</v>
      </c>
      <c r="J16" s="75">
        <v>1.7924286882745624E-2</v>
      </c>
      <c r="K16" s="76">
        <v>6.6202979611338614E-2</v>
      </c>
      <c r="L16" s="76">
        <v>1</v>
      </c>
    </row>
    <row r="18" spans="1:1" x14ac:dyDescent="0.3">
      <c r="A18" s="189" t="s">
        <v>160</v>
      </c>
    </row>
    <row r="19" spans="1:1" x14ac:dyDescent="0.3">
      <c r="A19" s="189" t="s">
        <v>106</v>
      </c>
    </row>
  </sheetData>
  <hyperlinks>
    <hyperlink ref="A2" location="sommaire!A1" display="retour sommaire 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A3" sqref="A3"/>
    </sheetView>
  </sheetViews>
  <sheetFormatPr baseColWidth="10" defaultRowHeight="14.4" x14ac:dyDescent="0.3"/>
  <cols>
    <col min="1" max="1" width="25.5546875" customWidth="1"/>
    <col min="9" max="9" width="12.44140625" customWidth="1"/>
  </cols>
  <sheetData>
    <row r="1" spans="1:12" x14ac:dyDescent="0.3">
      <c r="A1" s="188" t="s">
        <v>108</v>
      </c>
    </row>
    <row r="2" spans="1:12" x14ac:dyDescent="0.3">
      <c r="A2" s="196" t="s">
        <v>119</v>
      </c>
    </row>
    <row r="3" spans="1:12" x14ac:dyDescent="0.3">
      <c r="A3" s="196"/>
    </row>
    <row r="4" spans="1:12" s="87" customFormat="1" ht="29.4" thickBot="1" x14ac:dyDescent="0.35">
      <c r="A4" s="67" t="s">
        <v>53</v>
      </c>
      <c r="B4" s="5" t="s">
        <v>54</v>
      </c>
      <c r="C4" s="5" t="s">
        <v>55</v>
      </c>
      <c r="D4" s="5" t="s">
        <v>56</v>
      </c>
      <c r="E4" s="5" t="s">
        <v>57</v>
      </c>
      <c r="F4" s="5" t="s">
        <v>13</v>
      </c>
      <c r="G4" s="5" t="s">
        <v>58</v>
      </c>
      <c r="H4" s="5" t="s">
        <v>59</v>
      </c>
      <c r="I4" s="5" t="s">
        <v>60</v>
      </c>
      <c r="J4" s="5" t="s">
        <v>61</v>
      </c>
      <c r="K4" s="5" t="s">
        <v>62</v>
      </c>
      <c r="L4" s="78" t="s">
        <v>66</v>
      </c>
    </row>
    <row r="5" spans="1:12" ht="15" thickBot="1" x14ac:dyDescent="0.35">
      <c r="A5" s="255" t="s">
        <v>177</v>
      </c>
      <c r="B5" s="69">
        <v>0.10355294163889363</v>
      </c>
      <c r="C5" s="70">
        <v>0.21269483901123759</v>
      </c>
      <c r="D5" s="70">
        <v>0.52100436742624023</v>
      </c>
      <c r="E5" s="69">
        <v>9.6409683692451537E-2</v>
      </c>
      <c r="F5" s="70">
        <v>0.24764528408687833</v>
      </c>
      <c r="G5" s="70">
        <v>0.1697433265601328</v>
      </c>
      <c r="H5" s="69">
        <v>7.6508699944949743E-2</v>
      </c>
      <c r="I5" s="70">
        <v>0.75149863408270423</v>
      </c>
      <c r="J5" s="69">
        <v>0.10173236125522774</v>
      </c>
      <c r="K5" s="69">
        <v>0.15216701678616398</v>
      </c>
      <c r="L5" s="79">
        <v>0.1986902451336344</v>
      </c>
    </row>
    <row r="6" spans="1:12" ht="15" thickBot="1" x14ac:dyDescent="0.35">
      <c r="A6" s="255" t="s">
        <v>235</v>
      </c>
      <c r="B6" s="71">
        <v>0.19344763336923701</v>
      </c>
      <c r="C6" s="71">
        <v>0.17290592368708327</v>
      </c>
      <c r="D6" s="72">
        <v>6.7583860180602626E-2</v>
      </c>
      <c r="E6" s="71">
        <v>0.18677988332040141</v>
      </c>
      <c r="F6" s="72">
        <v>4.3534248539294287E-3</v>
      </c>
      <c r="G6" s="72">
        <v>4.1165789646903442E-2</v>
      </c>
      <c r="H6" s="72">
        <v>6.7363375464231087E-2</v>
      </c>
      <c r="I6" s="72">
        <v>8.0340478297091854E-4</v>
      </c>
      <c r="J6" s="71">
        <v>0.26437371895175804</v>
      </c>
      <c r="K6" s="72">
        <v>0.1959171391105225</v>
      </c>
      <c r="L6" s="80">
        <v>0.14573317388804458</v>
      </c>
    </row>
    <row r="7" spans="1:12" ht="15" thickBot="1" x14ac:dyDescent="0.35">
      <c r="A7" s="255" t="s">
        <v>178</v>
      </c>
      <c r="B7" s="69">
        <v>7.7757011834263257E-2</v>
      </c>
      <c r="C7" s="69">
        <v>6.96570913559688E-2</v>
      </c>
      <c r="D7" s="69">
        <v>6.9794454435649175E-2</v>
      </c>
      <c r="E7" s="69">
        <v>7.5044071384279751E-2</v>
      </c>
      <c r="F7" s="70">
        <v>0.54530908350768448</v>
      </c>
      <c r="G7" s="70">
        <v>0.38298355112999355</v>
      </c>
      <c r="H7" s="70">
        <v>0.31485695479267745</v>
      </c>
      <c r="I7" s="69">
        <v>4.1706653922410727E-2</v>
      </c>
      <c r="J7" s="69">
        <v>1.8258843656768678E-2</v>
      </c>
      <c r="K7" s="69">
        <v>6.053343206268226E-2</v>
      </c>
      <c r="L7" s="81">
        <v>0.1301575646981652</v>
      </c>
    </row>
    <row r="8" spans="1:12" x14ac:dyDescent="0.3">
      <c r="A8" s="42" t="s">
        <v>48</v>
      </c>
      <c r="B8" s="72">
        <v>6.0076811449952423E-2</v>
      </c>
      <c r="C8" s="72">
        <v>6.1001086634693856E-2</v>
      </c>
      <c r="D8" s="72">
        <v>4.1994673951132579E-2</v>
      </c>
      <c r="E8" s="72">
        <v>7.005905403167946E-2</v>
      </c>
      <c r="F8" s="71">
        <v>0.13197477457534515</v>
      </c>
      <c r="G8" s="71">
        <v>0.17002106880997347</v>
      </c>
      <c r="H8" s="71">
        <v>0.1748837147104513</v>
      </c>
      <c r="I8" s="72">
        <v>4.3061592213948501E-2</v>
      </c>
      <c r="J8" s="72">
        <v>3.5261676458230105E-2</v>
      </c>
      <c r="K8" s="72">
        <v>5.3660434104683553E-2</v>
      </c>
      <c r="L8" s="80">
        <v>7.2597995416397845E-2</v>
      </c>
    </row>
    <row r="9" spans="1:12" x14ac:dyDescent="0.3">
      <c r="A9" s="42" t="s">
        <v>63</v>
      </c>
      <c r="B9" s="69">
        <v>5.9448740275737641E-2</v>
      </c>
      <c r="C9" s="69">
        <v>0.10558667502308285</v>
      </c>
      <c r="D9" s="69">
        <v>9.9386861990047634E-2</v>
      </c>
      <c r="E9" s="69">
        <v>8.1053362898225137E-2</v>
      </c>
      <c r="F9" s="69">
        <v>5.8918503931304949E-3</v>
      </c>
      <c r="G9" s="69">
        <v>2.2284668146174837E-2</v>
      </c>
      <c r="H9" s="69">
        <v>2.1112252728924707E-2</v>
      </c>
      <c r="I9" s="69">
        <v>5.4875646631060244E-3</v>
      </c>
      <c r="J9" s="70">
        <v>0.2789488665029134</v>
      </c>
      <c r="K9" s="69">
        <v>7.554181535872026E-2</v>
      </c>
      <c r="L9" s="81">
        <v>6.5711794542328131E-2</v>
      </c>
    </row>
    <row r="10" spans="1:12" x14ac:dyDescent="0.3">
      <c r="A10" s="42" t="s">
        <v>64</v>
      </c>
      <c r="B10" s="72">
        <v>7.6478997621989522E-2</v>
      </c>
      <c r="C10" s="72">
        <v>7.6894559361866385E-2</v>
      </c>
      <c r="D10" s="72">
        <v>1.6652518459068576E-2</v>
      </c>
      <c r="E10" s="72">
        <v>0.1020157585634839</v>
      </c>
      <c r="F10" s="72">
        <v>2.141241727062807E-3</v>
      </c>
      <c r="G10" s="72">
        <v>1.5604940280064797E-2</v>
      </c>
      <c r="H10" s="72">
        <v>2.5344658380155757E-2</v>
      </c>
      <c r="I10" s="72">
        <v>5.1665902441859718E-4</v>
      </c>
      <c r="J10" s="71">
        <v>0.1410964041041736</v>
      </c>
      <c r="K10" s="72">
        <v>4.1430852486609562E-2</v>
      </c>
      <c r="L10" s="80">
        <v>5.8121047048057636E-2</v>
      </c>
    </row>
    <row r="11" spans="1:12" ht="15" thickBot="1" x14ac:dyDescent="0.35">
      <c r="A11" s="255" t="s">
        <v>236</v>
      </c>
      <c r="B11" s="69">
        <v>7.9410651534295398E-2</v>
      </c>
      <c r="C11" s="69">
        <v>2.1477943419848291E-2</v>
      </c>
      <c r="D11" s="69">
        <v>1.6614471314244879E-2</v>
      </c>
      <c r="E11" s="69">
        <v>4.6669566882992501E-2</v>
      </c>
      <c r="F11" s="69">
        <v>1.2643168844617162E-3</v>
      </c>
      <c r="G11" s="69">
        <v>1.0102004721083099E-2</v>
      </c>
      <c r="H11" s="69">
        <v>1.5911081592489985E-2</v>
      </c>
      <c r="I11" s="69">
        <v>1.8664307257121822E-4</v>
      </c>
      <c r="J11" s="69">
        <v>2.0700082981052911E-2</v>
      </c>
      <c r="K11" s="69">
        <v>5.7007228554093459E-2</v>
      </c>
      <c r="L11" s="81">
        <v>4.6967075267714216E-2</v>
      </c>
    </row>
    <row r="12" spans="1:12" ht="15" thickBot="1" x14ac:dyDescent="0.35">
      <c r="A12" s="255" t="s">
        <v>237</v>
      </c>
      <c r="B12" s="72">
        <v>4.9945890910750752E-2</v>
      </c>
      <c r="C12" s="72">
        <v>1.1189481736872085E-2</v>
      </c>
      <c r="D12" s="72">
        <v>2.6504799040770823E-2</v>
      </c>
      <c r="E12" s="72">
        <v>2.0879284988458653E-2</v>
      </c>
      <c r="F12" s="72">
        <v>1.0384929521019268E-3</v>
      </c>
      <c r="G12" s="72">
        <v>1.0122875525984419E-2</v>
      </c>
      <c r="H12" s="72">
        <v>1.7838211706461087E-2</v>
      </c>
      <c r="I12" s="72">
        <v>5.3603373783429448E-5</v>
      </c>
      <c r="J12" s="72">
        <v>3.6294798097008018E-3</v>
      </c>
      <c r="K12" s="72">
        <v>3.4223909029821052E-2</v>
      </c>
      <c r="L12" s="80">
        <v>3.0371088214095791E-2</v>
      </c>
    </row>
    <row r="13" spans="1:12" x14ac:dyDescent="0.3">
      <c r="A13" s="42" t="s">
        <v>65</v>
      </c>
      <c r="B13" s="69">
        <v>3.1512537649719244E-2</v>
      </c>
      <c r="C13" s="69">
        <v>2.9708111585209144E-2</v>
      </c>
      <c r="D13" s="69">
        <v>3.2919051390940205E-3</v>
      </c>
      <c r="E13" s="69">
        <v>4.6023835882385414E-2</v>
      </c>
      <c r="F13" s="69">
        <v>1.7451212930797221E-2</v>
      </c>
      <c r="G13" s="69">
        <v>5.0564608787465104E-2</v>
      </c>
      <c r="H13" s="69">
        <v>0.10025088351560835</v>
      </c>
      <c r="I13" s="69">
        <v>1.5467479543531751E-3</v>
      </c>
      <c r="J13" s="69">
        <v>1.9426000027108151E-2</v>
      </c>
      <c r="K13" s="69">
        <v>1.754131301335456E-2</v>
      </c>
      <c r="L13" s="81">
        <v>2.9804211623129646E-2</v>
      </c>
    </row>
    <row r="14" spans="1:12" x14ac:dyDescent="0.3">
      <c r="A14" s="42" t="s">
        <v>239</v>
      </c>
      <c r="B14" s="74">
        <v>4.6029369158389698E-2</v>
      </c>
      <c r="C14" s="74">
        <v>7.9689049137029698E-3</v>
      </c>
      <c r="D14" s="74">
        <v>1.4152710762572308E-2</v>
      </c>
      <c r="E14" s="74">
        <v>2.0057917752895078E-2</v>
      </c>
      <c r="F14" s="74">
        <v>8.1415470350766227E-4</v>
      </c>
      <c r="G14" s="74">
        <v>7.5611180115581446E-3</v>
      </c>
      <c r="H14" s="74">
        <v>1.3378473050266597E-2</v>
      </c>
      <c r="I14" s="74">
        <v>1.2270651829941683E-5</v>
      </c>
      <c r="J14" s="74">
        <v>4.2183290236398113E-3</v>
      </c>
      <c r="K14" s="74">
        <v>1.7806349123505198E-2</v>
      </c>
      <c r="L14" s="80">
        <v>2.5693006632456113E-2</v>
      </c>
    </row>
    <row r="15" spans="1:12" ht="15" thickBot="1" x14ac:dyDescent="0.35">
      <c r="A15" s="64" t="s">
        <v>52</v>
      </c>
      <c r="B15" s="69">
        <v>0.22233941455677142</v>
      </c>
      <c r="C15" s="69">
        <v>0.23091438130206784</v>
      </c>
      <c r="D15" s="69">
        <v>0.12301992870847309</v>
      </c>
      <c r="E15" s="69">
        <v>0.25500693130058472</v>
      </c>
      <c r="F15" s="69">
        <v>4.2117649068866288E-2</v>
      </c>
      <c r="G15" s="69">
        <v>0.11984551323182269</v>
      </c>
      <c r="H15" s="69">
        <v>0.17255392286873442</v>
      </c>
      <c r="I15" s="69">
        <v>0.15512622625790323</v>
      </c>
      <c r="J15" s="69">
        <v>0.11235423722942679</v>
      </c>
      <c r="K15" s="69">
        <v>0.29417214136129055</v>
      </c>
      <c r="L15" s="82">
        <v>0.2</v>
      </c>
    </row>
    <row r="16" spans="1:12" ht="15" thickBot="1" x14ac:dyDescent="0.35">
      <c r="A16" s="83"/>
      <c r="B16" s="84">
        <f>SUM(B5:B15)</f>
        <v>1</v>
      </c>
      <c r="C16" s="85">
        <f t="shared" ref="C16:K16" si="0">SUM(C5:C15)</f>
        <v>0.99999899803163317</v>
      </c>
      <c r="D16" s="85">
        <f t="shared" si="0"/>
        <v>1.0000005514078958</v>
      </c>
      <c r="E16" s="85">
        <f t="shared" si="0"/>
        <v>0.99999935069783763</v>
      </c>
      <c r="F16" s="85">
        <f t="shared" si="0"/>
        <v>1.0000014856837653</v>
      </c>
      <c r="G16" s="85">
        <f t="shared" si="0"/>
        <v>0.99999946485115632</v>
      </c>
      <c r="H16" s="85">
        <f t="shared" si="0"/>
        <v>1.0000022287549506</v>
      </c>
      <c r="I16" s="85">
        <f t="shared" si="0"/>
        <v>1</v>
      </c>
      <c r="J16" s="85">
        <f t="shared" si="0"/>
        <v>1</v>
      </c>
      <c r="K16" s="86">
        <f t="shared" si="0"/>
        <v>1.0000016309914472</v>
      </c>
      <c r="L16" s="60"/>
    </row>
    <row r="18" spans="1:1" x14ac:dyDescent="0.3">
      <c r="A18" s="189" t="s">
        <v>160</v>
      </c>
    </row>
    <row r="19" spans="1:1" x14ac:dyDescent="0.3">
      <c r="A19" s="189" t="s">
        <v>106</v>
      </c>
    </row>
  </sheetData>
  <hyperlinks>
    <hyperlink ref="A2" location="sommaire!A1" display="retour sommaire 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A3" sqref="A3"/>
    </sheetView>
  </sheetViews>
  <sheetFormatPr baseColWidth="10" defaultRowHeight="14.4" x14ac:dyDescent="0.3"/>
  <cols>
    <col min="1" max="1" width="30.88671875" customWidth="1"/>
    <col min="8" max="8" width="57.6640625" customWidth="1"/>
    <col min="14" max="14" width="18.6640625" bestFit="1" customWidth="1"/>
    <col min="15" max="15" width="20.5546875" bestFit="1" customWidth="1"/>
  </cols>
  <sheetData>
    <row r="1" spans="1:13" x14ac:dyDescent="0.3">
      <c r="A1" s="188" t="s">
        <v>162</v>
      </c>
    </row>
    <row r="2" spans="1:13" x14ac:dyDescent="0.3">
      <c r="A2" s="196" t="s">
        <v>119</v>
      </c>
    </row>
    <row r="3" spans="1:13" x14ac:dyDescent="0.3">
      <c r="B3" s="60"/>
      <c r="C3" s="60"/>
      <c r="D3" s="60"/>
      <c r="E3" s="60"/>
      <c r="F3" s="60"/>
      <c r="G3" s="60"/>
      <c r="H3" s="60"/>
      <c r="I3" s="60"/>
      <c r="J3" s="60"/>
    </row>
    <row r="4" spans="1:13" s="87" customFormat="1" ht="58.2" thickBot="1" x14ac:dyDescent="0.35">
      <c r="A4" s="260" t="s">
        <v>212</v>
      </c>
      <c r="B4" s="260" t="s">
        <v>67</v>
      </c>
      <c r="C4" s="260" t="s">
        <v>68</v>
      </c>
      <c r="D4" s="260" t="s">
        <v>69</v>
      </c>
      <c r="E4" s="260" t="s">
        <v>70</v>
      </c>
      <c r="F4" s="260" t="s">
        <v>161</v>
      </c>
      <c r="G4"/>
      <c r="H4" s="259" t="s">
        <v>212</v>
      </c>
      <c r="I4" s="260" t="s">
        <v>67</v>
      </c>
      <c r="J4" s="260" t="s">
        <v>68</v>
      </c>
      <c r="K4" s="260" t="s">
        <v>69</v>
      </c>
      <c r="L4" s="260" t="s">
        <v>70</v>
      </c>
      <c r="M4" s="260" t="s">
        <v>161</v>
      </c>
    </row>
    <row r="5" spans="1:13" ht="15" thickBot="1" x14ac:dyDescent="0.35">
      <c r="A5" s="255" t="s">
        <v>177</v>
      </c>
      <c r="B5" s="88">
        <v>0.18364941843596763</v>
      </c>
      <c r="C5" s="88">
        <v>0.47328201079443949</v>
      </c>
      <c r="D5" s="88">
        <v>0.88842123664483208</v>
      </c>
      <c r="E5" s="88">
        <v>0.90229369189547015</v>
      </c>
      <c r="F5" s="4">
        <v>0.67415765108767434</v>
      </c>
      <c r="H5" s="255" t="s">
        <v>177</v>
      </c>
      <c r="I5" s="88">
        <v>0.18364941843596763</v>
      </c>
      <c r="J5" s="88">
        <v>0.47328201079443949</v>
      </c>
      <c r="K5" s="88">
        <v>0.88842123664483208</v>
      </c>
      <c r="L5" s="88">
        <v>0.90229369189547015</v>
      </c>
      <c r="M5" s="4">
        <v>0.67415765108767434</v>
      </c>
    </row>
    <row r="6" spans="1:13" ht="15" thickBot="1" x14ac:dyDescent="0.35">
      <c r="A6" s="255" t="s">
        <v>178</v>
      </c>
      <c r="B6" s="88">
        <v>0.53367441032078666</v>
      </c>
      <c r="C6" s="88">
        <v>7.5447904569178994E-3</v>
      </c>
      <c r="D6" s="88">
        <v>1.1805505568295165E-2</v>
      </c>
      <c r="E6" s="88">
        <v>5.7386809748809713E-2</v>
      </c>
      <c r="F6" s="4">
        <v>0.16427005141398054</v>
      </c>
      <c r="H6" s="255" t="s">
        <v>178</v>
      </c>
      <c r="I6" s="88">
        <v>0.53367441032078666</v>
      </c>
      <c r="J6" s="88">
        <v>7.5447904569178994E-3</v>
      </c>
      <c r="K6" s="88">
        <v>1.1805505568295165E-2</v>
      </c>
      <c r="L6" s="88">
        <v>5.7386809748809713E-2</v>
      </c>
      <c r="M6" s="4">
        <v>0.16427005141398054</v>
      </c>
    </row>
    <row r="7" spans="1:13" x14ac:dyDescent="0.3">
      <c r="A7" s="42" t="s">
        <v>49</v>
      </c>
      <c r="B7" s="88">
        <v>1.5268030783107784E-3</v>
      </c>
      <c r="C7" s="88">
        <v>5.8256560599487493E-3</v>
      </c>
      <c r="D7" s="88">
        <v>3.0150030335126016E-3</v>
      </c>
      <c r="E7" s="88">
        <v>1.0421916949972792E-3</v>
      </c>
      <c r="F7" s="4">
        <v>2.2506591092395236E-3</v>
      </c>
      <c r="H7" s="42" t="s">
        <v>48</v>
      </c>
      <c r="I7" s="88">
        <v>0.23781789246595214</v>
      </c>
      <c r="J7" s="88">
        <v>1.0913000482327675E-2</v>
      </c>
      <c r="K7" s="88">
        <v>1.5829280080619453E-2</v>
      </c>
      <c r="L7" s="88">
        <v>4.7972947193612708E-3</v>
      </c>
      <c r="M7" s="4">
        <v>7.1726231894198064E-2</v>
      </c>
    </row>
    <row r="8" spans="1:13" ht="15" thickBot="1" x14ac:dyDescent="0.35">
      <c r="A8" s="255" t="s">
        <v>235</v>
      </c>
      <c r="B8" s="88">
        <v>7.626833815456474E-4</v>
      </c>
      <c r="C8" s="88">
        <v>2.9640248223606035E-4</v>
      </c>
      <c r="D8" s="88">
        <v>3.1929005522021242E-4</v>
      </c>
      <c r="E8" s="88">
        <v>2.0883995429617924E-4</v>
      </c>
      <c r="F8" s="4">
        <v>4.0461503330337323E-4</v>
      </c>
      <c r="H8" s="42" t="s">
        <v>71</v>
      </c>
      <c r="I8" s="88">
        <v>6.1258844110963966E-4</v>
      </c>
      <c r="J8" s="88">
        <v>0.43904752409617454</v>
      </c>
      <c r="K8" s="88">
        <v>2.6011085174864002E-2</v>
      </c>
      <c r="L8" s="88">
        <v>4.1921943389646495E-3</v>
      </c>
      <c r="M8" s="4">
        <v>4.2411344136907121E-2</v>
      </c>
    </row>
    <row r="9" spans="1:13" x14ac:dyDescent="0.3">
      <c r="A9" s="42" t="s">
        <v>48</v>
      </c>
      <c r="B9" s="88">
        <v>0.23781789246595214</v>
      </c>
      <c r="C9" s="88">
        <v>1.0913000482327675E-2</v>
      </c>
      <c r="D9" s="88">
        <v>1.5829280080619453E-2</v>
      </c>
      <c r="E9" s="88">
        <v>4.7972947193612708E-3</v>
      </c>
      <c r="F9" s="4">
        <v>7.1726231894198064E-2</v>
      </c>
      <c r="H9" s="42" t="s">
        <v>211</v>
      </c>
      <c r="I9" s="88">
        <v>6.6501394662078111E-4</v>
      </c>
      <c r="J9" s="88">
        <v>4.0712228219133048E-2</v>
      </c>
      <c r="K9" s="88">
        <v>4.3118553785720895E-2</v>
      </c>
      <c r="L9" s="88">
        <v>1.7495031684100118E-2</v>
      </c>
      <c r="M9" s="4">
        <v>2.4225964713724769E-2</v>
      </c>
    </row>
    <row r="10" spans="1:13" ht="27" customHeight="1" thickBot="1" x14ac:dyDescent="0.35">
      <c r="A10" s="255" t="s">
        <v>237</v>
      </c>
      <c r="B10" s="88">
        <v>2.8726304389666571E-4</v>
      </c>
      <c r="C10" s="88">
        <v>0</v>
      </c>
      <c r="D10" s="88">
        <v>5.1415467829341775E-5</v>
      </c>
      <c r="E10" s="88">
        <v>0</v>
      </c>
      <c r="F10" s="4">
        <v>9.6108083920041145E-5</v>
      </c>
      <c r="H10" s="63" t="s">
        <v>241</v>
      </c>
      <c r="I10" s="88">
        <v>3.1211129719372734E-3</v>
      </c>
      <c r="J10" s="88">
        <v>8.3181314787519837E-3</v>
      </c>
      <c r="K10" s="88">
        <v>5.1682828262054345E-3</v>
      </c>
      <c r="L10" s="88">
        <v>1.7811638409683749E-3</v>
      </c>
      <c r="M10" s="88">
        <v>3.872386917306298E-3</v>
      </c>
    </row>
    <row r="11" spans="1:13" x14ac:dyDescent="0.3">
      <c r="A11" s="42" t="s">
        <v>240</v>
      </c>
      <c r="B11" s="88">
        <v>2.9300830477459904E-4</v>
      </c>
      <c r="C11" s="88">
        <v>2.1960729365671744E-3</v>
      </c>
      <c r="D11" s="88">
        <v>1.7054510678992667E-3</v>
      </c>
      <c r="E11" s="88">
        <v>3.9626042610044264E-4</v>
      </c>
      <c r="F11" s="4">
        <v>9.8645337335530239E-4</v>
      </c>
      <c r="H11" s="42" t="s">
        <v>52</v>
      </c>
      <c r="I11" s="88">
        <v>4.0460999732845365E-2</v>
      </c>
      <c r="J11" s="88">
        <v>2.0176925336214725E-2</v>
      </c>
      <c r="K11" s="88">
        <v>9.6460559194628103E-3</v>
      </c>
      <c r="L11" s="88">
        <v>1.2053144413497753E-2</v>
      </c>
      <c r="M11" s="4">
        <v>1.9336177620040917E-2</v>
      </c>
    </row>
    <row r="12" spans="1:13" x14ac:dyDescent="0.3">
      <c r="A12" s="42" t="s">
        <v>71</v>
      </c>
      <c r="B12" s="88">
        <v>6.1258844110963966E-4</v>
      </c>
      <c r="C12" s="88">
        <v>0.43904752409617454</v>
      </c>
      <c r="D12" s="88">
        <v>2.6011085174864002E-2</v>
      </c>
      <c r="E12" s="88">
        <v>4.1921943389646495E-3</v>
      </c>
      <c r="F12" s="4">
        <v>4.2411344136907121E-2</v>
      </c>
    </row>
    <row r="13" spans="1:13" x14ac:dyDescent="0.3">
      <c r="A13" s="42" t="s">
        <v>211</v>
      </c>
      <c r="B13" s="88">
        <v>6.6501394662078111E-4</v>
      </c>
      <c r="C13" s="88">
        <v>4.0712228219133048E-2</v>
      </c>
      <c r="D13" s="88">
        <v>4.3118553785720895E-2</v>
      </c>
      <c r="E13" s="88">
        <v>1.7495031684100118E-2</v>
      </c>
      <c r="F13" s="4">
        <v>2.4225964713724769E-2</v>
      </c>
    </row>
    <row r="14" spans="1:13" x14ac:dyDescent="0.3">
      <c r="A14" s="42" t="s">
        <v>236</v>
      </c>
      <c r="B14" s="88">
        <v>2.513551634095825E-4</v>
      </c>
      <c r="C14" s="88">
        <v>0</v>
      </c>
      <c r="D14" s="88">
        <v>7.7123201744012663E-5</v>
      </c>
      <c r="E14" s="88">
        <v>1.3387176557447386E-4</v>
      </c>
      <c r="F14" s="4">
        <v>1.3455131748805761E-4</v>
      </c>
    </row>
    <row r="15" spans="1:13" x14ac:dyDescent="0.3">
      <c r="A15" s="42" t="s">
        <v>52</v>
      </c>
      <c r="B15" s="88">
        <v>4.0460999732845365E-2</v>
      </c>
      <c r="C15" s="88">
        <v>2.0176925336214725E-2</v>
      </c>
      <c r="D15" s="88">
        <v>9.6460559194628103E-3</v>
      </c>
      <c r="E15" s="88">
        <v>1.2053144413497753E-2</v>
      </c>
      <c r="F15" s="4">
        <v>1.9336177620040917E-2</v>
      </c>
    </row>
    <row r="16" spans="1:13" x14ac:dyDescent="0.3">
      <c r="A16" s="189" t="s">
        <v>160</v>
      </c>
    </row>
    <row r="17" spans="1:1" x14ac:dyDescent="0.3">
      <c r="A17" s="189" t="s">
        <v>106</v>
      </c>
    </row>
  </sheetData>
  <hyperlinks>
    <hyperlink ref="A2" location="sommaire!A1" display="retour sommaire 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workbookViewId="0">
      <selection activeCell="A3" sqref="A3"/>
    </sheetView>
  </sheetViews>
  <sheetFormatPr baseColWidth="10" defaultRowHeight="14.4" x14ac:dyDescent="0.3"/>
  <cols>
    <col min="1" max="1" width="27.6640625" customWidth="1"/>
    <col min="9" max="9" width="13.6640625" customWidth="1"/>
    <col min="12" max="12" width="25.33203125" bestFit="1" customWidth="1"/>
    <col min="20" max="20" width="13.44140625" customWidth="1"/>
  </cols>
  <sheetData>
    <row r="1" spans="1:20" x14ac:dyDescent="0.3">
      <c r="A1" s="194" t="s">
        <v>169</v>
      </c>
    </row>
    <row r="2" spans="1:20" x14ac:dyDescent="0.3">
      <c r="A2" s="196" t="s">
        <v>119</v>
      </c>
    </row>
    <row r="3" spans="1:20" x14ac:dyDescent="0.3"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20" s="87" customFormat="1" ht="72.599999999999994" thickBot="1" x14ac:dyDescent="0.35">
      <c r="A4" s="259" t="s">
        <v>46</v>
      </c>
      <c r="B4" s="260" t="s">
        <v>213</v>
      </c>
      <c r="C4" s="260" t="s">
        <v>214</v>
      </c>
      <c r="D4" s="260" t="s">
        <v>215</v>
      </c>
      <c r="E4" s="260" t="s">
        <v>216</v>
      </c>
      <c r="F4" s="260" t="s">
        <v>217</v>
      </c>
      <c r="G4" s="260" t="s">
        <v>218</v>
      </c>
      <c r="H4" s="260" t="s">
        <v>219</v>
      </c>
      <c r="I4" s="260" t="s">
        <v>220</v>
      </c>
      <c r="L4" s="259" t="s">
        <v>46</v>
      </c>
      <c r="M4" s="260" t="s">
        <v>213</v>
      </c>
      <c r="N4" s="260" t="s">
        <v>214</v>
      </c>
      <c r="O4" s="260" t="s">
        <v>215</v>
      </c>
      <c r="P4" s="260" t="s">
        <v>216</v>
      </c>
      <c r="Q4" s="260" t="s">
        <v>217</v>
      </c>
      <c r="R4" s="260" t="s">
        <v>218</v>
      </c>
      <c r="S4" s="260" t="s">
        <v>219</v>
      </c>
      <c r="T4" s="260" t="s">
        <v>220</v>
      </c>
    </row>
    <row r="5" spans="1:20" x14ac:dyDescent="0.3">
      <c r="A5" s="42" t="s">
        <v>179</v>
      </c>
      <c r="B5" s="88">
        <v>0.14197716849117875</v>
      </c>
      <c r="C5" s="88">
        <v>2.353674911533574E-2</v>
      </c>
      <c r="D5" s="4">
        <v>4.6610313805484811E-2</v>
      </c>
      <c r="E5" s="88">
        <v>0.12476216247614541</v>
      </c>
      <c r="F5" s="88">
        <v>0.18244396003530611</v>
      </c>
      <c r="G5" s="88">
        <v>0.27144471933117215</v>
      </c>
      <c r="H5" s="88">
        <v>0.36017934030203341</v>
      </c>
      <c r="I5" s="4">
        <v>0.20676858741893581</v>
      </c>
      <c r="L5" s="42" t="s">
        <v>179</v>
      </c>
      <c r="M5" s="88">
        <v>0.14197716849117875</v>
      </c>
      <c r="N5" s="88">
        <v>2.353674911533574E-2</v>
      </c>
      <c r="O5" s="256">
        <v>4.6610313805484811E-2</v>
      </c>
      <c r="P5" s="88">
        <v>0.12476216247614541</v>
      </c>
      <c r="Q5" s="88">
        <v>0.18244396003530611</v>
      </c>
      <c r="R5" s="88">
        <v>0.27144471933117215</v>
      </c>
      <c r="S5" s="88">
        <v>0.36017934030203341</v>
      </c>
      <c r="T5" s="256">
        <v>0.20676858741893581</v>
      </c>
    </row>
    <row r="6" spans="1:20" x14ac:dyDescent="0.3">
      <c r="A6" s="42" t="s">
        <v>180</v>
      </c>
      <c r="B6" s="88">
        <v>2.8734670192940757E-2</v>
      </c>
      <c r="C6" s="88">
        <v>1.6546731512046914E-2</v>
      </c>
      <c r="D6" s="4">
        <v>1.8921083047402348E-2</v>
      </c>
      <c r="E6" s="88">
        <v>2.3603116291392227E-2</v>
      </c>
      <c r="F6" s="88">
        <v>2.9017548708028189E-2</v>
      </c>
      <c r="G6" s="88">
        <v>1.2888869931183529E-2</v>
      </c>
      <c r="H6" s="88">
        <v>1.6327334154674661E-2</v>
      </c>
      <c r="I6" s="4">
        <v>2.1559571005702858E-2</v>
      </c>
      <c r="L6" s="42" t="s">
        <v>49</v>
      </c>
      <c r="M6" s="88">
        <v>0.12606801840506773</v>
      </c>
      <c r="N6" s="88">
        <v>1.0280284676499071E-2</v>
      </c>
      <c r="O6" s="256">
        <v>3.2837075496650353E-2</v>
      </c>
      <c r="P6" s="88">
        <v>0.43770038209846718</v>
      </c>
      <c r="Q6" s="88">
        <v>0.25720433261047959</v>
      </c>
      <c r="R6" s="88">
        <v>0.51674202354547005</v>
      </c>
      <c r="S6" s="88">
        <v>0.27451640354108187</v>
      </c>
      <c r="T6" s="256">
        <v>0.38146762985962551</v>
      </c>
    </row>
    <row r="7" spans="1:20" x14ac:dyDescent="0.3">
      <c r="A7" s="42" t="s">
        <v>49</v>
      </c>
      <c r="B7" s="88">
        <v>0.12606801840506773</v>
      </c>
      <c r="C7" s="88">
        <v>1.0280284676499071E-2</v>
      </c>
      <c r="D7" s="4">
        <v>3.2837075496650353E-2</v>
      </c>
      <c r="E7" s="88">
        <v>0.43770038209846718</v>
      </c>
      <c r="F7" s="88">
        <v>0.25720433261047959</v>
      </c>
      <c r="G7" s="88">
        <v>0.51674202354547005</v>
      </c>
      <c r="H7" s="88">
        <v>0.27451640354108187</v>
      </c>
      <c r="I7" s="4">
        <v>0.38146762985962551</v>
      </c>
      <c r="L7" s="42" t="s">
        <v>235</v>
      </c>
      <c r="M7" s="88">
        <v>0.22453959432969176</v>
      </c>
      <c r="N7" s="88">
        <v>0.20286620420535009</v>
      </c>
      <c r="O7" s="256">
        <v>0.20708843147982423</v>
      </c>
      <c r="P7" s="88">
        <v>0.17686327901971977</v>
      </c>
      <c r="Q7" s="88">
        <v>0.22416831870236001</v>
      </c>
      <c r="R7" s="88">
        <v>3.6445003696752541E-2</v>
      </c>
      <c r="S7" s="88">
        <v>4.5495535544180961E-2</v>
      </c>
      <c r="T7" s="256">
        <v>0.1381718729628324</v>
      </c>
    </row>
    <row r="8" spans="1:20" x14ac:dyDescent="0.3">
      <c r="A8" s="42" t="s">
        <v>235</v>
      </c>
      <c r="B8" s="88">
        <v>0.22453959432969176</v>
      </c>
      <c r="C8" s="88">
        <v>0.20286620420535009</v>
      </c>
      <c r="D8" s="4">
        <v>0.20708843147982423</v>
      </c>
      <c r="E8" s="88">
        <v>0.17686327901971977</v>
      </c>
      <c r="F8" s="88">
        <v>0.22416831870236001</v>
      </c>
      <c r="G8" s="88">
        <v>3.6445003696752541E-2</v>
      </c>
      <c r="H8" s="88">
        <v>4.5495535544180961E-2</v>
      </c>
      <c r="I8" s="4">
        <v>0.1381718729628324</v>
      </c>
      <c r="L8" s="42" t="s">
        <v>48</v>
      </c>
      <c r="M8" s="88">
        <v>4.4022630645107294E-2</v>
      </c>
      <c r="N8" s="88">
        <v>1.2162108650810506E-2</v>
      </c>
      <c r="O8" s="256">
        <v>1.8368907133721499E-2</v>
      </c>
      <c r="P8" s="88">
        <v>3.6045047099976052E-2</v>
      </c>
      <c r="Q8" s="88">
        <v>4.8616378982158016E-2</v>
      </c>
      <c r="R8" s="88">
        <v>4.3259113916851499E-2</v>
      </c>
      <c r="S8" s="88">
        <v>5.6212134683042689E-2</v>
      </c>
      <c r="T8" s="256">
        <v>4.3794576244996102E-2</v>
      </c>
    </row>
    <row r="9" spans="1:20" x14ac:dyDescent="0.3">
      <c r="A9" s="42" t="s">
        <v>48</v>
      </c>
      <c r="B9" s="88">
        <v>4.4022630645107294E-2</v>
      </c>
      <c r="C9" s="88">
        <v>1.2162108650810506E-2</v>
      </c>
      <c r="D9" s="4">
        <v>1.8368907133721499E-2</v>
      </c>
      <c r="E9" s="88">
        <v>3.6045047099976052E-2</v>
      </c>
      <c r="F9" s="88">
        <v>4.8616378982158016E-2</v>
      </c>
      <c r="G9" s="88">
        <v>4.3259113916851499E-2</v>
      </c>
      <c r="H9" s="88">
        <v>5.6212134683042689E-2</v>
      </c>
      <c r="I9" s="4">
        <v>4.3794576244996102E-2</v>
      </c>
      <c r="L9" s="42" t="s">
        <v>237</v>
      </c>
      <c r="M9" s="88">
        <v>2.4691358024691357E-2</v>
      </c>
      <c r="N9" s="88">
        <v>0.19921415174826937</v>
      </c>
      <c r="O9" s="256">
        <v>0.16521509135902668</v>
      </c>
      <c r="P9" s="88">
        <v>8.6280299048366543E-4</v>
      </c>
      <c r="Q9" s="88">
        <v>3.32193123207553E-3</v>
      </c>
      <c r="R9" s="88">
        <v>2.8436558039014957E-5</v>
      </c>
      <c r="S9" s="88">
        <v>5.6837666543888834E-4</v>
      </c>
      <c r="T9" s="256">
        <v>1.1915166908913553E-3</v>
      </c>
    </row>
    <row r="10" spans="1:20" x14ac:dyDescent="0.3">
      <c r="A10" s="42" t="s">
        <v>237</v>
      </c>
      <c r="B10" s="88">
        <v>2.4691358024691357E-2</v>
      </c>
      <c r="C10" s="88">
        <v>0.19921415174826937</v>
      </c>
      <c r="D10" s="4">
        <v>0.16521509135902668</v>
      </c>
      <c r="E10" s="88">
        <v>8.6280299048366543E-4</v>
      </c>
      <c r="F10" s="88">
        <v>3.32193123207553E-3</v>
      </c>
      <c r="G10" s="88">
        <v>2.8436558039014957E-5</v>
      </c>
      <c r="H10" s="88">
        <v>5.6837666543888834E-4</v>
      </c>
      <c r="I10" s="4">
        <v>1.1915166908913553E-3</v>
      </c>
      <c r="L10" s="42" t="s">
        <v>240</v>
      </c>
      <c r="M10" s="88">
        <v>0.17371735499685687</v>
      </c>
      <c r="N10" s="88">
        <v>2.5109885560623352E-2</v>
      </c>
      <c r="O10" s="256">
        <v>5.4060340798336229E-2</v>
      </c>
      <c r="P10" s="88">
        <v>3.3487806709462074E-2</v>
      </c>
      <c r="Q10" s="88">
        <v>0.12455550134935831</v>
      </c>
      <c r="R10" s="88">
        <v>4.6056560313939593E-2</v>
      </c>
      <c r="S10" s="88">
        <v>0.16895393291250174</v>
      </c>
      <c r="T10" s="256">
        <v>8.086619762517562E-2</v>
      </c>
    </row>
    <row r="11" spans="1:20" x14ac:dyDescent="0.3">
      <c r="A11" s="42" t="s">
        <v>240</v>
      </c>
      <c r="B11" s="88">
        <v>0.17371735499685687</v>
      </c>
      <c r="C11" s="88">
        <v>2.5109885560623352E-2</v>
      </c>
      <c r="D11" s="4">
        <v>5.4060340798336229E-2</v>
      </c>
      <c r="E11" s="88">
        <v>3.3487806709462074E-2</v>
      </c>
      <c r="F11" s="88">
        <v>0.12455550134935831</v>
      </c>
      <c r="G11" s="88">
        <v>4.6056560313939593E-2</v>
      </c>
      <c r="H11" s="88">
        <v>0.16895393291250174</v>
      </c>
      <c r="I11" s="4">
        <v>8.086619762517562E-2</v>
      </c>
      <c r="L11" s="42" t="s">
        <v>236</v>
      </c>
      <c r="M11" s="88">
        <v>3.1870375949917984E-2</v>
      </c>
      <c r="N11" s="88">
        <v>0.13015184186558865</v>
      </c>
      <c r="O11" s="256">
        <v>0.11100547465751689</v>
      </c>
      <c r="P11" s="88">
        <v>4.0760003343538681E-3</v>
      </c>
      <c r="Q11" s="88">
        <v>1.5873642534255654E-2</v>
      </c>
      <c r="R11" s="88">
        <v>9.632884035716316E-4</v>
      </c>
      <c r="S11" s="88">
        <v>3.9214814626649559E-3</v>
      </c>
      <c r="T11" s="256">
        <v>6.0432953947336639E-3</v>
      </c>
    </row>
    <row r="12" spans="1:20" ht="28.8" x14ac:dyDescent="0.3">
      <c r="A12" s="42" t="s">
        <v>71</v>
      </c>
      <c r="B12" s="88">
        <v>4.3929638184935973E-3</v>
      </c>
      <c r="C12" s="88">
        <v>1.1294543700434503E-3</v>
      </c>
      <c r="D12" s="4">
        <v>1.7652237870427068E-3</v>
      </c>
      <c r="E12" s="88">
        <v>4.5761143830250232E-3</v>
      </c>
      <c r="F12" s="88">
        <v>4.9180374097960314E-3</v>
      </c>
      <c r="G12" s="88">
        <v>7.2797588579878291E-3</v>
      </c>
      <c r="H12" s="88">
        <v>7.950922738876964E-3</v>
      </c>
      <c r="I12" s="4">
        <v>5.7499432611099561E-3</v>
      </c>
      <c r="L12" s="251" t="s">
        <v>221</v>
      </c>
      <c r="M12" s="88">
        <v>3.5296218182629756E-2</v>
      </c>
      <c r="N12" s="88">
        <v>1.8166666066690904E-2</v>
      </c>
      <c r="O12" s="88">
        <v>2.1503701100366309E-2</v>
      </c>
      <c r="P12" s="88">
        <v>3.2242480225660522E-2</v>
      </c>
      <c r="Q12" s="88">
        <v>3.7629754126329268E-2</v>
      </c>
      <c r="R12" s="88">
        <v>2.521967241085139E-2</v>
      </c>
      <c r="S12" s="88">
        <v>2.8583948280898736E-2</v>
      </c>
      <c r="T12" s="88">
        <v>3.1507588524740567E-2</v>
      </c>
    </row>
    <row r="13" spans="1:20" x14ac:dyDescent="0.3">
      <c r="A13" s="42" t="s">
        <v>211</v>
      </c>
      <c r="B13" s="88">
        <v>2.1685841711953997E-3</v>
      </c>
      <c r="C13" s="88">
        <v>4.9048018460054216E-4</v>
      </c>
      <c r="D13" s="4">
        <v>8.1739426592125348E-4</v>
      </c>
      <c r="E13" s="88">
        <v>4.0632495512432721E-3</v>
      </c>
      <c r="F13" s="88">
        <v>3.6941680085050463E-3</v>
      </c>
      <c r="G13" s="88">
        <v>5.051043621680032E-3</v>
      </c>
      <c r="H13" s="88">
        <v>4.3056913873471096E-3</v>
      </c>
      <c r="I13" s="4">
        <v>4.1980742579277499E-3</v>
      </c>
      <c r="L13" s="42" t="s">
        <v>52</v>
      </c>
      <c r="M13" s="88">
        <v>0.19781356127645169</v>
      </c>
      <c r="N13" s="88">
        <v>0.3785130080744738</v>
      </c>
      <c r="O13" s="256">
        <v>0.34331066416907313</v>
      </c>
      <c r="P13" s="88">
        <v>0.15396570606044721</v>
      </c>
      <c r="Q13" s="88">
        <v>0.1061861804276775</v>
      </c>
      <c r="R13" s="88">
        <v>5.9834072683842346E-2</v>
      </c>
      <c r="S13" s="88">
        <v>6.1575197185424146E-2</v>
      </c>
      <c r="T13" s="256">
        <v>0.1101911496989217</v>
      </c>
    </row>
    <row r="14" spans="1:20" x14ac:dyDescent="0.3">
      <c r="A14" s="42" t="s">
        <v>236</v>
      </c>
      <c r="B14" s="88">
        <v>3.1870375949917984E-2</v>
      </c>
      <c r="C14" s="88">
        <v>0.13015184186558865</v>
      </c>
      <c r="D14" s="4">
        <v>0.11100547465751689</v>
      </c>
      <c r="E14" s="88">
        <v>4.0760003343538681E-3</v>
      </c>
      <c r="F14" s="88">
        <v>1.5873642534255654E-2</v>
      </c>
      <c r="G14" s="88">
        <v>9.632884035716316E-4</v>
      </c>
      <c r="H14" s="88">
        <v>3.9214814626649559E-3</v>
      </c>
      <c r="I14" s="4">
        <v>6.0432953947336639E-3</v>
      </c>
    </row>
    <row r="15" spans="1:20" x14ac:dyDescent="0.3">
      <c r="A15" s="42" t="s">
        <v>52</v>
      </c>
      <c r="B15" s="88">
        <v>0.19781356127645169</v>
      </c>
      <c r="C15" s="88">
        <v>0.3785130080744738</v>
      </c>
      <c r="D15" s="4">
        <v>0.34331066416907313</v>
      </c>
      <c r="E15" s="88">
        <v>0.15396570606044721</v>
      </c>
      <c r="F15" s="88">
        <v>0.1061861804276775</v>
      </c>
      <c r="G15" s="88">
        <v>5.9834072683842346E-2</v>
      </c>
      <c r="H15" s="88">
        <v>6.1575197185424146E-2</v>
      </c>
      <c r="I15" s="4">
        <v>0.1101911496989217</v>
      </c>
    </row>
    <row r="16" spans="1:20" x14ac:dyDescent="0.3">
      <c r="A16" s="189" t="s">
        <v>105</v>
      </c>
      <c r="J16" s="4"/>
    </row>
    <row r="17" spans="1:1" x14ac:dyDescent="0.3">
      <c r="A17" s="189" t="s">
        <v>106</v>
      </c>
    </row>
  </sheetData>
  <hyperlinks>
    <hyperlink ref="A2" location="sommaire!A1" display="retour sommaire 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zoomScale="86" workbookViewId="0">
      <selection activeCell="A3" sqref="A3"/>
    </sheetView>
  </sheetViews>
  <sheetFormatPr baseColWidth="10" defaultRowHeight="14.4" x14ac:dyDescent="0.3"/>
  <cols>
    <col min="1" max="1" width="39.33203125" customWidth="1"/>
    <col min="4" max="4" width="24.109375" customWidth="1"/>
    <col min="9" max="9" width="8" customWidth="1"/>
    <col min="11" max="11" width="19.88671875" bestFit="1" customWidth="1"/>
  </cols>
  <sheetData>
    <row r="1" spans="1:9" ht="15.6" x14ac:dyDescent="0.3">
      <c r="A1" s="191" t="s">
        <v>112</v>
      </c>
    </row>
    <row r="2" spans="1:9" x14ac:dyDescent="0.3">
      <c r="A2" s="196" t="s">
        <v>119</v>
      </c>
    </row>
    <row r="3" spans="1:9" ht="15" thickBot="1" x14ac:dyDescent="0.35">
      <c r="A3" s="196"/>
    </row>
    <row r="4" spans="1:9" s="87" customFormat="1" ht="15" customHeight="1" x14ac:dyDescent="0.3">
      <c r="A4" s="290" t="s">
        <v>3</v>
      </c>
      <c r="B4" s="292" t="s">
        <v>80</v>
      </c>
      <c r="C4" s="292" t="s">
        <v>143</v>
      </c>
      <c r="D4" s="292" t="s">
        <v>81</v>
      </c>
      <c r="E4" s="295" t="s">
        <v>82</v>
      </c>
      <c r="F4" s="297" t="s">
        <v>83</v>
      </c>
      <c r="G4" s="298"/>
      <c r="H4" s="298"/>
      <c r="I4" s="299"/>
    </row>
    <row r="5" spans="1:9" s="87" customFormat="1" ht="47.4" customHeight="1" thickBot="1" x14ac:dyDescent="0.35">
      <c r="A5" s="291"/>
      <c r="B5" s="293"/>
      <c r="C5" s="294"/>
      <c r="D5" s="293"/>
      <c r="E5" s="296"/>
      <c r="F5" s="300"/>
      <c r="G5" s="301"/>
      <c r="H5" s="301"/>
      <c r="I5" s="302"/>
    </row>
    <row r="6" spans="1:9" x14ac:dyDescent="0.3">
      <c r="A6" s="138" t="s">
        <v>84</v>
      </c>
      <c r="B6" s="123">
        <v>100986</v>
      </c>
      <c r="C6" s="123" t="s">
        <v>189</v>
      </c>
      <c r="D6" s="124" t="s">
        <v>236</v>
      </c>
      <c r="E6" s="125">
        <v>0.15</v>
      </c>
      <c r="F6" s="303" t="s">
        <v>144</v>
      </c>
      <c r="G6" s="303"/>
      <c r="H6" s="303"/>
      <c r="I6" s="304"/>
    </row>
    <row r="7" spans="1:9" x14ac:dyDescent="0.3">
      <c r="A7" s="139" t="s">
        <v>85</v>
      </c>
      <c r="B7" s="129">
        <v>106818</v>
      </c>
      <c r="C7" s="129" t="s">
        <v>190</v>
      </c>
      <c r="D7" s="130" t="s">
        <v>235</v>
      </c>
      <c r="E7" s="131">
        <v>0.32</v>
      </c>
      <c r="F7" s="305" t="s">
        <v>145</v>
      </c>
      <c r="G7" s="305"/>
      <c r="H7" s="305"/>
      <c r="I7" s="306"/>
    </row>
    <row r="8" spans="1:9" x14ac:dyDescent="0.3">
      <c r="A8" s="139" t="s">
        <v>86</v>
      </c>
      <c r="B8" s="239">
        <v>88525</v>
      </c>
      <c r="C8" s="239" t="s">
        <v>191</v>
      </c>
      <c r="D8" s="240" t="s">
        <v>181</v>
      </c>
      <c r="E8" s="241">
        <v>0.48</v>
      </c>
      <c r="F8" s="307" t="s">
        <v>146</v>
      </c>
      <c r="G8" s="307"/>
      <c r="H8" s="307"/>
      <c r="I8" s="308"/>
    </row>
    <row r="9" spans="1:9" ht="15" thickBot="1" x14ac:dyDescent="0.35">
      <c r="A9" s="140" t="s">
        <v>226</v>
      </c>
      <c r="B9" s="126">
        <v>104466</v>
      </c>
      <c r="C9" s="126" t="s">
        <v>192</v>
      </c>
      <c r="D9" s="127" t="s">
        <v>235</v>
      </c>
      <c r="E9" s="128">
        <v>0.25</v>
      </c>
      <c r="F9" s="287" t="s">
        <v>147</v>
      </c>
      <c r="G9" s="288"/>
      <c r="H9" s="288"/>
      <c r="I9" s="289"/>
    </row>
    <row r="10" spans="1:9" x14ac:dyDescent="0.3">
      <c r="A10" s="138" t="s">
        <v>58</v>
      </c>
      <c r="B10" s="123">
        <v>14437</v>
      </c>
      <c r="C10" s="123" t="s">
        <v>193</v>
      </c>
      <c r="D10" s="124" t="s">
        <v>180</v>
      </c>
      <c r="E10" s="125">
        <v>0.43</v>
      </c>
      <c r="F10" s="303" t="s">
        <v>148</v>
      </c>
      <c r="G10" s="303"/>
      <c r="H10" s="303"/>
      <c r="I10" s="304"/>
    </row>
    <row r="11" spans="1:9" x14ac:dyDescent="0.3">
      <c r="A11" s="139" t="s">
        <v>13</v>
      </c>
      <c r="B11" s="129">
        <v>21642</v>
      </c>
      <c r="C11" s="129" t="s">
        <v>194</v>
      </c>
      <c r="D11" s="130" t="s">
        <v>180</v>
      </c>
      <c r="E11" s="131">
        <v>0.53</v>
      </c>
      <c r="F11" s="305" t="s">
        <v>149</v>
      </c>
      <c r="G11" s="305"/>
      <c r="H11" s="305"/>
      <c r="I11" s="306"/>
    </row>
    <row r="12" spans="1:9" ht="15" thickBot="1" x14ac:dyDescent="0.35">
      <c r="A12" s="139" t="s">
        <v>87</v>
      </c>
      <c r="B12" s="129">
        <v>9703</v>
      </c>
      <c r="C12" s="129" t="s">
        <v>195</v>
      </c>
      <c r="D12" s="130" t="s">
        <v>180</v>
      </c>
      <c r="E12" s="131">
        <v>0.46</v>
      </c>
      <c r="F12" s="305" t="s">
        <v>150</v>
      </c>
      <c r="G12" s="305"/>
      <c r="H12" s="305"/>
      <c r="I12" s="306"/>
    </row>
    <row r="13" spans="1:9" x14ac:dyDescent="0.3">
      <c r="A13" s="138" t="s">
        <v>88</v>
      </c>
      <c r="B13" s="123">
        <v>40677</v>
      </c>
      <c r="C13" s="123" t="s">
        <v>196</v>
      </c>
      <c r="D13" s="124" t="s">
        <v>181</v>
      </c>
      <c r="E13" s="125">
        <v>0.62</v>
      </c>
      <c r="F13" s="303" t="s">
        <v>151</v>
      </c>
      <c r="G13" s="303"/>
      <c r="H13" s="303"/>
      <c r="I13" s="304"/>
    </row>
    <row r="14" spans="1:9" ht="15" thickBot="1" x14ac:dyDescent="0.35">
      <c r="A14" s="139" t="s">
        <v>89</v>
      </c>
      <c r="B14" s="129">
        <v>22144</v>
      </c>
      <c r="C14" s="129" t="s">
        <v>197</v>
      </c>
      <c r="D14" s="130" t="s">
        <v>49</v>
      </c>
      <c r="E14" s="131">
        <v>0.28000000000000003</v>
      </c>
      <c r="F14" s="305" t="s">
        <v>152</v>
      </c>
      <c r="G14" s="305"/>
      <c r="H14" s="305"/>
      <c r="I14" s="306"/>
    </row>
    <row r="15" spans="1:9" x14ac:dyDescent="0.3">
      <c r="A15" s="138" t="s">
        <v>90</v>
      </c>
      <c r="B15" s="132">
        <v>5714</v>
      </c>
      <c r="C15" s="132" t="s">
        <v>198</v>
      </c>
      <c r="D15" s="130" t="s">
        <v>181</v>
      </c>
      <c r="E15" s="133">
        <v>0.38</v>
      </c>
      <c r="F15" s="307" t="s">
        <v>153</v>
      </c>
      <c r="G15" s="307"/>
      <c r="H15" s="307"/>
      <c r="I15" s="308"/>
    </row>
    <row r="16" spans="1:9" ht="15" thickBot="1" x14ac:dyDescent="0.35">
      <c r="A16" s="139" t="s">
        <v>91</v>
      </c>
      <c r="B16" s="134">
        <v>23904</v>
      </c>
      <c r="C16" s="134" t="s">
        <v>199</v>
      </c>
      <c r="D16" s="135" t="s">
        <v>235</v>
      </c>
      <c r="E16" s="136">
        <v>0.21</v>
      </c>
      <c r="F16" s="309" t="s">
        <v>154</v>
      </c>
      <c r="G16" s="309"/>
      <c r="H16" s="309"/>
      <c r="I16" s="310"/>
    </row>
    <row r="17" spans="1:9" x14ac:dyDescent="0.3">
      <c r="A17" s="138" t="s">
        <v>222</v>
      </c>
      <c r="B17" s="123">
        <v>15513</v>
      </c>
      <c r="C17" s="123" t="s">
        <v>200</v>
      </c>
      <c r="D17" s="124" t="s">
        <v>237</v>
      </c>
      <c r="E17" s="125">
        <v>0.19</v>
      </c>
      <c r="F17" s="303" t="s">
        <v>155</v>
      </c>
      <c r="G17" s="303"/>
      <c r="H17" s="303"/>
      <c r="I17" s="304"/>
    </row>
    <row r="18" spans="1:9" x14ac:dyDescent="0.3">
      <c r="A18" s="139" t="s">
        <v>223</v>
      </c>
      <c r="B18" s="129">
        <v>59868</v>
      </c>
      <c r="C18" s="129" t="s">
        <v>201</v>
      </c>
      <c r="D18" s="130" t="s">
        <v>181</v>
      </c>
      <c r="E18" s="131">
        <v>0.86</v>
      </c>
      <c r="F18" s="305" t="s">
        <v>156</v>
      </c>
      <c r="G18" s="305"/>
      <c r="H18" s="305"/>
      <c r="I18" s="306"/>
    </row>
    <row r="19" spans="1:9" ht="15" thickBot="1" x14ac:dyDescent="0.35">
      <c r="A19" s="140" t="s">
        <v>230</v>
      </c>
      <c r="B19" s="134">
        <v>20235</v>
      </c>
      <c r="C19" s="134" t="s">
        <v>202</v>
      </c>
      <c r="D19" s="135" t="s">
        <v>49</v>
      </c>
      <c r="E19" s="136">
        <v>0.44</v>
      </c>
      <c r="F19" s="309" t="s">
        <v>157</v>
      </c>
      <c r="G19" s="309"/>
      <c r="H19" s="309"/>
      <c r="I19" s="310"/>
    </row>
    <row r="20" spans="1:9" x14ac:dyDescent="0.3">
      <c r="A20" s="138" t="s">
        <v>224</v>
      </c>
      <c r="B20" s="123">
        <v>185044</v>
      </c>
      <c r="C20" s="123" t="s">
        <v>203</v>
      </c>
      <c r="D20" s="124" t="s">
        <v>181</v>
      </c>
      <c r="E20" s="125">
        <v>0.85</v>
      </c>
      <c r="F20" s="303" t="s">
        <v>158</v>
      </c>
      <c r="G20" s="303"/>
      <c r="H20" s="303"/>
      <c r="I20" s="304"/>
    </row>
    <row r="21" spans="1:9" ht="15" thickBot="1" x14ac:dyDescent="0.35">
      <c r="A21" s="140" t="s">
        <v>225</v>
      </c>
      <c r="B21" s="134">
        <v>90190</v>
      </c>
      <c r="C21" s="134" t="s">
        <v>204</v>
      </c>
      <c r="D21" s="135" t="s">
        <v>49</v>
      </c>
      <c r="E21" s="136">
        <v>0.31</v>
      </c>
      <c r="F21" s="309" t="s">
        <v>159</v>
      </c>
      <c r="G21" s="309"/>
      <c r="H21" s="309"/>
      <c r="I21" s="310"/>
    </row>
    <row r="22" spans="1:9" ht="25.2" customHeight="1" x14ac:dyDescent="0.3">
      <c r="A22" s="285" t="s">
        <v>205</v>
      </c>
      <c r="B22" s="286"/>
      <c r="C22" s="286"/>
      <c r="D22" s="286"/>
      <c r="E22" s="286"/>
      <c r="F22" s="286"/>
      <c r="G22" s="286"/>
      <c r="H22" s="286"/>
      <c r="I22" s="286"/>
    </row>
    <row r="23" spans="1:9" x14ac:dyDescent="0.3">
      <c r="A23" s="189" t="s">
        <v>160</v>
      </c>
    </row>
    <row r="24" spans="1:9" x14ac:dyDescent="0.3">
      <c r="A24" s="189" t="s">
        <v>106</v>
      </c>
    </row>
  </sheetData>
  <mergeCells count="23">
    <mergeCell ref="F19:I19"/>
    <mergeCell ref="F20:I20"/>
    <mergeCell ref="F14:I14"/>
    <mergeCell ref="F15:I15"/>
    <mergeCell ref="F16:I16"/>
    <mergeCell ref="F17:I17"/>
    <mergeCell ref="F18:I18"/>
    <mergeCell ref="A22:I22"/>
    <mergeCell ref="F9:I9"/>
    <mergeCell ref="A4:A5"/>
    <mergeCell ref="B4:B5"/>
    <mergeCell ref="C4:C5"/>
    <mergeCell ref="D4:D5"/>
    <mergeCell ref="E4:E5"/>
    <mergeCell ref="F4:I5"/>
    <mergeCell ref="F6:I6"/>
    <mergeCell ref="F7:I7"/>
    <mergeCell ref="F8:I8"/>
    <mergeCell ref="F21:I21"/>
    <mergeCell ref="F10:I10"/>
    <mergeCell ref="F11:I11"/>
    <mergeCell ref="F12:I12"/>
    <mergeCell ref="F13:I13"/>
  </mergeCells>
  <hyperlinks>
    <hyperlink ref="A2" location="sommaire!A1" display="retour sommaire 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D15" sqref="D15"/>
    </sheetView>
  </sheetViews>
  <sheetFormatPr baseColWidth="10" defaultRowHeight="14.4" x14ac:dyDescent="0.3"/>
  <cols>
    <col min="1" max="1" width="26" customWidth="1"/>
    <col min="6" max="6" width="26.109375" bestFit="1" customWidth="1"/>
  </cols>
  <sheetData>
    <row r="1" spans="1:4" x14ac:dyDescent="0.3">
      <c r="A1" s="190" t="s">
        <v>114</v>
      </c>
    </row>
    <row r="2" spans="1:4" x14ac:dyDescent="0.3">
      <c r="A2" s="196" t="s">
        <v>119</v>
      </c>
    </row>
    <row r="3" spans="1:4" x14ac:dyDescent="0.3">
      <c r="A3" s="196"/>
    </row>
    <row r="4" spans="1:4" ht="72" x14ac:dyDescent="0.3">
      <c r="A4" s="34" t="s">
        <v>32</v>
      </c>
      <c r="B4" s="34" t="s">
        <v>33</v>
      </c>
      <c r="C4" s="34" t="s">
        <v>34</v>
      </c>
      <c r="D4" s="34" t="s">
        <v>35</v>
      </c>
    </row>
    <row r="5" spans="1:4" x14ac:dyDescent="0.3">
      <c r="A5" s="42" t="s">
        <v>179</v>
      </c>
      <c r="B5" s="43">
        <v>72479</v>
      </c>
      <c r="C5" s="44">
        <v>0.98967976931249046</v>
      </c>
      <c r="D5" s="4">
        <v>0.94600660802163639</v>
      </c>
    </row>
    <row r="6" spans="1:4" x14ac:dyDescent="0.3">
      <c r="A6" s="42" t="s">
        <v>235</v>
      </c>
      <c r="B6" s="43">
        <v>53072</v>
      </c>
      <c r="C6" s="44">
        <v>0.97573108230328609</v>
      </c>
      <c r="D6" s="4">
        <v>0.90919975281940368</v>
      </c>
    </row>
    <row r="7" spans="1:4" x14ac:dyDescent="0.3">
      <c r="A7" s="42" t="s">
        <v>178</v>
      </c>
      <c r="B7" s="43">
        <v>47389</v>
      </c>
      <c r="C7" s="44">
        <v>0.98132478001223911</v>
      </c>
      <c r="D7" s="4">
        <v>0.93877945983141231</v>
      </c>
    </row>
    <row r="8" spans="1:4" x14ac:dyDescent="0.3">
      <c r="A8" s="42" t="s">
        <v>48</v>
      </c>
      <c r="B8" s="43">
        <v>26123</v>
      </c>
      <c r="C8" s="44">
        <v>0.97339509244726874</v>
      </c>
      <c r="D8" s="4">
        <v>0.91438571653295575</v>
      </c>
    </row>
    <row r="9" spans="1:4" x14ac:dyDescent="0.3">
      <c r="A9" s="42" t="s">
        <v>49</v>
      </c>
      <c r="B9" s="43">
        <v>23782</v>
      </c>
      <c r="C9" s="44">
        <v>0.98133041796316545</v>
      </c>
      <c r="D9" s="4">
        <v>0.90684720198817381</v>
      </c>
    </row>
    <row r="10" spans="1:4" x14ac:dyDescent="0.3">
      <c r="A10" s="42" t="s">
        <v>50</v>
      </c>
      <c r="B10" s="43">
        <v>21171</v>
      </c>
      <c r="C10" s="44">
        <v>0.96873081101506775</v>
      </c>
      <c r="D10" s="4">
        <v>0.88921936710712368</v>
      </c>
    </row>
    <row r="11" spans="1:4" x14ac:dyDescent="0.3">
      <c r="A11" s="42" t="s">
        <v>236</v>
      </c>
      <c r="B11" s="43">
        <v>17068</v>
      </c>
      <c r="C11" s="44">
        <v>0.97568549332083432</v>
      </c>
      <c r="D11" s="4">
        <v>0.91256830601092898</v>
      </c>
    </row>
    <row r="12" spans="1:4" x14ac:dyDescent="0.3">
      <c r="A12" s="42" t="s">
        <v>237</v>
      </c>
      <c r="B12" s="43">
        <v>10980</v>
      </c>
      <c r="C12" s="44">
        <v>0.98142076502732245</v>
      </c>
      <c r="D12" s="4">
        <v>0.92817371937639204</v>
      </c>
    </row>
    <row r="13" spans="1:4" x14ac:dyDescent="0.3">
      <c r="A13" s="42" t="s">
        <v>51</v>
      </c>
      <c r="B13" s="43">
        <v>10725</v>
      </c>
      <c r="C13" s="44">
        <v>0.96102564102564103</v>
      </c>
      <c r="D13" s="4">
        <v>0.88590278451537785</v>
      </c>
    </row>
    <row r="14" spans="1:4" x14ac:dyDescent="0.3">
      <c r="A14" s="42" t="s">
        <v>238</v>
      </c>
      <c r="B14" s="43">
        <v>9299</v>
      </c>
      <c r="C14" s="44">
        <v>0.97655661899128943</v>
      </c>
      <c r="D14" s="4">
        <v>0.91223433542561394</v>
      </c>
    </row>
    <row r="15" spans="1:4" x14ac:dyDescent="0.3">
      <c r="A15" s="42" t="s">
        <v>27</v>
      </c>
      <c r="B15" s="43">
        <v>363011</v>
      </c>
      <c r="C15" s="44">
        <v>0.97619631361033132</v>
      </c>
      <c r="D15" s="4">
        <v>0.91502102322431356</v>
      </c>
    </row>
    <row r="16" spans="1:4" x14ac:dyDescent="0.3">
      <c r="A16" s="192" t="s">
        <v>115</v>
      </c>
    </row>
    <row r="17" spans="1:1" x14ac:dyDescent="0.3">
      <c r="A17" s="189" t="s">
        <v>160</v>
      </c>
    </row>
    <row r="18" spans="1:1" x14ac:dyDescent="0.3">
      <c r="A18" s="189" t="s">
        <v>106</v>
      </c>
    </row>
  </sheetData>
  <hyperlinks>
    <hyperlink ref="A2" location="sommaire!A1" display="retour sommaire 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A3" sqref="A3"/>
    </sheetView>
  </sheetViews>
  <sheetFormatPr baseColWidth="10" defaultRowHeight="14.4" x14ac:dyDescent="0.3"/>
  <cols>
    <col min="1" max="1" width="16.5546875" customWidth="1"/>
  </cols>
  <sheetData>
    <row r="1" spans="1:7" x14ac:dyDescent="0.3">
      <c r="A1" s="190" t="s">
        <v>168</v>
      </c>
    </row>
    <row r="2" spans="1:7" x14ac:dyDescent="0.3">
      <c r="A2" s="196" t="s">
        <v>119</v>
      </c>
    </row>
    <row r="3" spans="1:7" ht="15" thickBot="1" x14ac:dyDescent="0.35">
      <c r="A3" s="196"/>
    </row>
    <row r="4" spans="1:7" x14ac:dyDescent="0.3">
      <c r="A4" s="314" t="s">
        <v>14</v>
      </c>
      <c r="B4" s="316" t="s">
        <v>15</v>
      </c>
      <c r="C4" s="316" t="s">
        <v>28</v>
      </c>
      <c r="D4" s="316" t="s">
        <v>29</v>
      </c>
      <c r="E4" s="316" t="s">
        <v>30</v>
      </c>
      <c r="F4" s="312" t="s">
        <v>31</v>
      </c>
      <c r="G4" s="273" t="s">
        <v>27</v>
      </c>
    </row>
    <row r="5" spans="1:7" ht="43.95" customHeight="1" x14ac:dyDescent="0.3">
      <c r="A5" s="315"/>
      <c r="B5" s="317"/>
      <c r="C5" s="317"/>
      <c r="D5" s="317"/>
      <c r="E5" s="317"/>
      <c r="F5" s="313"/>
      <c r="G5" s="35" t="s">
        <v>20</v>
      </c>
    </row>
    <row r="6" spans="1:7" ht="15" thickBot="1" x14ac:dyDescent="0.35">
      <c r="A6" s="255" t="s">
        <v>39</v>
      </c>
      <c r="B6" s="29">
        <v>0.89531755801759905</v>
      </c>
      <c r="C6" s="29">
        <v>0.93783332877499115</v>
      </c>
      <c r="D6" s="29">
        <v>0.95799231889815917</v>
      </c>
      <c r="E6" s="29">
        <v>0.95622500434707003</v>
      </c>
      <c r="F6" s="36">
        <v>0.95959362733779729</v>
      </c>
      <c r="G6" s="37">
        <v>0.94063243409447672</v>
      </c>
    </row>
    <row r="7" spans="1:7" x14ac:dyDescent="0.3">
      <c r="A7" s="28" t="s">
        <v>227</v>
      </c>
      <c r="B7" s="29">
        <v>0.90053874844591797</v>
      </c>
      <c r="C7" s="29">
        <v>0.93081525804038889</v>
      </c>
      <c r="D7" s="29">
        <v>0.97395476353666899</v>
      </c>
      <c r="E7" s="29">
        <v>0.98004987531172072</v>
      </c>
      <c r="F7" s="36">
        <v>0.94594594594594594</v>
      </c>
      <c r="G7" s="37">
        <v>0.93227376861397482</v>
      </c>
    </row>
    <row r="8" spans="1:7" x14ac:dyDescent="0.3">
      <c r="A8" s="28" t="s">
        <v>21</v>
      </c>
      <c r="B8" s="29">
        <v>0.88359942886812048</v>
      </c>
      <c r="C8" s="29">
        <v>0.92815377230876639</v>
      </c>
      <c r="D8" s="29">
        <v>0.94606341289633056</v>
      </c>
      <c r="E8" s="29">
        <v>0.94453513998857241</v>
      </c>
      <c r="F8" s="36">
        <v>0.95113282985339853</v>
      </c>
      <c r="G8" s="37">
        <v>0.92738175001184364</v>
      </c>
    </row>
    <row r="9" spans="1:7" x14ac:dyDescent="0.3">
      <c r="A9" s="28" t="s">
        <v>22</v>
      </c>
      <c r="B9" s="29">
        <v>0.87529250383280888</v>
      </c>
      <c r="C9" s="29">
        <v>0.92044138090824834</v>
      </c>
      <c r="D9" s="29">
        <v>0.94804051078819906</v>
      </c>
      <c r="E9" s="29">
        <v>0.9550066618837757</v>
      </c>
      <c r="F9" s="36">
        <v>0.96376186367558236</v>
      </c>
      <c r="G9" s="37">
        <v>0.91999873964142798</v>
      </c>
    </row>
    <row r="10" spans="1:7" x14ac:dyDescent="0.3">
      <c r="A10" s="28" t="s">
        <v>182</v>
      </c>
      <c r="B10" s="29">
        <v>0.84986595174262736</v>
      </c>
      <c r="C10" s="29">
        <v>0.92403100775193803</v>
      </c>
      <c r="D10" s="29">
        <v>0.95854922279792742</v>
      </c>
      <c r="E10" s="29">
        <v>0.97058823529411764</v>
      </c>
      <c r="F10" s="36">
        <v>0.9</v>
      </c>
      <c r="G10" s="37">
        <v>0.91870967741935483</v>
      </c>
    </row>
    <row r="11" spans="1:7" x14ac:dyDescent="0.3">
      <c r="A11" s="28" t="s">
        <v>242</v>
      </c>
      <c r="B11" s="29">
        <v>0.88322641957709669</v>
      </c>
      <c r="C11" s="29">
        <v>0.91363484646194926</v>
      </c>
      <c r="D11" s="29">
        <v>0.92130424123559695</v>
      </c>
      <c r="E11" s="29">
        <v>0.93808517064331021</v>
      </c>
      <c r="F11" s="36">
        <v>0.95768374164810688</v>
      </c>
      <c r="G11" s="37">
        <v>0.91076732673267324</v>
      </c>
    </row>
    <row r="12" spans="1:7" x14ac:dyDescent="0.3">
      <c r="A12" s="55" t="s">
        <v>243</v>
      </c>
      <c r="B12" s="29">
        <v>0.87201869241282015</v>
      </c>
      <c r="C12" s="29">
        <v>0.9131616222935276</v>
      </c>
      <c r="D12" s="29">
        <v>0.9266272665138906</v>
      </c>
      <c r="E12" s="29">
        <v>0.93539381854436687</v>
      </c>
      <c r="F12" s="36">
        <v>0.94939577039274925</v>
      </c>
      <c r="G12" s="37">
        <v>0.90966065259938189</v>
      </c>
    </row>
    <row r="13" spans="1:7" x14ac:dyDescent="0.3">
      <c r="A13" s="28" t="s">
        <v>23</v>
      </c>
      <c r="B13" s="29">
        <v>0.85949574328749179</v>
      </c>
      <c r="C13" s="29">
        <v>0.90853971155346513</v>
      </c>
      <c r="D13" s="29">
        <v>0.92277527432836848</v>
      </c>
      <c r="E13" s="29">
        <v>0.92679502607300446</v>
      </c>
      <c r="F13" s="36">
        <v>0.93959731543624159</v>
      </c>
      <c r="G13" s="37">
        <v>0.90101050334669708</v>
      </c>
    </row>
    <row r="14" spans="1:7" x14ac:dyDescent="0.3">
      <c r="A14" s="28" t="s">
        <v>24</v>
      </c>
      <c r="B14" s="29">
        <v>0.86400789177001125</v>
      </c>
      <c r="C14" s="29">
        <v>0.89222892063754233</v>
      </c>
      <c r="D14" s="29">
        <v>0.90358957181934907</v>
      </c>
      <c r="E14" s="29">
        <v>0.91802212101496417</v>
      </c>
      <c r="F14" s="36">
        <v>0.92057761732851984</v>
      </c>
      <c r="G14" s="37">
        <v>0.89186830622768742</v>
      </c>
    </row>
    <row r="15" spans="1:7" x14ac:dyDescent="0.3">
      <c r="A15" s="28" t="s">
        <v>25</v>
      </c>
      <c r="B15" s="29">
        <v>0.86742237555446033</v>
      </c>
      <c r="C15" s="29">
        <v>0.88713798977853497</v>
      </c>
      <c r="D15" s="29">
        <v>0.91287878787878785</v>
      </c>
      <c r="E15" s="29">
        <v>0.91275899672846239</v>
      </c>
      <c r="F15" s="36">
        <v>0.9</v>
      </c>
      <c r="G15" s="37">
        <v>0.88815418111442623</v>
      </c>
    </row>
    <row r="16" spans="1:7" x14ac:dyDescent="0.3">
      <c r="A16" s="38" t="s">
        <v>26</v>
      </c>
      <c r="B16" s="39">
        <v>0.81905483952489255</v>
      </c>
      <c r="C16" s="39">
        <v>0.81839258114374036</v>
      </c>
      <c r="D16" s="39">
        <v>0.82301495972382044</v>
      </c>
      <c r="E16" s="39">
        <v>0.82070882557331482</v>
      </c>
      <c r="F16" s="40">
        <v>0.84347826086956523</v>
      </c>
      <c r="G16" s="41">
        <v>0.82016415533504838</v>
      </c>
    </row>
    <row r="17" spans="1:7" ht="15" thickBot="1" x14ac:dyDescent="0.35">
      <c r="A17" s="31" t="s">
        <v>27</v>
      </c>
      <c r="B17" s="32">
        <v>0.87434408366509608</v>
      </c>
      <c r="C17" s="32">
        <v>0.91497192965425744</v>
      </c>
      <c r="D17" s="32">
        <v>0.93471644778244323</v>
      </c>
      <c r="E17" s="32">
        <v>0.94151603628502012</v>
      </c>
      <c r="F17" s="32">
        <v>0.95159160921226349</v>
      </c>
      <c r="G17" s="33">
        <v>0.89320078120911117</v>
      </c>
    </row>
    <row r="18" spans="1:7" x14ac:dyDescent="0.3">
      <c r="A18" s="193" t="s">
        <v>262</v>
      </c>
    </row>
    <row r="19" spans="1:7" s="87" customFormat="1" ht="37.200000000000003" customHeight="1" x14ac:dyDescent="0.3">
      <c r="A19" s="311" t="s">
        <v>117</v>
      </c>
      <c r="B19" s="311"/>
      <c r="C19" s="311"/>
      <c r="D19" s="311"/>
      <c r="E19" s="311"/>
      <c r="F19" s="311"/>
      <c r="G19" s="311"/>
    </row>
    <row r="20" spans="1:7" x14ac:dyDescent="0.3">
      <c r="A20" s="189" t="s">
        <v>160</v>
      </c>
    </row>
    <row r="21" spans="1:7" x14ac:dyDescent="0.3">
      <c r="A21" s="189" t="s">
        <v>106</v>
      </c>
    </row>
  </sheetData>
  <mergeCells count="7">
    <mergeCell ref="A19:G19"/>
    <mergeCell ref="F4:F5"/>
    <mergeCell ref="A4:A5"/>
    <mergeCell ref="B4:B5"/>
    <mergeCell ref="C4:C5"/>
    <mergeCell ref="D4:D5"/>
    <mergeCell ref="E4:E5"/>
  </mergeCells>
  <hyperlinks>
    <hyperlink ref="A2" location="sommaire!A1" display="retour sommaire 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21</vt:i4>
      </vt:variant>
    </vt:vector>
  </HeadingPairs>
  <TitlesOfParts>
    <vt:vector size="21" baseType="lpstr">
      <vt:lpstr>Sommaire</vt:lpstr>
      <vt:lpstr>Tableau 1</vt:lpstr>
      <vt:lpstr>Tableau 2</vt:lpstr>
      <vt:lpstr>Tableau 3</vt:lpstr>
      <vt:lpstr>Graphique 1</vt:lpstr>
      <vt:lpstr>Graphique 2</vt:lpstr>
      <vt:lpstr>Tableau 4</vt:lpstr>
      <vt:lpstr>Tableau 5</vt:lpstr>
      <vt:lpstr>Tableau 6</vt:lpstr>
      <vt:lpstr>Tableau 7</vt:lpstr>
      <vt:lpstr>Encadré 1</vt:lpstr>
      <vt:lpstr>Encadré 2</vt:lpstr>
      <vt:lpstr>Annexe 1</vt:lpstr>
      <vt:lpstr>Annexe 2</vt:lpstr>
      <vt:lpstr>Annexe 3</vt:lpstr>
      <vt:lpstr>Annexe 4</vt:lpstr>
      <vt:lpstr>Annexe 5</vt:lpstr>
      <vt:lpstr>Annexe 6</vt:lpstr>
      <vt:lpstr>Annexe 7</vt:lpstr>
      <vt:lpstr>Annexe 8</vt:lpstr>
      <vt:lpstr>Annexe 9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Cosima Bluntz</cp:lastModifiedBy>
  <dcterms:created xsi:type="dcterms:W3CDTF">2021-12-23T13:56:29Z</dcterms:created>
  <dcterms:modified xsi:type="dcterms:W3CDTF">2022-01-20T14:58:59Z</dcterms:modified>
</cp:coreProperties>
</file>