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795" windowWidth="20730" windowHeight="11160" tabRatio="854" activeTab="6"/>
  </bookViews>
  <sheets>
    <sheet name="PG_0" sheetId="34" r:id="rId1"/>
    <sheet name="TAB_MAT" sheetId="35" r:id="rId2"/>
    <sheet name="PG_1" sheetId="24" r:id="rId3"/>
    <sheet name="TAB_S_1" sheetId="33" r:id="rId4"/>
    <sheet name="TAB_S_2" sheetId="3" r:id="rId5"/>
    <sheet name="TAB_S_3" sheetId="32" r:id="rId6"/>
    <sheet name="TAB_S_4" sheetId="21" r:id="rId7"/>
    <sheet name="PG_2" sheetId="25" r:id="rId8"/>
    <sheet name="TAB_2_1" sheetId="12" r:id="rId9"/>
    <sheet name="TAB_2_2" sheetId="13" r:id="rId10"/>
    <sheet name="TAB_2_3" sheetId="14" r:id="rId11"/>
    <sheet name="TAB_2_4" sheetId="31" r:id="rId12"/>
    <sheet name="PG_3" sheetId="26" r:id="rId13"/>
    <sheet name="TAB_3_1" sheetId="1" r:id="rId14"/>
    <sheet name="TAB_3_2" sheetId="4" r:id="rId15"/>
    <sheet name="TAB_3_3" sheetId="2" r:id="rId16"/>
    <sheet name="TAB_3_4" sheetId="6" r:id="rId17"/>
    <sheet name="TAB_3_5" sheetId="23" r:id="rId18"/>
    <sheet name="PG_4" sheetId="27" r:id="rId19"/>
    <sheet name="TAB_4_1" sheetId="15" r:id="rId20"/>
    <sheet name="TAB_4_2" sheetId="16" r:id="rId21"/>
    <sheet name="TAB_4_3" sheetId="17" r:id="rId22"/>
    <sheet name="TAB_4_4" sheetId="18" r:id="rId23"/>
    <sheet name="TAB_4_5" sheetId="19" r:id="rId24"/>
    <sheet name="TAB 4 6" sheetId="37" r:id="rId25"/>
    <sheet name="PG_5" sheetId="28" r:id="rId26"/>
    <sheet name="TAB_5_1" sheetId="8" r:id="rId27"/>
    <sheet name="TAB_5_2" sheetId="10" r:id="rId28"/>
    <sheet name="TAB_5_3" sheetId="11" r:id="rId29"/>
    <sheet name="PG_6" sheetId="29" r:id="rId30"/>
    <sheet name="TAB_6" sheetId="20" r:id="rId31"/>
    <sheet name="TAB_CNU" sheetId="30" r:id="rId32"/>
  </sheets>
  <externalReferences>
    <externalReference r:id="rId33"/>
    <externalReference r:id="rId34"/>
  </externalReferences>
  <definedNames>
    <definedName name="_xlnm._FilterDatabase" localSheetId="10" hidden="1">TAB_2_3!$A$1:$A$90</definedName>
    <definedName name="_xlnm._FilterDatabase" localSheetId="11" hidden="1">TAB_2_4!$A$8:$J$8</definedName>
    <definedName name="_xlnm._FilterDatabase" localSheetId="13" hidden="1">TAB_3_1!$A$10:$M$84</definedName>
    <definedName name="_xlnm._FilterDatabase" localSheetId="6" hidden="1">TAB_S_4!#REF!</definedName>
    <definedName name="ASSOCIE_GD">'[1]4_NON_PERMANENTS'!$AD$15:$AE$18</definedName>
    <definedName name="ASSOCIE_GROUPE">'[1]4_NON_PERMANENTS'!$AD$1:$AE$12</definedName>
    <definedName name="ASSOCIE_SECTION">'[1]4_NON_PERMANENTS'!$AA$1:$AB$54</definedName>
    <definedName name="ATER_GD">'[1]4_NON_PERMANENTS'!$L$15:$M$18</definedName>
    <definedName name="ATER_GROUPE">'[1]4_NON_PERMANENTS'!$L$1:$M$13</definedName>
    <definedName name="ATER_SECTION">'[1]4_NON_PERMANENTS'!$I$1:$J$56</definedName>
    <definedName name="BOX_MCF_GD">'[1]2_2_BOXPLOT'!$B$96:$J$99</definedName>
    <definedName name="BOX_MCF_GROUPE">'[1]2_2_BOXPLOT'!$B$68:$J$80</definedName>
    <definedName name="BOX_PR_GD">'[1]2_2_BOXPLOT'!$B$100:$J$103</definedName>
    <definedName name="BOX_PR_GROUPE">'[1]2_2_BOXPLOT'!$B$81:$J$93</definedName>
    <definedName name="CANDIDATS_MCF_GD">'[1]3_2_CANDIDATS_MCF'!$A$84:$U$88</definedName>
    <definedName name="CANDIDATS_MCF_GROUPE">'[1]3_2_CANDIDATS_MCF'!$A$65:$U$78</definedName>
    <definedName name="CANDIDATS_MCF_SECTION">'[1]3_2_CANDIDATS_MCF'!$A$2:$U$59</definedName>
    <definedName name="CANDIDATS_PR_GD">'[1]3_2_CANDIDATS_PR'!$A$80:$U$85</definedName>
    <definedName name="CANDIDATS_PR_GROUPE">'[1]3_2_CANDIDATS_PR'!$A$63:$U$75</definedName>
    <definedName name="CANDIDATS_PR_SECTION">'[1]3_2_CANDIDATS_PR'!$A$1:$U$59</definedName>
    <definedName name="DC_GD">'[1]4_NON_PERMANENTS'!$E$19:$G$24</definedName>
    <definedName name="DC_GROUPE">'[1]4_NON_PERMANENTS'!$E$3:$G$17</definedName>
    <definedName name="DC_SECTION">'[1]4_NON_PERMANENTS'!$A$3:$C$60</definedName>
    <definedName name="EFF_PR_ETAB">'[1]5_EFFECTIF_PR'!$A$3:$EQ$61</definedName>
    <definedName name="EFFECTIF_MCF_ETAB">'[1]5_EFFECTIF_MCF'!$A$2:$EQ$61</definedName>
    <definedName name="etudiants_etab">[2]EFF_ETUDIANTS!$G$2:$H$145</definedName>
    <definedName name="etudiants_typo">[2]EFF_ETUDIANTS!$A$1:$B$11</definedName>
    <definedName name="groupe_2008">[2]REDEPLOIEMENT!$A$158:$O$302</definedName>
    <definedName name="groupe_2012">[2]REDEPLOIEMENT!$A$5:$O$151</definedName>
    <definedName name="HISTO_GD">[1]HISTORI!$N$20:$X$26</definedName>
    <definedName name="HISTO_GROUPE">[1]HISTORI!$N$1:$X$16</definedName>
    <definedName name="HISTO_SECTION">[1]HISTORI!$A$3:$K$60</definedName>
    <definedName name="_xlnm.Print_Titles" localSheetId="8">TAB_2_1!$8:$9</definedName>
    <definedName name="_xlnm.Print_Titles" localSheetId="9">TAB_2_2!$8:$9</definedName>
    <definedName name="_xlnm.Print_Titles" localSheetId="10">TAB_2_3!$8:$11</definedName>
    <definedName name="_xlnm.Print_Titles" localSheetId="11">TAB_2_4!$6:$8</definedName>
    <definedName name="_xlnm.Print_Titles" localSheetId="13">TAB_3_1!$8:$10</definedName>
    <definedName name="_xlnm.Print_Titles" localSheetId="14">TAB_3_2!$8:$10</definedName>
    <definedName name="_xlnm.Print_Titles" localSheetId="15">TAB_3_3!$8:$10</definedName>
    <definedName name="_xlnm.Print_Titles" localSheetId="16">TAB_3_4!$8:$10</definedName>
    <definedName name="_xlnm.Print_Titles" localSheetId="19">TAB_4_1!$8:$10</definedName>
    <definedName name="_xlnm.Print_Titles" localSheetId="20">TAB_4_2!$8:$9</definedName>
    <definedName name="_xlnm.Print_Titles" localSheetId="23">TAB_4_5!$5:$7</definedName>
    <definedName name="_xlnm.Print_Titles" localSheetId="26">TAB_5_1!$8:$10</definedName>
    <definedName name="_xlnm.Print_Titles" localSheetId="27">TAB_5_2!$8:$10</definedName>
    <definedName name="_xlnm.Print_Titles" localSheetId="28">TAB_5_3!$8:$10</definedName>
    <definedName name="_xlnm.Print_Titles" localSheetId="6">TAB_S_4!$6:$8</definedName>
    <definedName name="INVITE_GD">'[1]4_NON_PERMANENTS'!$X$15:$Y$18</definedName>
    <definedName name="INVITE_GROUPE">'[1]4_NON_PERMANENTS'!$X$1:$Y$13</definedName>
    <definedName name="INVITE_SECTION">'[1]4_NON_PERMANENTS'!$U$1:$V$56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'[1]4_NON_PERMANENTS'!$R$17:$S$20</definedName>
    <definedName name="LML_GROUPE">'[1]4_NON_PERMANENTS'!$R$1:$S$13</definedName>
    <definedName name="LML_SECTION">'[1]4_NON_PERMANENTS'!$O$1:$P$56</definedName>
    <definedName name="MED_MCF_FEMME">'[1]2_2_MEDIANE'!$C$62:$E$118</definedName>
    <definedName name="MED_MCF_HOMME">'[1]2_2_MEDIANE'!$I$62:$K$118</definedName>
    <definedName name="MED_MCF_TOTAL">'[1]2_2_MEDIANE'!$O$62:$Q$118</definedName>
    <definedName name="MED_PR_FEMME">'[1]2_2_MEDIANE'!$C$2:$E$58</definedName>
    <definedName name="MED_PR_HOMME">'[1]2_2_MEDIANE'!$I$1:$K$58</definedName>
    <definedName name="MED_PR_TOTAL">'[1]2_2_MEDIANE'!$O$2:$Q$58</definedName>
    <definedName name="PLOT_MCF_SECTION">'[1]2_2_BOXPLOT'!$O$2:$W$58</definedName>
    <definedName name="PLOT_PR_SECTION">'[1]2_2_BOXPLOT'!$C$2:$K$58</definedName>
    <definedName name="POSTES_PUBLIES">'[1]3_2_PUBLIES'!$A$2:$L$63</definedName>
    <definedName name="POSTES_PUBLIES_GD">'[1]3_2_PUBLIES'!$A$67:$K$72</definedName>
    <definedName name="POSTES_PUBLIES_GROUPE">'[1]3_2_PUBLIES'!$A$76:$K$89</definedName>
    <definedName name="POURVUS_MCF_GD">'[1]3_2_POURVUS_MCF'!$A$80:$U$86</definedName>
    <definedName name="POURVUS_MCF_GROUPE">'[1]3_2_POURVUS_MCF'!$A$63:$U$78</definedName>
    <definedName name="POURVUS_MCF_SECTION">'[1]3_2_POURVUS_MCF'!$A$1:$U$60</definedName>
    <definedName name="POURVUS_PR_GD">'[1]3_2_POURVUS_PR'!$A$85:$U$89</definedName>
    <definedName name="POURVUS_PR_GROUPE">'[1]3_2_POURVUS_PR'!$A$68:$U$82</definedName>
    <definedName name="POURVUS_PR_SECTION">'[1]3_2_POURVUS_PR'!$A$1:$U$63</definedName>
    <definedName name="PREVISION_RETRAITE_GD">'[1]2_3_PREVISION_AGE'!$N$19:$X$25</definedName>
    <definedName name="PREVISION_RETRAITE_GROUPE">'[1]2_3_PREVISION_AGE'!$N$1:$X$15</definedName>
    <definedName name="PREVISION_RETRAITE_SECTION">'[1]2_3_PREVISION_AGE'!$A$1:$K$59</definedName>
    <definedName name="PYRAMIDE_MCF">'[1]2_1_PYRAMIDE'!$L$1:$U$59</definedName>
    <definedName name="PYRAMIDE_PR">'[1]2_1_PYRAMIDE'!$A$1:$J$59</definedName>
    <definedName name="QUALIF_CANDID_MCF_GD">'[1]3_1_QUALIF_MCF'!$A$79:$U$85</definedName>
    <definedName name="QUALIF_CANDID_MCF_GROUPE">'[1]3_1_QUALIF_MCF'!$A$62:$U$76</definedName>
    <definedName name="QUALIF_CANDID_MCF_SECTION">'[1]3_1_QUALIF_MCF'!$A$1:$U$59</definedName>
    <definedName name="QUALIF_CANDID_PR_GD">'[1]3_1_QUALIF_PR'!$A$83:$U$89</definedName>
    <definedName name="QUALIF_CANDID_PR_GROUPE">'[1]3_1_QUALIF_PR'!$A$65:$U$80</definedName>
    <definedName name="QUALIF_CANDID_PR_SECTION">'[1]3_1_QUALIF_PR'!$A$1:$U$60</definedName>
    <definedName name="QUALIF_OK_MCF_GD">'[1]3_1_RESULT_MCF'!$A$79:$U$85</definedName>
    <definedName name="QUALIF_OK_MCF_GROUPE">'[1]3_1_RESULT_MCF'!$A$62:$U$76</definedName>
    <definedName name="QUALIF_OK_MCF_SECTION">'[1]3_1_RESULT_MCF'!$A$1:$U$59</definedName>
    <definedName name="QUALIF_OK_PR_GD">'[1]3_1_RESULT_PR'!$A$78:$U$84</definedName>
    <definedName name="QUALIF_OK_PR_GROUPE">'[1]3_1_RESULT_PR'!$A$60:$U$74</definedName>
    <definedName name="QUALIF_OK_PR_SECTION">'[1]3_1_RESULT_PR'!$A$1:$U$57</definedName>
    <definedName name="redeploiement_typo">[2]REDEPLOIEMENT_TYPO!$A$2:$B$11</definedName>
    <definedName name="RETRAITES_GD">'[1]2_3_RETRAITES'!$F$18:$H$22</definedName>
    <definedName name="RETRAITES_GROUPE">'[1]2_3_RETRAITES'!$F$1:$H$14</definedName>
    <definedName name="RETRAITES_SECTION">'[1]2_3_RETRAITES'!$A$1:$C$61</definedName>
    <definedName name="TRANCHE_MCF">'[1]2_2_TRANCHE'!$U$2:$AM$60</definedName>
    <definedName name="TRANCHE_PR">'[1]2_2_TRANCHE'!$A$1:$S$61</definedName>
    <definedName name="_xlnm.Print_Area" localSheetId="0">PG_0!$A$1:$I$52</definedName>
    <definedName name="_xlnm.Print_Area" localSheetId="2">PG_1!$A$1:$I$52</definedName>
    <definedName name="_xlnm.Print_Area" localSheetId="7">PG_2!$A$1:$I$52</definedName>
    <definedName name="_xlnm.Print_Area" localSheetId="12">PG_3!$A$1:$I$52</definedName>
    <definedName name="_xlnm.Print_Area" localSheetId="18">PG_4!$A$1:$I$52</definedName>
    <definedName name="_xlnm.Print_Area" localSheetId="25">PG_5!$A$1:$I$52</definedName>
    <definedName name="_xlnm.Print_Area" localSheetId="29">PG_6!$A$1:$I$52</definedName>
    <definedName name="_xlnm.Print_Area" localSheetId="24">'TAB 4 6'!$A$1:$J$27</definedName>
    <definedName name="_xlnm.Print_Area" localSheetId="8">TAB_2_1!$A$1:$I$89</definedName>
    <definedName name="_xlnm.Print_Area" localSheetId="9">TAB_2_2!$A$1:$I$89</definedName>
    <definedName name="_xlnm.Print_Area" localSheetId="10">TAB_2_3!$A$1:$I$90</definedName>
    <definedName name="_xlnm.Print_Area" localSheetId="11">TAB_2_4!$A$1:$H$140</definedName>
    <definedName name="_xlnm.Print_Area" localSheetId="13">TAB_3_1!$A$1:$J$89</definedName>
    <definedName name="_xlnm.Print_Area" localSheetId="14">TAB_3_2!$A$1:$J$89</definedName>
    <definedName name="_xlnm.Print_Area" localSheetId="15">TAB_3_3!$A$1:$J$89</definedName>
    <definedName name="_xlnm.Print_Area" localSheetId="16">TAB_3_4!$A$1:$J$89</definedName>
    <definedName name="_xlnm.Print_Area" localSheetId="19">TAB_4_1!$A$1:$AD$70</definedName>
    <definedName name="_xlnm.Print_Area" localSheetId="20">TAB_4_2!$A$1:$AD$52</definedName>
    <definedName name="_xlnm.Print_Area" localSheetId="21">TAB_4_3!$A$1:$AC$31</definedName>
    <definedName name="_xlnm.Print_Area" localSheetId="22">TAB_4_4!$A$1:$AG$40</definedName>
    <definedName name="_xlnm.Print_Area" localSheetId="23">TAB_4_5!$A$1:$AG$122</definedName>
    <definedName name="_xlnm.Print_Area" localSheetId="26">TAB_5_1!$A$1:$J$92</definedName>
    <definedName name="_xlnm.Print_Area" localSheetId="27">TAB_5_2!$A$1:$J$92</definedName>
    <definedName name="_xlnm.Print_Area" localSheetId="28">TAB_5_3!$A$1:$H$89</definedName>
    <definedName name="_xlnm.Print_Area" localSheetId="30">TAB_6!$A$1:$J$22</definedName>
    <definedName name="_xlnm.Print_Area" localSheetId="31">TAB_CNU!$A$1:$E$66</definedName>
    <definedName name="_xlnm.Print_Area" localSheetId="1">TAB_MAT!$A$1:$B$45</definedName>
    <definedName name="_xlnm.Print_Area" localSheetId="3">TAB_S_1!$A$1:$H$29</definedName>
    <definedName name="_xlnm.Print_Area" localSheetId="4">TAB_S_2!$A$1:$H$29</definedName>
    <definedName name="_xlnm.Print_Area" localSheetId="5">TAB_S_3!$A$1:$H$29</definedName>
    <definedName name="_xlnm.Print_Area" localSheetId="6">TAB_S_4!$A$1:$AF$170</definedName>
  </definedNames>
  <calcPr calcId="145621"/>
</workbook>
</file>

<file path=xl/calcChain.xml><?xml version="1.0" encoding="utf-8"?>
<calcChain xmlns="http://schemas.openxmlformats.org/spreadsheetml/2006/main">
  <c r="J19" i="20" l="1"/>
  <c r="J14" i="20"/>
  <c r="J11" i="20"/>
  <c r="C19" i="20"/>
  <c r="D19" i="20"/>
  <c r="E19" i="20"/>
  <c r="F19" i="20"/>
  <c r="G19" i="20"/>
  <c r="H19" i="20"/>
  <c r="I19" i="20"/>
  <c r="B19" i="20"/>
  <c r="G27" i="32" l="1"/>
  <c r="D118" i="19" l="1"/>
  <c r="F118" i="19"/>
  <c r="H118" i="19"/>
  <c r="J118" i="19"/>
  <c r="L118" i="19"/>
  <c r="Z118" i="19"/>
  <c r="AB118" i="19"/>
  <c r="AD118" i="19"/>
  <c r="D119" i="19"/>
  <c r="F119" i="19"/>
  <c r="H119" i="19"/>
  <c r="J119" i="19"/>
  <c r="L119" i="19"/>
  <c r="Z119" i="19"/>
  <c r="AB119" i="19"/>
  <c r="AD119" i="19"/>
  <c r="C118" i="19"/>
  <c r="C115" i="19"/>
  <c r="C119" i="19" s="1"/>
  <c r="D115" i="19"/>
  <c r="E115" i="19"/>
  <c r="E119" i="19" s="1"/>
  <c r="F115" i="19"/>
  <c r="G115" i="19"/>
  <c r="G118" i="19" s="1"/>
  <c r="H115" i="19"/>
  <c r="I115" i="19"/>
  <c r="I119" i="19" s="1"/>
  <c r="J115" i="19"/>
  <c r="K115" i="19"/>
  <c r="K118" i="19" s="1"/>
  <c r="L115" i="19"/>
  <c r="M115" i="19"/>
  <c r="N115" i="19"/>
  <c r="N119" i="19" s="1"/>
  <c r="O115" i="19"/>
  <c r="O119" i="19" s="1"/>
  <c r="P115" i="19"/>
  <c r="P118" i="19" s="1"/>
  <c r="Q115" i="19"/>
  <c r="Q118" i="19" s="1"/>
  <c r="R115" i="19"/>
  <c r="R119" i="19" s="1"/>
  <c r="S115" i="19"/>
  <c r="S119" i="19" s="1"/>
  <c r="T115" i="19"/>
  <c r="T118" i="19" s="1"/>
  <c r="U115" i="19"/>
  <c r="U118" i="19" s="1"/>
  <c r="V115" i="19"/>
  <c r="V119" i="19" s="1"/>
  <c r="W115" i="19"/>
  <c r="W119" i="19" s="1"/>
  <c r="X115" i="19"/>
  <c r="X118" i="19" s="1"/>
  <c r="Y115" i="19"/>
  <c r="Y119" i="19" s="1"/>
  <c r="Z115" i="19"/>
  <c r="AA115" i="19"/>
  <c r="AA119" i="19" s="1"/>
  <c r="AB115" i="19"/>
  <c r="AC115" i="19"/>
  <c r="AC118" i="19" s="1"/>
  <c r="AD115" i="19"/>
  <c r="AE115" i="19"/>
  <c r="AE119" i="19" s="1"/>
  <c r="B115" i="19"/>
  <c r="B118" i="19" s="1"/>
  <c r="AG116" i="19"/>
  <c r="C92" i="19"/>
  <c r="D92" i="19"/>
  <c r="E92" i="19"/>
  <c r="F92" i="19"/>
  <c r="G92" i="19"/>
  <c r="H92" i="19"/>
  <c r="I92" i="19"/>
  <c r="J92" i="19"/>
  <c r="K92" i="19"/>
  <c r="L92" i="19"/>
  <c r="M92" i="19"/>
  <c r="N92" i="19"/>
  <c r="P92" i="19"/>
  <c r="Q92" i="19"/>
  <c r="R92" i="19"/>
  <c r="S92" i="19"/>
  <c r="T92" i="19"/>
  <c r="U92" i="19"/>
  <c r="V92" i="19"/>
  <c r="W92" i="19"/>
  <c r="X92" i="19"/>
  <c r="Y92" i="19"/>
  <c r="Z92" i="19"/>
  <c r="AA92" i="19"/>
  <c r="AB92" i="19"/>
  <c r="AC92" i="19"/>
  <c r="AD92" i="19"/>
  <c r="AE92" i="19"/>
  <c r="AG84" i="19"/>
  <c r="AG85" i="19"/>
  <c r="AG86" i="19"/>
  <c r="AG87" i="19"/>
  <c r="AG88" i="19"/>
  <c r="AG89" i="19"/>
  <c r="AG90" i="19"/>
  <c r="B92" i="19"/>
  <c r="B104" i="19"/>
  <c r="C104" i="19"/>
  <c r="D104" i="19"/>
  <c r="E104" i="19"/>
  <c r="F104" i="19"/>
  <c r="G104" i="19"/>
  <c r="H104" i="19"/>
  <c r="I104" i="19"/>
  <c r="J104" i="19"/>
  <c r="K104" i="19"/>
  <c r="L104" i="19"/>
  <c r="N104" i="19"/>
  <c r="P104" i="19"/>
  <c r="Q104" i="19"/>
  <c r="R104" i="19"/>
  <c r="S104" i="19"/>
  <c r="T104" i="19"/>
  <c r="U104" i="19"/>
  <c r="V104" i="19"/>
  <c r="W104" i="19"/>
  <c r="X104" i="19"/>
  <c r="Y104" i="19"/>
  <c r="Z104" i="19"/>
  <c r="AA104" i="19"/>
  <c r="AB104" i="19"/>
  <c r="AC104" i="19"/>
  <c r="AD104" i="19"/>
  <c r="AE104" i="19"/>
  <c r="U119" i="19" l="1"/>
  <c r="Q119" i="19"/>
  <c r="W118" i="19"/>
  <c r="S118" i="19"/>
  <c r="O118" i="19"/>
  <c r="Y118" i="19"/>
  <c r="AC119" i="19"/>
  <c r="X119" i="19"/>
  <c r="T119" i="19"/>
  <c r="P119" i="19"/>
  <c r="K119" i="19"/>
  <c r="G119" i="19"/>
  <c r="AE118" i="19"/>
  <c r="AA118" i="19"/>
  <c r="V118" i="19"/>
  <c r="R118" i="19"/>
  <c r="N118" i="19"/>
  <c r="I118" i="19"/>
  <c r="E118" i="19"/>
  <c r="AG115" i="19"/>
  <c r="AG118" i="19" s="1"/>
  <c r="AG92" i="19"/>
  <c r="AG117" i="19" l="1"/>
  <c r="AG119" i="19" s="1"/>
  <c r="B119" i="19"/>
  <c r="AG33" i="19" l="1"/>
  <c r="AG10" i="18" l="1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AA50" i="16"/>
  <c r="AB50" i="16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B22" i="17"/>
  <c r="C68" i="15" l="1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8" i="15"/>
  <c r="V68" i="15"/>
  <c r="W68" i="15"/>
  <c r="X68" i="15"/>
  <c r="Y68" i="15"/>
  <c r="Z68" i="15"/>
  <c r="AA68" i="15"/>
  <c r="AB68" i="15"/>
  <c r="AD51" i="15"/>
  <c r="AD52" i="15"/>
  <c r="AD53" i="15"/>
  <c r="AD54" i="15"/>
  <c r="AD55" i="15"/>
  <c r="AD56" i="15"/>
  <c r="AD57" i="15"/>
  <c r="AD58" i="15"/>
  <c r="AD59" i="15"/>
  <c r="AD60" i="15"/>
  <c r="AD61" i="15"/>
  <c r="AD62" i="15"/>
  <c r="AD63" i="15"/>
  <c r="AD64" i="15"/>
  <c r="AD65" i="15"/>
  <c r="AD66" i="15"/>
  <c r="AD28" i="16" l="1"/>
  <c r="AD29" i="16"/>
  <c r="AD30" i="16"/>
  <c r="AD31" i="16"/>
  <c r="AD32" i="16"/>
  <c r="AD33" i="16"/>
  <c r="AD34" i="16"/>
  <c r="AD35" i="16"/>
  <c r="AD16" i="16"/>
  <c r="AD17" i="16"/>
  <c r="AD18" i="16"/>
  <c r="AD19" i="16"/>
  <c r="AD20" i="16"/>
  <c r="AD21" i="16"/>
  <c r="AD22" i="16"/>
  <c r="AD23" i="16"/>
  <c r="AD24" i="16"/>
  <c r="AD33" i="15"/>
  <c r="AD3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D30" i="15"/>
  <c r="AG60" i="19" l="1"/>
  <c r="AG61" i="19"/>
  <c r="AG62" i="19"/>
  <c r="AG63" i="19"/>
  <c r="AG64" i="19"/>
  <c r="AG65" i="19"/>
  <c r="AG66" i="19"/>
  <c r="AG67" i="19"/>
  <c r="AG68" i="19"/>
  <c r="AG69" i="19"/>
  <c r="AG70" i="19"/>
  <c r="AG71" i="19"/>
  <c r="AG72" i="19"/>
  <c r="AG73" i="19"/>
  <c r="AG74" i="19"/>
  <c r="AG75" i="19"/>
  <c r="AG76" i="19"/>
  <c r="AG77" i="19"/>
  <c r="AG78" i="19"/>
  <c r="AG79" i="19"/>
  <c r="AG80" i="19"/>
  <c r="AG81" i="19"/>
  <c r="AG82" i="19"/>
  <c r="AG32" i="19"/>
  <c r="AG34" i="19"/>
  <c r="AG35" i="19"/>
  <c r="AG36" i="19"/>
  <c r="AG37" i="19"/>
  <c r="AG38" i="19"/>
  <c r="AG39" i="19"/>
  <c r="AG40" i="19"/>
  <c r="AG41" i="19"/>
  <c r="AG42" i="19"/>
  <c r="AG43" i="19"/>
  <c r="AG44" i="19"/>
  <c r="AG45" i="19"/>
  <c r="AG46" i="19"/>
  <c r="AG47" i="19"/>
  <c r="AG48" i="19"/>
  <c r="AG49" i="19"/>
  <c r="AG50" i="19"/>
  <c r="AG51" i="19"/>
  <c r="AG52" i="19"/>
  <c r="AG53" i="19"/>
  <c r="AG54" i="19"/>
  <c r="AG55" i="19"/>
  <c r="AG56" i="19"/>
  <c r="AG57" i="19"/>
  <c r="AG10" i="19"/>
  <c r="AG11" i="19"/>
  <c r="AG12" i="19"/>
  <c r="AG13" i="19"/>
  <c r="AG14" i="19"/>
  <c r="AG15" i="19"/>
  <c r="AG16" i="19"/>
  <c r="AG17" i="19"/>
  <c r="AG18" i="19"/>
  <c r="AG19" i="19"/>
  <c r="AG20" i="19"/>
  <c r="AG21" i="19"/>
  <c r="AG22" i="19"/>
  <c r="AG23" i="19"/>
  <c r="AG24" i="19"/>
  <c r="AG25" i="19"/>
  <c r="AG26" i="19"/>
  <c r="AG27" i="19"/>
  <c r="AG28" i="19"/>
  <c r="AG29" i="19"/>
  <c r="AG30" i="19"/>
  <c r="B22" i="37" l="1"/>
  <c r="B21" i="37"/>
  <c r="J12" i="37" l="1"/>
  <c r="D12" i="37"/>
  <c r="G12" i="37"/>
  <c r="J20" i="37"/>
  <c r="J19" i="37"/>
  <c r="J18" i="37"/>
  <c r="J17" i="37"/>
  <c r="J11" i="37"/>
  <c r="J10" i="37"/>
  <c r="J9" i="37"/>
  <c r="G20" i="37"/>
  <c r="G19" i="37"/>
  <c r="G18" i="37"/>
  <c r="G17" i="37"/>
  <c r="D20" i="37"/>
  <c r="D19" i="37"/>
  <c r="D18" i="37"/>
  <c r="D17" i="37"/>
  <c r="G11" i="37"/>
  <c r="G10" i="37"/>
  <c r="G9" i="37"/>
  <c r="D11" i="37"/>
  <c r="D9" i="37"/>
  <c r="D10" i="37"/>
  <c r="AD50" i="15" l="1"/>
  <c r="AD49" i="15"/>
  <c r="AD32" i="15"/>
  <c r="AD31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48" i="16"/>
  <c r="AD47" i="16"/>
  <c r="AD45" i="16"/>
  <c r="AD44" i="16"/>
  <c r="AD43" i="16"/>
  <c r="AD42" i="16"/>
  <c r="AD41" i="16"/>
  <c r="AD40" i="16"/>
  <c r="AD39" i="16"/>
  <c r="AD38" i="16"/>
  <c r="AD37" i="16"/>
  <c r="AD36" i="16"/>
  <c r="AD27" i="16"/>
  <c r="AD26" i="16"/>
  <c r="AD25" i="16"/>
  <c r="AD15" i="16"/>
  <c r="AD14" i="16"/>
  <c r="AD13" i="16"/>
  <c r="AD12" i="16"/>
  <c r="AD11" i="16"/>
  <c r="B50" i="16"/>
  <c r="AD50" i="16" s="1"/>
  <c r="B68" i="15"/>
  <c r="E13" i="23" l="1"/>
  <c r="F13" i="23"/>
  <c r="G13" i="23"/>
  <c r="D13" i="23"/>
  <c r="J23" i="37" l="1"/>
  <c r="I23" i="37"/>
  <c r="H23" i="37"/>
  <c r="G23" i="37"/>
  <c r="F23" i="37"/>
  <c r="E23" i="37"/>
  <c r="D23" i="37"/>
  <c r="C23" i="37"/>
  <c r="B23" i="37"/>
  <c r="J22" i="37"/>
  <c r="I22" i="37"/>
  <c r="H22" i="37"/>
  <c r="G22" i="37"/>
  <c r="F22" i="37"/>
  <c r="E22" i="37"/>
  <c r="D22" i="37"/>
  <c r="C22" i="37"/>
  <c r="J21" i="37"/>
  <c r="I21" i="37"/>
  <c r="H21" i="37"/>
  <c r="G21" i="37"/>
  <c r="F21" i="37"/>
  <c r="E21" i="37"/>
  <c r="D21" i="37"/>
  <c r="C21" i="37"/>
  <c r="J13" i="37"/>
  <c r="I13" i="37"/>
  <c r="H13" i="37"/>
  <c r="G13" i="37"/>
  <c r="F13" i="37"/>
  <c r="E13" i="37"/>
  <c r="D13" i="37"/>
  <c r="C13" i="37"/>
  <c r="B13" i="37"/>
  <c r="AD11" i="15" l="1"/>
  <c r="B17" i="33" l="1"/>
  <c r="B81" i="11" l="1"/>
  <c r="B80" i="11" s="1"/>
  <c r="B73" i="11"/>
  <c r="B68" i="11"/>
  <c r="B63" i="11"/>
  <c r="B59" i="11"/>
  <c r="B55" i="11"/>
  <c r="B51" i="11"/>
  <c r="B47" i="11"/>
  <c r="B41" i="11"/>
  <c r="B20" i="11" s="1"/>
  <c r="B31" i="11"/>
  <c r="B21" i="11"/>
  <c r="B17" i="11"/>
  <c r="B12" i="11"/>
  <c r="F50" i="11"/>
  <c r="F86" i="11" s="1"/>
  <c r="F80" i="11"/>
  <c r="F20" i="11"/>
  <c r="F11" i="11"/>
  <c r="F81" i="11"/>
  <c r="F73" i="11"/>
  <c r="F68" i="11"/>
  <c r="F63" i="11"/>
  <c r="F59" i="11"/>
  <c r="F55" i="11"/>
  <c r="F51" i="11"/>
  <c r="F47" i="11"/>
  <c r="F41" i="11"/>
  <c r="F31" i="11"/>
  <c r="F21" i="11"/>
  <c r="F17" i="11"/>
  <c r="F12" i="11"/>
  <c r="B50" i="11" l="1"/>
  <c r="B11" i="11"/>
  <c r="H84" i="11" l="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6" i="11"/>
  <c r="D55" i="11"/>
  <c r="D54" i="11"/>
  <c r="D53" i="11"/>
  <c r="D52" i="11"/>
  <c r="D51" i="11"/>
  <c r="D50" i="11"/>
  <c r="D46" i="11"/>
  <c r="D45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4" i="11"/>
  <c r="D13" i="11"/>
  <c r="D12" i="11"/>
  <c r="D11" i="11"/>
  <c r="G86" i="11"/>
  <c r="H86" i="11"/>
  <c r="C86" i="11"/>
  <c r="B86" i="11"/>
  <c r="D86" i="11" s="1"/>
  <c r="J86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6" i="10"/>
  <c r="J55" i="10"/>
  <c r="J54" i="10"/>
  <c r="J53" i="10"/>
  <c r="J52" i="10"/>
  <c r="J51" i="10"/>
  <c r="J50" i="10"/>
  <c r="J46" i="10"/>
  <c r="J45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4" i="10"/>
  <c r="J23" i="10"/>
  <c r="J22" i="10"/>
  <c r="J21" i="10"/>
  <c r="J20" i="10"/>
  <c r="J19" i="10"/>
  <c r="J18" i="10"/>
  <c r="J17" i="10"/>
  <c r="J16" i="10"/>
  <c r="J14" i="10"/>
  <c r="J13" i="10"/>
  <c r="J12" i="10"/>
  <c r="J11" i="10"/>
  <c r="H88" i="10"/>
  <c r="G88" i="10"/>
  <c r="F88" i="10"/>
  <c r="E88" i="10"/>
  <c r="D88" i="10"/>
  <c r="C88" i="10"/>
  <c r="B88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86" i="10"/>
  <c r="G86" i="10"/>
  <c r="F86" i="10"/>
  <c r="E86" i="10"/>
  <c r="D86" i="10"/>
  <c r="C86" i="10"/>
  <c r="B86" i="10"/>
  <c r="J86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H88" i="8"/>
  <c r="G88" i="8"/>
  <c r="F88" i="8"/>
  <c r="E88" i="8"/>
  <c r="D88" i="8"/>
  <c r="C88" i="8"/>
  <c r="B88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86" i="8" s="1"/>
  <c r="H19" i="8"/>
  <c r="H18" i="8"/>
  <c r="H17" i="8"/>
  <c r="H16" i="8"/>
  <c r="H15" i="8"/>
  <c r="H14" i="8"/>
  <c r="H13" i="8"/>
  <c r="H12" i="8"/>
  <c r="H11" i="8"/>
  <c r="G86" i="8"/>
  <c r="F86" i="8"/>
  <c r="E86" i="8"/>
  <c r="D86" i="8"/>
  <c r="C86" i="8"/>
  <c r="B86" i="8"/>
  <c r="J84" i="6" l="1"/>
  <c r="I84" i="6"/>
  <c r="H84" i="6"/>
  <c r="J83" i="6"/>
  <c r="I83" i="6"/>
  <c r="H83" i="6"/>
  <c r="J82" i="6"/>
  <c r="I82" i="6"/>
  <c r="H82" i="6"/>
  <c r="J81" i="6"/>
  <c r="I81" i="6"/>
  <c r="H81" i="6"/>
  <c r="J80" i="6"/>
  <c r="I80" i="6"/>
  <c r="H80" i="6"/>
  <c r="J79" i="6"/>
  <c r="I79" i="6"/>
  <c r="H79" i="6"/>
  <c r="J78" i="6"/>
  <c r="I78" i="6"/>
  <c r="H78" i="6"/>
  <c r="J77" i="6"/>
  <c r="I77" i="6"/>
  <c r="H77" i="6"/>
  <c r="J76" i="6"/>
  <c r="I76" i="6"/>
  <c r="H76" i="6"/>
  <c r="J75" i="6"/>
  <c r="I75" i="6"/>
  <c r="H75" i="6"/>
  <c r="J74" i="6"/>
  <c r="I74" i="6"/>
  <c r="H74" i="6"/>
  <c r="J73" i="6"/>
  <c r="I73" i="6"/>
  <c r="H73" i="6"/>
  <c r="J72" i="6"/>
  <c r="I72" i="6"/>
  <c r="H72" i="6"/>
  <c r="J71" i="6"/>
  <c r="I71" i="6"/>
  <c r="H71" i="6"/>
  <c r="J70" i="6"/>
  <c r="I70" i="6"/>
  <c r="H70" i="6"/>
  <c r="J69" i="6"/>
  <c r="I69" i="6"/>
  <c r="H69" i="6"/>
  <c r="J68" i="6"/>
  <c r="I68" i="6"/>
  <c r="H68" i="6"/>
  <c r="J67" i="6"/>
  <c r="I67" i="6"/>
  <c r="H67" i="6"/>
  <c r="J66" i="6"/>
  <c r="I66" i="6"/>
  <c r="H66" i="6"/>
  <c r="J65" i="6"/>
  <c r="I65" i="6"/>
  <c r="H65" i="6"/>
  <c r="J64" i="6"/>
  <c r="I64" i="6"/>
  <c r="H64" i="6"/>
  <c r="J63" i="6"/>
  <c r="I63" i="6"/>
  <c r="H63" i="6"/>
  <c r="J62" i="6"/>
  <c r="I62" i="6"/>
  <c r="H62" i="6"/>
  <c r="J61" i="6"/>
  <c r="I61" i="6"/>
  <c r="H61" i="6"/>
  <c r="J60" i="6"/>
  <c r="I60" i="6"/>
  <c r="H60" i="6"/>
  <c r="J59" i="6"/>
  <c r="I59" i="6"/>
  <c r="H59" i="6"/>
  <c r="J58" i="6"/>
  <c r="I58" i="6"/>
  <c r="H58" i="6"/>
  <c r="J56" i="6"/>
  <c r="I56" i="6"/>
  <c r="H56" i="6"/>
  <c r="J55" i="6"/>
  <c r="I55" i="6"/>
  <c r="H55" i="6"/>
  <c r="J54" i="6"/>
  <c r="I54" i="6"/>
  <c r="H54" i="6"/>
  <c r="J53" i="6"/>
  <c r="I53" i="6"/>
  <c r="H53" i="6"/>
  <c r="J52" i="6"/>
  <c r="I52" i="6"/>
  <c r="H52" i="6"/>
  <c r="J51" i="6"/>
  <c r="I51" i="6"/>
  <c r="H51" i="6"/>
  <c r="J50" i="6"/>
  <c r="I50" i="6"/>
  <c r="H50" i="6"/>
  <c r="J46" i="6"/>
  <c r="I46" i="6"/>
  <c r="H46" i="6"/>
  <c r="J45" i="6"/>
  <c r="I45" i="6"/>
  <c r="H45" i="6"/>
  <c r="J43" i="6"/>
  <c r="I43" i="6"/>
  <c r="H43" i="6"/>
  <c r="J42" i="6"/>
  <c r="I42" i="6"/>
  <c r="H42" i="6"/>
  <c r="J41" i="6"/>
  <c r="I41" i="6"/>
  <c r="H41" i="6"/>
  <c r="J40" i="6"/>
  <c r="I40" i="6"/>
  <c r="H40" i="6"/>
  <c r="J39" i="6"/>
  <c r="I39" i="6"/>
  <c r="H39" i="6"/>
  <c r="J38" i="6"/>
  <c r="I38" i="6"/>
  <c r="H38" i="6"/>
  <c r="J37" i="6"/>
  <c r="I37" i="6"/>
  <c r="H37" i="6"/>
  <c r="J36" i="6"/>
  <c r="I36" i="6"/>
  <c r="H36" i="6"/>
  <c r="J35" i="6"/>
  <c r="I35" i="6"/>
  <c r="H35" i="6"/>
  <c r="J34" i="6"/>
  <c r="I34" i="6"/>
  <c r="H34" i="6"/>
  <c r="J33" i="6"/>
  <c r="I33" i="6"/>
  <c r="H33" i="6"/>
  <c r="J32" i="6"/>
  <c r="I32" i="6"/>
  <c r="H32" i="6"/>
  <c r="J31" i="6"/>
  <c r="I31" i="6"/>
  <c r="H31" i="6"/>
  <c r="J30" i="6"/>
  <c r="I30" i="6"/>
  <c r="H30" i="6"/>
  <c r="J29" i="6"/>
  <c r="I29" i="6"/>
  <c r="H29" i="6"/>
  <c r="J28" i="6"/>
  <c r="I28" i="6"/>
  <c r="H28" i="6"/>
  <c r="J27" i="6"/>
  <c r="I27" i="6"/>
  <c r="H27" i="6"/>
  <c r="J26" i="6"/>
  <c r="I26" i="6"/>
  <c r="H26" i="6"/>
  <c r="J25" i="6"/>
  <c r="I25" i="6"/>
  <c r="H25" i="6"/>
  <c r="J24" i="6"/>
  <c r="I24" i="6"/>
  <c r="H24" i="6"/>
  <c r="J23" i="6"/>
  <c r="I23" i="6"/>
  <c r="H23" i="6"/>
  <c r="J22" i="6"/>
  <c r="I22" i="6"/>
  <c r="H22" i="6"/>
  <c r="J21" i="6"/>
  <c r="I21" i="6"/>
  <c r="H21" i="6"/>
  <c r="J20" i="6"/>
  <c r="I20" i="6"/>
  <c r="H20" i="6"/>
  <c r="J19" i="6"/>
  <c r="I19" i="6"/>
  <c r="H19" i="6"/>
  <c r="J18" i="6"/>
  <c r="I18" i="6"/>
  <c r="H18" i="6"/>
  <c r="J17" i="6"/>
  <c r="I17" i="6"/>
  <c r="H17" i="6"/>
  <c r="J16" i="6"/>
  <c r="I16" i="6"/>
  <c r="H16" i="6"/>
  <c r="J14" i="6"/>
  <c r="I14" i="6"/>
  <c r="H14" i="6"/>
  <c r="J13" i="6"/>
  <c r="I13" i="6"/>
  <c r="H13" i="6"/>
  <c r="J12" i="6"/>
  <c r="I12" i="6"/>
  <c r="H12" i="6"/>
  <c r="F11" i="6"/>
  <c r="J84" i="2"/>
  <c r="I84" i="2"/>
  <c r="H84" i="2"/>
  <c r="J83" i="2"/>
  <c r="I83" i="2"/>
  <c r="H83" i="2"/>
  <c r="J82" i="2"/>
  <c r="I82" i="2"/>
  <c r="H82" i="2"/>
  <c r="J81" i="2"/>
  <c r="I81" i="2"/>
  <c r="H81" i="2"/>
  <c r="J80" i="2"/>
  <c r="I80" i="2"/>
  <c r="H80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4" i="2"/>
  <c r="I74" i="2"/>
  <c r="H74" i="2"/>
  <c r="J73" i="2"/>
  <c r="I73" i="2"/>
  <c r="H73" i="2"/>
  <c r="J72" i="2"/>
  <c r="I72" i="2"/>
  <c r="H72" i="2"/>
  <c r="J71" i="2"/>
  <c r="I71" i="2"/>
  <c r="H71" i="2"/>
  <c r="J70" i="2"/>
  <c r="I70" i="2"/>
  <c r="H70" i="2"/>
  <c r="J69" i="2"/>
  <c r="I69" i="2"/>
  <c r="H69" i="2"/>
  <c r="J68" i="2"/>
  <c r="I68" i="2"/>
  <c r="H68" i="2"/>
  <c r="J67" i="2"/>
  <c r="I67" i="2"/>
  <c r="H67" i="2"/>
  <c r="J66" i="2"/>
  <c r="I66" i="2"/>
  <c r="H66" i="2"/>
  <c r="J65" i="2"/>
  <c r="I65" i="2"/>
  <c r="H65" i="2"/>
  <c r="J64" i="2"/>
  <c r="I64" i="2"/>
  <c r="H64" i="2"/>
  <c r="J63" i="2"/>
  <c r="I63" i="2"/>
  <c r="H63" i="2"/>
  <c r="J62" i="2"/>
  <c r="I62" i="2"/>
  <c r="H62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6" i="2"/>
  <c r="I56" i="2"/>
  <c r="H56" i="2"/>
  <c r="J55" i="2"/>
  <c r="I55" i="2"/>
  <c r="H55" i="2"/>
  <c r="J54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6" i="2"/>
  <c r="I46" i="2"/>
  <c r="H46" i="2"/>
  <c r="J45" i="2"/>
  <c r="I45" i="2"/>
  <c r="H45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J86" i="1" l="1"/>
  <c r="I86" i="1"/>
  <c r="H86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H137" i="31"/>
  <c r="H135" i="31"/>
  <c r="H134" i="31"/>
  <c r="H133" i="31"/>
  <c r="H132" i="31"/>
  <c r="H131" i="31"/>
  <c r="H130" i="31"/>
  <c r="H129" i="31"/>
  <c r="H128" i="31"/>
  <c r="H127" i="31"/>
  <c r="H126" i="31"/>
  <c r="H122" i="31"/>
  <c r="H120" i="31"/>
  <c r="H119" i="31"/>
  <c r="H118" i="31"/>
  <c r="H116" i="31"/>
  <c r="H113" i="31"/>
  <c r="H112" i="31"/>
  <c r="H111" i="31"/>
  <c r="H110" i="31"/>
  <c r="H108" i="31"/>
  <c r="H107" i="31"/>
  <c r="H106" i="31"/>
  <c r="H105" i="31"/>
  <c r="H104" i="31"/>
  <c r="H103" i="31"/>
  <c r="H101" i="31"/>
  <c r="H100" i="31"/>
  <c r="H99" i="31"/>
  <c r="H96" i="31"/>
  <c r="H95" i="31"/>
  <c r="H94" i="31"/>
  <c r="H93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4" i="31"/>
  <c r="H73" i="31"/>
  <c r="H71" i="31"/>
  <c r="H70" i="31"/>
  <c r="H68" i="31"/>
  <c r="H66" i="31"/>
  <c r="H65" i="31"/>
  <c r="H64" i="31"/>
  <c r="H63" i="31"/>
  <c r="H62" i="31"/>
  <c r="H61" i="31"/>
  <c r="H60" i="31"/>
  <c r="H59" i="31"/>
  <c r="H58" i="31"/>
  <c r="H56" i="31"/>
  <c r="H55" i="31"/>
  <c r="H54" i="31"/>
  <c r="H53" i="31"/>
  <c r="H52" i="31"/>
  <c r="H50" i="31"/>
  <c r="H49" i="31"/>
  <c r="H48" i="31"/>
  <c r="H47" i="31"/>
  <c r="H46" i="31"/>
  <c r="H45" i="31"/>
  <c r="H43" i="31"/>
  <c r="H42" i="31"/>
  <c r="H38" i="31"/>
  <c r="H37" i="31"/>
  <c r="H36" i="31"/>
  <c r="H35" i="31"/>
  <c r="H34" i="31"/>
  <c r="H33" i="31"/>
  <c r="H31" i="31"/>
  <c r="H29" i="31"/>
  <c r="H28" i="31"/>
  <c r="H27" i="31"/>
  <c r="H26" i="31"/>
  <c r="H24" i="31"/>
  <c r="H22" i="31"/>
  <c r="H21" i="31"/>
  <c r="H19" i="31"/>
  <c r="H18" i="31"/>
  <c r="H17" i="31"/>
  <c r="H16" i="31"/>
  <c r="H15" i="31"/>
  <c r="H14" i="31"/>
  <c r="H12" i="31"/>
  <c r="H10" i="31"/>
  <c r="D137" i="31"/>
  <c r="D135" i="31"/>
  <c r="D134" i="31"/>
  <c r="D133" i="31"/>
  <c r="D132" i="31"/>
  <c r="D131" i="31"/>
  <c r="D130" i="31"/>
  <c r="D129" i="31"/>
  <c r="D128" i="31"/>
  <c r="D127" i="31"/>
  <c r="D126" i="31"/>
  <c r="D124" i="31"/>
  <c r="D123" i="31"/>
  <c r="D122" i="31"/>
  <c r="D121" i="31"/>
  <c r="D120" i="31"/>
  <c r="D119" i="31"/>
  <c r="D118" i="31"/>
  <c r="D117" i="31"/>
  <c r="D116" i="31"/>
  <c r="D115" i="31"/>
  <c r="D113" i="31"/>
  <c r="D112" i="31"/>
  <c r="D111" i="31"/>
  <c r="D110" i="31"/>
  <c r="D108" i="31"/>
  <c r="D107" i="31"/>
  <c r="D106" i="31"/>
  <c r="D105" i="31"/>
  <c r="D104" i="31"/>
  <c r="D103" i="31"/>
  <c r="D100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7" i="31"/>
  <c r="D76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7" i="31"/>
  <c r="D45" i="31"/>
  <c r="D42" i="31"/>
  <c r="D41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2" i="31"/>
  <c r="D10" i="31"/>
  <c r="D9" i="31"/>
  <c r="F137" i="31"/>
  <c r="B137" i="31"/>
  <c r="G87" i="14" l="1"/>
  <c r="I87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47" i="14"/>
  <c r="I46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E87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47" i="14"/>
  <c r="G46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C87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I85" i="13" l="1"/>
  <c r="H85" i="13"/>
  <c r="G85" i="13"/>
  <c r="I83" i="13"/>
  <c r="H83" i="13"/>
  <c r="G83" i="13"/>
  <c r="I82" i="13"/>
  <c r="H82" i="13"/>
  <c r="G82" i="13"/>
  <c r="I81" i="13"/>
  <c r="H81" i="13"/>
  <c r="G81" i="13"/>
  <c r="I80" i="13"/>
  <c r="H80" i="13"/>
  <c r="G80" i="13"/>
  <c r="I79" i="13"/>
  <c r="H79" i="13"/>
  <c r="G79" i="13"/>
  <c r="I78" i="13"/>
  <c r="H78" i="13"/>
  <c r="G78" i="13"/>
  <c r="I77" i="13"/>
  <c r="H77" i="13"/>
  <c r="G77" i="13"/>
  <c r="I76" i="13"/>
  <c r="H76" i="13"/>
  <c r="G76" i="13"/>
  <c r="I75" i="13"/>
  <c r="H75" i="13"/>
  <c r="G75" i="13"/>
  <c r="I74" i="13"/>
  <c r="H74" i="13"/>
  <c r="G74" i="13"/>
  <c r="I73" i="13"/>
  <c r="H73" i="13"/>
  <c r="G73" i="13"/>
  <c r="I72" i="13"/>
  <c r="H72" i="13"/>
  <c r="G72" i="13"/>
  <c r="I71" i="13"/>
  <c r="H71" i="13"/>
  <c r="G71" i="13"/>
  <c r="I70" i="13"/>
  <c r="H70" i="13"/>
  <c r="G70" i="13"/>
  <c r="I69" i="13"/>
  <c r="H69" i="13"/>
  <c r="G69" i="13"/>
  <c r="I68" i="13"/>
  <c r="H68" i="13"/>
  <c r="G68" i="13"/>
  <c r="I67" i="13"/>
  <c r="H67" i="13"/>
  <c r="G67" i="13"/>
  <c r="I66" i="13"/>
  <c r="H66" i="13"/>
  <c r="G66" i="13"/>
  <c r="I65" i="13"/>
  <c r="H65" i="13"/>
  <c r="G65" i="13"/>
  <c r="I64" i="13"/>
  <c r="H64" i="13"/>
  <c r="G64" i="13"/>
  <c r="I63" i="13"/>
  <c r="H63" i="13"/>
  <c r="G63" i="13"/>
  <c r="I62" i="13"/>
  <c r="H62" i="13"/>
  <c r="G62" i="13"/>
  <c r="I61" i="13"/>
  <c r="H61" i="13"/>
  <c r="G61" i="13"/>
  <c r="I60" i="13"/>
  <c r="H60" i="13"/>
  <c r="G60" i="13"/>
  <c r="I59" i="13"/>
  <c r="H59" i="13"/>
  <c r="G59" i="13"/>
  <c r="I58" i="13"/>
  <c r="H58" i="13"/>
  <c r="G58" i="13"/>
  <c r="I57" i="13"/>
  <c r="H57" i="13"/>
  <c r="G57" i="13"/>
  <c r="I56" i="13"/>
  <c r="H56" i="13"/>
  <c r="G56" i="13"/>
  <c r="I55" i="13"/>
  <c r="H55" i="13"/>
  <c r="G55" i="13"/>
  <c r="I54" i="13"/>
  <c r="H54" i="13"/>
  <c r="G54" i="13"/>
  <c r="I53" i="13"/>
  <c r="H53" i="13"/>
  <c r="G53" i="13"/>
  <c r="I52" i="13"/>
  <c r="H52" i="13"/>
  <c r="G52" i="13"/>
  <c r="I51" i="13"/>
  <c r="H51" i="13"/>
  <c r="G51" i="13"/>
  <c r="I50" i="13"/>
  <c r="H50" i="13"/>
  <c r="G50" i="13"/>
  <c r="I49" i="13"/>
  <c r="H49" i="13"/>
  <c r="G49" i="13"/>
  <c r="I45" i="13"/>
  <c r="H45" i="13"/>
  <c r="G45" i="13"/>
  <c r="I44" i="13"/>
  <c r="H44" i="13"/>
  <c r="G44" i="13"/>
  <c r="I42" i="13"/>
  <c r="H42" i="13"/>
  <c r="G42" i="13"/>
  <c r="I41" i="13"/>
  <c r="H41" i="13"/>
  <c r="G41" i="13"/>
  <c r="I40" i="13"/>
  <c r="H40" i="13"/>
  <c r="G40" i="13"/>
  <c r="I39" i="13"/>
  <c r="H39" i="13"/>
  <c r="G39" i="13"/>
  <c r="I38" i="13"/>
  <c r="H38" i="13"/>
  <c r="G38" i="13"/>
  <c r="I37" i="13"/>
  <c r="H37" i="13"/>
  <c r="G37" i="13"/>
  <c r="I36" i="13"/>
  <c r="H36" i="13"/>
  <c r="G36" i="13"/>
  <c r="I35" i="13"/>
  <c r="H35" i="13"/>
  <c r="G35" i="13"/>
  <c r="I34" i="13"/>
  <c r="H34" i="13"/>
  <c r="G34" i="13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H26" i="13"/>
  <c r="G26" i="13"/>
  <c r="I25" i="13"/>
  <c r="H25" i="13"/>
  <c r="G25" i="13"/>
  <c r="I24" i="13"/>
  <c r="H24" i="13"/>
  <c r="G24" i="13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85" i="12" l="1"/>
  <c r="H85" i="12"/>
  <c r="G85" i="12"/>
  <c r="I83" i="12"/>
  <c r="H83" i="12"/>
  <c r="G83" i="12"/>
  <c r="I82" i="12"/>
  <c r="H82" i="12"/>
  <c r="G82" i="12"/>
  <c r="I81" i="12"/>
  <c r="H81" i="12"/>
  <c r="G81" i="12"/>
  <c r="I80" i="12"/>
  <c r="H80" i="12"/>
  <c r="G80" i="12"/>
  <c r="I79" i="12"/>
  <c r="H79" i="12"/>
  <c r="G79" i="12"/>
  <c r="I78" i="12"/>
  <c r="H78" i="12"/>
  <c r="G78" i="12"/>
  <c r="I77" i="12"/>
  <c r="H77" i="12"/>
  <c r="G77" i="12"/>
  <c r="I76" i="12"/>
  <c r="H76" i="12"/>
  <c r="G76" i="12"/>
  <c r="I75" i="12"/>
  <c r="H75" i="12"/>
  <c r="G75" i="12"/>
  <c r="I74" i="12"/>
  <c r="H74" i="12"/>
  <c r="G74" i="12"/>
  <c r="I73" i="12"/>
  <c r="H73" i="12"/>
  <c r="G73" i="12"/>
  <c r="I72" i="12"/>
  <c r="H72" i="12"/>
  <c r="G72" i="12"/>
  <c r="I71" i="12"/>
  <c r="H71" i="12"/>
  <c r="G71" i="12"/>
  <c r="I70" i="12"/>
  <c r="H70" i="12"/>
  <c r="G70" i="12"/>
  <c r="I69" i="12"/>
  <c r="H69" i="12"/>
  <c r="G69" i="12"/>
  <c r="I68" i="12"/>
  <c r="H68" i="12"/>
  <c r="G68" i="12"/>
  <c r="I67" i="12"/>
  <c r="H67" i="12"/>
  <c r="G67" i="12"/>
  <c r="I66" i="12"/>
  <c r="H66" i="12"/>
  <c r="G66" i="12"/>
  <c r="I65" i="12"/>
  <c r="H65" i="12"/>
  <c r="G65" i="12"/>
  <c r="I64" i="12"/>
  <c r="H64" i="12"/>
  <c r="G64" i="12"/>
  <c r="I63" i="12"/>
  <c r="H63" i="12"/>
  <c r="G63" i="12"/>
  <c r="I62" i="12"/>
  <c r="H62" i="12"/>
  <c r="G62" i="12"/>
  <c r="I61" i="12"/>
  <c r="H61" i="12"/>
  <c r="G61" i="12"/>
  <c r="I60" i="12"/>
  <c r="H60" i="12"/>
  <c r="G60" i="12"/>
  <c r="I59" i="12"/>
  <c r="H59" i="12"/>
  <c r="G59" i="12"/>
  <c r="I58" i="12"/>
  <c r="H58" i="12"/>
  <c r="G58" i="12"/>
  <c r="I57" i="12"/>
  <c r="H57" i="12"/>
  <c r="G57" i="12"/>
  <c r="I56" i="12"/>
  <c r="H56" i="12"/>
  <c r="G56" i="12"/>
  <c r="I55" i="12"/>
  <c r="H55" i="12"/>
  <c r="G55" i="12"/>
  <c r="I54" i="12"/>
  <c r="H54" i="12"/>
  <c r="G54" i="12"/>
  <c r="I53" i="12"/>
  <c r="H53" i="12"/>
  <c r="G53" i="12"/>
  <c r="I52" i="12"/>
  <c r="H52" i="12"/>
  <c r="G52" i="12"/>
  <c r="I51" i="12"/>
  <c r="H51" i="12"/>
  <c r="G51" i="12"/>
  <c r="I50" i="12"/>
  <c r="H50" i="12"/>
  <c r="G50" i="12"/>
  <c r="I49" i="12"/>
  <c r="H49" i="12"/>
  <c r="G49" i="12"/>
  <c r="I47" i="12"/>
  <c r="H47" i="12"/>
  <c r="G47" i="12"/>
  <c r="I46" i="12"/>
  <c r="H46" i="12"/>
  <c r="G46" i="12"/>
  <c r="I45" i="12"/>
  <c r="H45" i="12"/>
  <c r="G45" i="12"/>
  <c r="I44" i="12"/>
  <c r="H44" i="12"/>
  <c r="G44" i="12"/>
  <c r="I43" i="12"/>
  <c r="H43" i="12"/>
  <c r="G43" i="12"/>
  <c r="I42" i="12"/>
  <c r="H42" i="12"/>
  <c r="G42" i="12"/>
  <c r="I41" i="12"/>
  <c r="H41" i="12"/>
  <c r="G41" i="12"/>
  <c r="I40" i="12"/>
  <c r="H40" i="12"/>
  <c r="G40" i="12"/>
  <c r="I39" i="12"/>
  <c r="H39" i="12"/>
  <c r="G39" i="12"/>
  <c r="I38" i="12"/>
  <c r="H38" i="12"/>
  <c r="G38" i="12"/>
  <c r="I37" i="12"/>
  <c r="H37" i="12"/>
  <c r="G37" i="12"/>
  <c r="I36" i="12"/>
  <c r="H36" i="12"/>
  <c r="G36" i="12"/>
  <c r="I35" i="12"/>
  <c r="H35" i="12"/>
  <c r="G35" i="12"/>
  <c r="I34" i="12"/>
  <c r="H34" i="12"/>
  <c r="G34" i="12"/>
  <c r="I33" i="12"/>
  <c r="H33" i="12"/>
  <c r="G33" i="12"/>
  <c r="I32" i="12"/>
  <c r="H32" i="12"/>
  <c r="G32" i="12"/>
  <c r="I31" i="12"/>
  <c r="H31" i="12"/>
  <c r="G31" i="12"/>
  <c r="I30" i="12"/>
  <c r="H30" i="12"/>
  <c r="G30" i="12"/>
  <c r="I29" i="12"/>
  <c r="H29" i="12"/>
  <c r="G29" i="12"/>
  <c r="I28" i="12"/>
  <c r="H28" i="12"/>
  <c r="G28" i="12"/>
  <c r="I27" i="12"/>
  <c r="H27" i="12"/>
  <c r="G27" i="12"/>
  <c r="I26" i="12"/>
  <c r="H26" i="12"/>
  <c r="G26" i="12"/>
  <c r="I25" i="12"/>
  <c r="H25" i="12"/>
  <c r="G25" i="12"/>
  <c r="I24" i="12"/>
  <c r="H24" i="12"/>
  <c r="G24" i="12"/>
  <c r="I23" i="12"/>
  <c r="H23" i="12"/>
  <c r="G23" i="12"/>
  <c r="I22" i="12"/>
  <c r="H22" i="12"/>
  <c r="G22" i="12"/>
  <c r="I21" i="12"/>
  <c r="H21" i="12"/>
  <c r="G21" i="12"/>
  <c r="I20" i="12"/>
  <c r="H20" i="12"/>
  <c r="G20" i="12"/>
  <c r="I19" i="12"/>
  <c r="H19" i="12"/>
  <c r="G19" i="12"/>
  <c r="I18" i="12"/>
  <c r="H18" i="12"/>
  <c r="G18" i="12"/>
  <c r="I17" i="12"/>
  <c r="H17" i="12"/>
  <c r="G17" i="12"/>
  <c r="I16" i="12"/>
  <c r="H16" i="12"/>
  <c r="G16" i="12"/>
  <c r="I15" i="12"/>
  <c r="H15" i="12"/>
  <c r="G15" i="12"/>
  <c r="I14" i="12"/>
  <c r="H14" i="12"/>
  <c r="G14" i="12"/>
  <c r="I13" i="12"/>
  <c r="H13" i="12"/>
  <c r="G13" i="12"/>
  <c r="I12" i="12"/>
  <c r="H12" i="12"/>
  <c r="G12" i="12"/>
  <c r="I11" i="12"/>
  <c r="H11" i="12"/>
  <c r="G11" i="12"/>
  <c r="I10" i="12"/>
  <c r="H10" i="12"/>
  <c r="G10" i="12"/>
  <c r="AE167" i="21" l="1"/>
  <c r="AD167" i="21"/>
  <c r="AC167" i="21"/>
  <c r="AB167" i="21"/>
  <c r="AA167" i="21"/>
  <c r="Y167" i="21"/>
  <c r="X167" i="21"/>
  <c r="W167" i="21"/>
  <c r="V167" i="21"/>
  <c r="U167" i="21"/>
  <c r="T167" i="21"/>
  <c r="S167" i="21"/>
  <c r="R167" i="21"/>
  <c r="Q167" i="21"/>
  <c r="P167" i="21"/>
  <c r="O167" i="21"/>
  <c r="N167" i="21"/>
  <c r="M167" i="21"/>
  <c r="L167" i="21"/>
  <c r="K167" i="21"/>
  <c r="J167" i="21"/>
  <c r="I167" i="21"/>
  <c r="H167" i="21"/>
  <c r="G167" i="21"/>
  <c r="F167" i="21"/>
  <c r="E167" i="21"/>
  <c r="D167" i="21"/>
  <c r="C167" i="21"/>
  <c r="B167" i="21"/>
  <c r="AF167" i="21"/>
  <c r="AF165" i="21" l="1"/>
  <c r="AE165" i="21"/>
  <c r="AD165" i="21"/>
  <c r="AC165" i="21"/>
  <c r="AB165" i="21"/>
  <c r="AA165" i="21"/>
  <c r="AF164" i="21"/>
  <c r="AE164" i="21"/>
  <c r="AD164" i="21"/>
  <c r="AC164" i="21"/>
  <c r="AB164" i="21"/>
  <c r="AA164" i="21"/>
  <c r="AF163" i="21"/>
  <c r="AE163" i="21"/>
  <c r="AD163" i="21"/>
  <c r="AC163" i="21"/>
  <c r="AB163" i="21"/>
  <c r="AA163" i="21"/>
  <c r="AF162" i="21"/>
  <c r="AE162" i="21"/>
  <c r="AD162" i="21"/>
  <c r="AC162" i="21"/>
  <c r="AB162" i="21"/>
  <c r="AA162" i="21"/>
  <c r="AF161" i="21"/>
  <c r="AE161" i="21"/>
  <c r="AD161" i="21"/>
  <c r="AC161" i="21"/>
  <c r="AB161" i="21"/>
  <c r="AA161" i="21"/>
  <c r="AF160" i="21"/>
  <c r="AE160" i="21"/>
  <c r="AD160" i="21"/>
  <c r="AC160" i="21"/>
  <c r="AB160" i="21"/>
  <c r="AA160" i="21"/>
  <c r="AF159" i="21"/>
  <c r="AE159" i="21"/>
  <c r="AD159" i="21"/>
  <c r="AC159" i="21"/>
  <c r="AB159" i="21"/>
  <c r="AA159" i="21"/>
  <c r="AF158" i="21"/>
  <c r="AE158" i="21"/>
  <c r="AD158" i="21"/>
  <c r="AC158" i="21"/>
  <c r="AB158" i="21"/>
  <c r="AA158" i="21"/>
  <c r="AF157" i="21"/>
  <c r="AE157" i="21"/>
  <c r="AD157" i="21"/>
  <c r="AC157" i="21"/>
  <c r="AB157" i="21"/>
  <c r="AA157" i="21"/>
  <c r="AF156" i="21"/>
  <c r="AE156" i="21"/>
  <c r="AD156" i="21"/>
  <c r="AC156" i="21"/>
  <c r="AB156" i="21"/>
  <c r="AA156" i="21"/>
  <c r="AF155" i="21"/>
  <c r="AE155" i="21"/>
  <c r="AD155" i="21"/>
  <c r="AC155" i="21"/>
  <c r="AB155" i="21"/>
  <c r="AA155" i="21"/>
  <c r="AF154" i="21"/>
  <c r="AE154" i="21"/>
  <c r="AD154" i="21"/>
  <c r="AC154" i="21"/>
  <c r="AB154" i="21"/>
  <c r="AA154" i="21"/>
  <c r="AF153" i="21"/>
  <c r="AE153" i="21"/>
  <c r="AD153" i="21"/>
  <c r="AC153" i="21"/>
  <c r="AB153" i="21"/>
  <c r="AA153" i="21"/>
  <c r="AF152" i="21"/>
  <c r="AE152" i="21"/>
  <c r="AD152" i="21"/>
  <c r="AC152" i="21"/>
  <c r="AB152" i="21"/>
  <c r="AA152" i="21"/>
  <c r="AF151" i="21"/>
  <c r="AE151" i="21"/>
  <c r="AD151" i="21"/>
  <c r="AC151" i="21"/>
  <c r="AB151" i="21"/>
  <c r="AA151" i="21"/>
  <c r="AF150" i="21"/>
  <c r="AE150" i="21"/>
  <c r="AD150" i="21"/>
  <c r="AC150" i="21"/>
  <c r="AB150" i="21"/>
  <c r="AA150" i="21"/>
  <c r="AF149" i="21"/>
  <c r="AE149" i="21"/>
  <c r="AD149" i="21"/>
  <c r="AC149" i="21"/>
  <c r="AB149" i="21"/>
  <c r="AA149" i="21"/>
  <c r="AF148" i="21"/>
  <c r="AE148" i="21"/>
  <c r="AD148" i="21"/>
  <c r="AC148" i="21"/>
  <c r="AB148" i="21"/>
  <c r="AA148" i="21"/>
  <c r="AF147" i="21"/>
  <c r="AE147" i="21"/>
  <c r="AD147" i="21"/>
  <c r="AC147" i="21"/>
  <c r="AB147" i="21"/>
  <c r="AA147" i="21"/>
  <c r="AF146" i="21"/>
  <c r="AE146" i="21"/>
  <c r="AD146" i="21"/>
  <c r="AC146" i="21"/>
  <c r="AB146" i="21"/>
  <c r="AA146" i="21"/>
  <c r="AF145" i="21"/>
  <c r="AE145" i="21"/>
  <c r="AD145" i="21"/>
  <c r="AC145" i="21"/>
  <c r="AB145" i="21"/>
  <c r="AA145" i="21"/>
  <c r="AF144" i="21"/>
  <c r="AE144" i="21"/>
  <c r="AD144" i="21"/>
  <c r="AC144" i="21"/>
  <c r="AB144" i="21"/>
  <c r="AA144" i="21"/>
  <c r="AF143" i="21"/>
  <c r="AE143" i="21"/>
  <c r="AD143" i="21"/>
  <c r="AC143" i="21"/>
  <c r="AB143" i="21"/>
  <c r="AA143" i="21"/>
  <c r="AF142" i="21"/>
  <c r="AE142" i="21"/>
  <c r="AD142" i="21"/>
  <c r="AC142" i="21"/>
  <c r="AB142" i="21"/>
  <c r="AA142" i="21"/>
  <c r="AF141" i="21"/>
  <c r="AE141" i="21"/>
  <c r="AD141" i="21"/>
  <c r="AC141" i="21"/>
  <c r="AB141" i="21"/>
  <c r="AA141" i="21"/>
  <c r="AF140" i="21"/>
  <c r="AE140" i="21"/>
  <c r="AD140" i="21"/>
  <c r="AC140" i="21"/>
  <c r="AB140" i="21"/>
  <c r="AA140" i="21"/>
  <c r="AF139" i="21"/>
  <c r="AE139" i="21"/>
  <c r="AD139" i="21"/>
  <c r="AC139" i="21"/>
  <c r="AB139" i="21"/>
  <c r="AA139" i="21"/>
  <c r="AF138" i="21"/>
  <c r="AE138" i="21"/>
  <c r="AD138" i="21"/>
  <c r="AC138" i="21"/>
  <c r="AB138" i="21"/>
  <c r="AA138" i="21"/>
  <c r="AF137" i="21"/>
  <c r="AE137" i="21"/>
  <c r="AD137" i="21"/>
  <c r="AC137" i="21"/>
  <c r="AB137" i="21"/>
  <c r="AA137" i="21"/>
  <c r="AF136" i="21"/>
  <c r="AE136" i="21"/>
  <c r="AD136" i="21"/>
  <c r="AC136" i="21"/>
  <c r="AB136" i="21"/>
  <c r="AA136" i="21"/>
  <c r="AF135" i="21"/>
  <c r="AE135" i="21"/>
  <c r="AD135" i="21"/>
  <c r="AC135" i="21"/>
  <c r="AB135" i="21"/>
  <c r="AA135" i="21"/>
  <c r="AF134" i="21"/>
  <c r="AE134" i="21"/>
  <c r="AD134" i="21"/>
  <c r="AC134" i="21"/>
  <c r="AB134" i="21"/>
  <c r="AA134" i="21"/>
  <c r="AF133" i="21"/>
  <c r="AE133" i="21"/>
  <c r="AD133" i="21"/>
  <c r="AC133" i="21"/>
  <c r="AB133" i="21"/>
  <c r="AA133" i="21"/>
  <c r="AF132" i="21"/>
  <c r="AE132" i="21"/>
  <c r="AD132" i="21"/>
  <c r="AC132" i="21"/>
  <c r="AB132" i="21"/>
  <c r="AA132" i="21"/>
  <c r="AF131" i="21"/>
  <c r="AE131" i="21"/>
  <c r="AD131" i="21"/>
  <c r="AC131" i="21"/>
  <c r="AB131" i="21"/>
  <c r="AA131" i="21"/>
  <c r="AF130" i="21"/>
  <c r="AE130" i="21"/>
  <c r="AD130" i="21"/>
  <c r="AC130" i="21"/>
  <c r="AB130" i="21"/>
  <c r="AA130" i="21"/>
  <c r="AF129" i="21"/>
  <c r="AE129" i="21"/>
  <c r="AD129" i="21"/>
  <c r="AC129" i="21"/>
  <c r="AB129" i="21"/>
  <c r="AA129" i="21"/>
  <c r="AF128" i="21"/>
  <c r="AE128" i="21"/>
  <c r="AD128" i="21"/>
  <c r="AC128" i="21"/>
  <c r="AB128" i="21"/>
  <c r="AA128" i="21"/>
  <c r="AF127" i="21"/>
  <c r="AE127" i="21"/>
  <c r="AD127" i="21"/>
  <c r="AC127" i="21"/>
  <c r="AB127" i="21"/>
  <c r="AA127" i="21"/>
  <c r="AF126" i="21"/>
  <c r="AE126" i="21"/>
  <c r="AD126" i="21"/>
  <c r="AC126" i="21"/>
  <c r="AB126" i="21"/>
  <c r="AA126" i="21"/>
  <c r="AF125" i="21"/>
  <c r="AE125" i="21"/>
  <c r="AD125" i="21"/>
  <c r="AC125" i="21"/>
  <c r="AB125" i="21"/>
  <c r="AA125" i="21"/>
  <c r="AF124" i="21"/>
  <c r="AE124" i="21"/>
  <c r="AD124" i="21"/>
  <c r="AC124" i="21"/>
  <c r="AB124" i="21"/>
  <c r="AA124" i="21"/>
  <c r="AF123" i="21"/>
  <c r="AE123" i="21"/>
  <c r="AD123" i="21"/>
  <c r="AC123" i="21"/>
  <c r="AB123" i="21"/>
  <c r="AA123" i="21"/>
  <c r="AF122" i="21"/>
  <c r="AE122" i="21"/>
  <c r="AD122" i="21"/>
  <c r="AC122" i="21"/>
  <c r="AB122" i="21"/>
  <c r="AA122" i="21"/>
  <c r="AF121" i="21"/>
  <c r="AE121" i="21"/>
  <c r="AD121" i="21"/>
  <c r="AC121" i="21"/>
  <c r="AB121" i="21"/>
  <c r="AA121" i="21"/>
  <c r="AF120" i="21"/>
  <c r="AE120" i="21"/>
  <c r="AD120" i="21"/>
  <c r="AC120" i="21"/>
  <c r="AB120" i="21"/>
  <c r="AA120" i="21"/>
  <c r="AF119" i="21"/>
  <c r="AE119" i="21"/>
  <c r="AD119" i="21"/>
  <c r="AC119" i="21"/>
  <c r="AB119" i="21"/>
  <c r="AA119" i="21"/>
  <c r="AF118" i="21"/>
  <c r="AE118" i="21"/>
  <c r="AD118" i="21"/>
  <c r="AC118" i="21"/>
  <c r="AB118" i="21"/>
  <c r="AA118" i="21"/>
  <c r="AF117" i="21"/>
  <c r="AE117" i="21"/>
  <c r="AD117" i="21"/>
  <c r="AC117" i="21"/>
  <c r="AB117" i="21"/>
  <c r="AA117" i="21"/>
  <c r="AF116" i="21"/>
  <c r="AE116" i="21"/>
  <c r="AD116" i="21"/>
  <c r="AC116" i="21"/>
  <c r="AB116" i="21"/>
  <c r="AA116" i="21"/>
  <c r="AF115" i="21"/>
  <c r="AE115" i="21"/>
  <c r="AD115" i="21"/>
  <c r="AC115" i="21"/>
  <c r="AB115" i="21"/>
  <c r="AA115" i="21"/>
  <c r="AF114" i="21"/>
  <c r="AE114" i="21"/>
  <c r="AD114" i="21"/>
  <c r="AC114" i="21"/>
  <c r="AB114" i="21"/>
  <c r="AA114" i="21"/>
  <c r="AF113" i="21"/>
  <c r="AE113" i="21"/>
  <c r="AD113" i="21"/>
  <c r="AC113" i="21"/>
  <c r="AB113" i="21"/>
  <c r="AA113" i="21"/>
  <c r="AF112" i="21"/>
  <c r="AE112" i="21"/>
  <c r="AD112" i="21"/>
  <c r="AC112" i="21"/>
  <c r="AB112" i="21"/>
  <c r="AA112" i="21"/>
  <c r="AF111" i="21"/>
  <c r="AE111" i="21"/>
  <c r="AD111" i="21"/>
  <c r="AC111" i="21"/>
  <c r="AB111" i="21"/>
  <c r="AA111" i="21"/>
  <c r="AF110" i="21"/>
  <c r="AE110" i="21"/>
  <c r="AD110" i="21"/>
  <c r="AC110" i="21"/>
  <c r="AB110" i="21"/>
  <c r="AA110" i="21"/>
  <c r="AF109" i="21"/>
  <c r="AE109" i="21"/>
  <c r="AD109" i="21"/>
  <c r="AC109" i="21"/>
  <c r="AB109" i="21"/>
  <c r="AA109" i="21"/>
  <c r="AF108" i="21"/>
  <c r="AE108" i="21"/>
  <c r="AD108" i="21"/>
  <c r="AC108" i="21"/>
  <c r="AB108" i="21"/>
  <c r="AA108" i="21"/>
  <c r="AF107" i="21"/>
  <c r="AE107" i="21"/>
  <c r="AD107" i="21"/>
  <c r="AC107" i="21"/>
  <c r="AB107" i="21"/>
  <c r="AA107" i="21"/>
  <c r="AF106" i="21"/>
  <c r="AE106" i="21"/>
  <c r="AD106" i="21"/>
  <c r="AC106" i="21"/>
  <c r="AB106" i="21"/>
  <c r="AA106" i="21"/>
  <c r="AF105" i="21"/>
  <c r="AE105" i="21"/>
  <c r="AD105" i="21"/>
  <c r="AC105" i="21"/>
  <c r="AB105" i="21"/>
  <c r="AA105" i="21"/>
  <c r="AF104" i="21"/>
  <c r="AE104" i="21"/>
  <c r="AD104" i="21"/>
  <c r="AC104" i="21"/>
  <c r="AB104" i="21"/>
  <c r="AA104" i="21"/>
  <c r="AF103" i="21"/>
  <c r="AE103" i="21"/>
  <c r="AD103" i="21"/>
  <c r="AC103" i="21"/>
  <c r="AB103" i="21"/>
  <c r="AA103" i="21"/>
  <c r="AF102" i="21"/>
  <c r="AE102" i="21"/>
  <c r="AD102" i="21"/>
  <c r="AC102" i="21"/>
  <c r="AB102" i="21"/>
  <c r="AA102" i="21"/>
  <c r="AF101" i="21"/>
  <c r="AE101" i="21"/>
  <c r="AD101" i="21"/>
  <c r="AC101" i="21"/>
  <c r="AB101" i="21"/>
  <c r="AA101" i="21"/>
  <c r="AF100" i="21"/>
  <c r="AE100" i="21"/>
  <c r="AD100" i="21"/>
  <c r="AC100" i="21"/>
  <c r="AB100" i="21"/>
  <c r="AA100" i="21"/>
  <c r="AF99" i="21"/>
  <c r="AE99" i="21"/>
  <c r="AD99" i="21"/>
  <c r="AC99" i="21"/>
  <c r="AB99" i="21"/>
  <c r="AA99" i="21"/>
  <c r="AF98" i="21"/>
  <c r="AE98" i="21"/>
  <c r="AD98" i="21"/>
  <c r="AC98" i="21"/>
  <c r="AB98" i="21"/>
  <c r="AA98" i="21"/>
  <c r="AF97" i="21"/>
  <c r="AE97" i="21"/>
  <c r="AD97" i="21"/>
  <c r="AC97" i="21"/>
  <c r="AB97" i="21"/>
  <c r="AA97" i="21"/>
  <c r="AF96" i="21"/>
  <c r="AE96" i="21"/>
  <c r="AD96" i="21"/>
  <c r="AC96" i="21"/>
  <c r="AB96" i="21"/>
  <c r="AA96" i="21"/>
  <c r="AF95" i="21"/>
  <c r="AE95" i="21"/>
  <c r="AD95" i="21"/>
  <c r="AC95" i="21"/>
  <c r="AB95" i="21"/>
  <c r="AA95" i="21"/>
  <c r="AF94" i="21"/>
  <c r="AE94" i="21"/>
  <c r="AD94" i="21"/>
  <c r="AC94" i="21"/>
  <c r="AB94" i="21"/>
  <c r="AA94" i="21"/>
  <c r="AF93" i="21"/>
  <c r="AE93" i="21"/>
  <c r="AD93" i="21"/>
  <c r="AC93" i="21"/>
  <c r="AB93" i="21"/>
  <c r="AA93" i="21"/>
  <c r="AF92" i="21"/>
  <c r="AE92" i="21"/>
  <c r="AD92" i="21"/>
  <c r="AC92" i="21"/>
  <c r="AB92" i="21"/>
  <c r="AA92" i="21"/>
  <c r="AF91" i="21"/>
  <c r="AE91" i="21"/>
  <c r="AD91" i="21"/>
  <c r="AC91" i="21"/>
  <c r="AB91" i="21"/>
  <c r="AA91" i="21"/>
  <c r="AF90" i="21"/>
  <c r="AE90" i="21"/>
  <c r="AD90" i="21"/>
  <c r="AC90" i="21"/>
  <c r="AB90" i="21"/>
  <c r="AA90" i="21"/>
  <c r="AF89" i="21"/>
  <c r="AE89" i="21"/>
  <c r="AD89" i="21"/>
  <c r="AC89" i="21"/>
  <c r="AB89" i="21"/>
  <c r="AA89" i="21"/>
  <c r="AF88" i="21"/>
  <c r="AE88" i="21"/>
  <c r="AD88" i="21"/>
  <c r="AC88" i="21"/>
  <c r="AB88" i="21"/>
  <c r="AA88" i="21"/>
  <c r="AF87" i="21"/>
  <c r="AE87" i="21"/>
  <c r="AD87" i="21"/>
  <c r="AC87" i="21"/>
  <c r="AB87" i="21"/>
  <c r="AA87" i="21"/>
  <c r="AF86" i="21"/>
  <c r="AE86" i="21"/>
  <c r="AD86" i="21"/>
  <c r="AC86" i="21"/>
  <c r="AB86" i="21"/>
  <c r="AA86" i="21"/>
  <c r="AF85" i="21"/>
  <c r="AE85" i="21"/>
  <c r="AD85" i="21"/>
  <c r="AC85" i="21"/>
  <c r="AB85" i="21"/>
  <c r="AA85" i="21"/>
  <c r="AF84" i="21"/>
  <c r="AE84" i="21"/>
  <c r="AD84" i="21"/>
  <c r="AC84" i="21"/>
  <c r="AB84" i="21"/>
  <c r="AA84" i="21"/>
  <c r="AF83" i="21"/>
  <c r="AE83" i="21"/>
  <c r="AD83" i="21"/>
  <c r="AC83" i="21"/>
  <c r="AB83" i="21"/>
  <c r="AA83" i="21"/>
  <c r="AF82" i="21"/>
  <c r="AE82" i="21"/>
  <c r="AD82" i="21"/>
  <c r="AC82" i="21"/>
  <c r="AB82" i="21"/>
  <c r="AA82" i="21"/>
  <c r="AF81" i="21"/>
  <c r="AE81" i="21"/>
  <c r="AD81" i="21"/>
  <c r="AC81" i="21"/>
  <c r="AB81" i="21"/>
  <c r="AA81" i="21"/>
  <c r="AF80" i="21"/>
  <c r="AE80" i="21"/>
  <c r="AD80" i="21"/>
  <c r="AC80" i="21"/>
  <c r="AB80" i="21"/>
  <c r="AA80" i="21"/>
  <c r="AF79" i="21"/>
  <c r="AE79" i="21"/>
  <c r="AD79" i="21"/>
  <c r="AC79" i="21"/>
  <c r="AB79" i="21"/>
  <c r="AA79" i="21"/>
  <c r="AF78" i="21"/>
  <c r="AE78" i="21"/>
  <c r="AD78" i="21"/>
  <c r="AC78" i="21"/>
  <c r="AB78" i="21"/>
  <c r="AA78" i="21"/>
  <c r="AF77" i="21"/>
  <c r="AE77" i="21"/>
  <c r="AD77" i="21"/>
  <c r="AC77" i="21"/>
  <c r="AB77" i="21"/>
  <c r="AA77" i="21"/>
  <c r="AF76" i="21"/>
  <c r="AE76" i="21"/>
  <c r="AD76" i="21"/>
  <c r="AC76" i="21"/>
  <c r="AB76" i="21"/>
  <c r="AA76" i="21"/>
  <c r="AF75" i="21"/>
  <c r="AE75" i="21"/>
  <c r="AD75" i="21"/>
  <c r="AC75" i="21"/>
  <c r="AB75" i="21"/>
  <c r="AA75" i="21"/>
  <c r="AF74" i="21"/>
  <c r="AE74" i="21"/>
  <c r="AD74" i="21"/>
  <c r="AC74" i="21"/>
  <c r="AB74" i="21"/>
  <c r="AA74" i="21"/>
  <c r="AF73" i="21"/>
  <c r="AE73" i="21"/>
  <c r="AD73" i="21"/>
  <c r="AC73" i="21"/>
  <c r="AB73" i="21"/>
  <c r="AA73" i="21"/>
  <c r="AF72" i="21"/>
  <c r="AE72" i="21"/>
  <c r="AD72" i="21"/>
  <c r="AC72" i="21"/>
  <c r="AB72" i="21"/>
  <c r="AA72" i="21"/>
  <c r="AF71" i="21"/>
  <c r="AE71" i="21"/>
  <c r="AD71" i="21"/>
  <c r="AC71" i="21"/>
  <c r="AB71" i="21"/>
  <c r="AA71" i="21"/>
  <c r="AF70" i="21"/>
  <c r="AE70" i="21"/>
  <c r="AD70" i="21"/>
  <c r="AC70" i="21"/>
  <c r="AB70" i="21"/>
  <c r="AA70" i="21"/>
  <c r="AF69" i="21"/>
  <c r="AE69" i="21"/>
  <c r="AD69" i="21"/>
  <c r="AC69" i="21"/>
  <c r="AB69" i="21"/>
  <c r="AA69" i="21"/>
  <c r="AF68" i="21"/>
  <c r="AE68" i="21"/>
  <c r="AD68" i="21"/>
  <c r="AC68" i="21"/>
  <c r="AB68" i="21"/>
  <c r="AA68" i="21"/>
  <c r="AF67" i="21"/>
  <c r="AE67" i="21"/>
  <c r="AD67" i="21"/>
  <c r="AC67" i="21"/>
  <c r="AB67" i="21"/>
  <c r="AA67" i="21"/>
  <c r="AF66" i="21"/>
  <c r="AE66" i="21"/>
  <c r="AD66" i="21"/>
  <c r="AC66" i="21"/>
  <c r="AB66" i="21"/>
  <c r="AA66" i="21"/>
  <c r="AF65" i="21"/>
  <c r="AE65" i="21"/>
  <c r="AD65" i="21"/>
  <c r="AC65" i="21"/>
  <c r="AB65" i="21"/>
  <c r="AA65" i="21"/>
  <c r="AF64" i="21"/>
  <c r="AE64" i="21"/>
  <c r="AD64" i="21"/>
  <c r="AC64" i="21"/>
  <c r="AB64" i="21"/>
  <c r="AA64" i="21"/>
  <c r="AF63" i="21"/>
  <c r="AE63" i="21"/>
  <c r="AD63" i="21"/>
  <c r="AC63" i="21"/>
  <c r="AB63" i="21"/>
  <c r="AA63" i="21"/>
  <c r="AF62" i="21"/>
  <c r="AE62" i="21"/>
  <c r="AD62" i="21"/>
  <c r="AC62" i="21"/>
  <c r="AB62" i="21"/>
  <c r="AA62" i="21"/>
  <c r="AF61" i="21"/>
  <c r="AE61" i="21"/>
  <c r="AD61" i="21"/>
  <c r="AC61" i="21"/>
  <c r="AB61" i="21"/>
  <c r="AA61" i="21"/>
  <c r="AF60" i="21"/>
  <c r="AE60" i="21"/>
  <c r="AD60" i="21"/>
  <c r="AC60" i="21"/>
  <c r="AB60" i="21"/>
  <c r="AA60" i="21"/>
  <c r="AF59" i="21"/>
  <c r="AE59" i="21"/>
  <c r="AD59" i="21"/>
  <c r="AC59" i="21"/>
  <c r="AB59" i="21"/>
  <c r="AA59" i="21"/>
  <c r="AF58" i="21"/>
  <c r="AE58" i="21"/>
  <c r="AD58" i="21"/>
  <c r="AC58" i="21"/>
  <c r="AB58" i="21"/>
  <c r="AA58" i="21"/>
  <c r="AF57" i="21"/>
  <c r="AE57" i="21"/>
  <c r="AD57" i="21"/>
  <c r="AC57" i="21"/>
  <c r="AB57" i="21"/>
  <c r="AA57" i="21"/>
  <c r="AF56" i="21"/>
  <c r="AE56" i="21"/>
  <c r="AD56" i="21"/>
  <c r="AC56" i="21"/>
  <c r="AB56" i="21"/>
  <c r="AA56" i="21"/>
  <c r="AF55" i="21"/>
  <c r="AE55" i="21"/>
  <c r="AD55" i="21"/>
  <c r="AC55" i="21"/>
  <c r="AB55" i="21"/>
  <c r="AA55" i="21"/>
  <c r="AF54" i="21"/>
  <c r="AE54" i="21"/>
  <c r="AD54" i="21"/>
  <c r="AC54" i="21"/>
  <c r="AB54" i="21"/>
  <c r="AA54" i="21"/>
  <c r="AF53" i="21"/>
  <c r="AE53" i="21"/>
  <c r="AD53" i="21"/>
  <c r="AC53" i="21"/>
  <c r="AB53" i="21"/>
  <c r="AA53" i="21"/>
  <c r="AF52" i="21"/>
  <c r="AE52" i="21"/>
  <c r="AD52" i="21"/>
  <c r="AC52" i="21"/>
  <c r="AB52" i="21"/>
  <c r="AA52" i="21"/>
  <c r="AF51" i="21"/>
  <c r="AE51" i="21"/>
  <c r="AD51" i="21"/>
  <c r="AC51" i="21"/>
  <c r="AB51" i="21"/>
  <c r="AA51" i="21"/>
  <c r="AF50" i="21"/>
  <c r="AE50" i="21"/>
  <c r="AD50" i="21"/>
  <c r="AC50" i="21"/>
  <c r="AB50" i="21"/>
  <c r="AA50" i="21"/>
  <c r="AF49" i="21"/>
  <c r="AE49" i="21"/>
  <c r="AD49" i="21"/>
  <c r="AC49" i="21"/>
  <c r="AB49" i="21"/>
  <c r="AA49" i="21"/>
  <c r="AF48" i="21"/>
  <c r="AE48" i="21"/>
  <c r="AD48" i="21"/>
  <c r="AC48" i="21"/>
  <c r="AB48" i="21"/>
  <c r="AA48" i="21"/>
  <c r="AF47" i="21"/>
  <c r="AE47" i="21"/>
  <c r="AD47" i="21"/>
  <c r="AC47" i="21"/>
  <c r="AB47" i="21"/>
  <c r="AA47" i="21"/>
  <c r="AF46" i="21"/>
  <c r="AE46" i="21"/>
  <c r="AD46" i="21"/>
  <c r="AC46" i="21"/>
  <c r="AB46" i="21"/>
  <c r="AA46" i="21"/>
  <c r="AF45" i="21"/>
  <c r="AE45" i="21"/>
  <c r="AD45" i="21"/>
  <c r="AC45" i="21"/>
  <c r="AB45" i="21"/>
  <c r="AA45" i="21"/>
  <c r="AF44" i="21"/>
  <c r="AE44" i="21"/>
  <c r="AD44" i="21"/>
  <c r="AC44" i="21"/>
  <c r="AB44" i="21"/>
  <c r="AA44" i="21"/>
  <c r="AF43" i="21"/>
  <c r="AE43" i="21"/>
  <c r="AD43" i="21"/>
  <c r="AC43" i="21"/>
  <c r="AB43" i="21"/>
  <c r="AA43" i="21"/>
  <c r="AF42" i="21"/>
  <c r="AE42" i="21"/>
  <c r="AD42" i="21"/>
  <c r="AC42" i="21"/>
  <c r="AB42" i="21"/>
  <c r="AA42" i="21"/>
  <c r="AF41" i="21"/>
  <c r="AE41" i="21"/>
  <c r="AD41" i="21"/>
  <c r="AC41" i="21"/>
  <c r="AB41" i="21"/>
  <c r="AA41" i="21"/>
  <c r="AF40" i="21"/>
  <c r="AE40" i="21"/>
  <c r="AD40" i="21"/>
  <c r="AC40" i="21"/>
  <c r="AB40" i="21"/>
  <c r="AA40" i="21"/>
  <c r="AF39" i="21"/>
  <c r="AE39" i="21"/>
  <c r="AD39" i="21"/>
  <c r="AC39" i="21"/>
  <c r="AB39" i="21"/>
  <c r="AA39" i="21"/>
  <c r="AF38" i="21"/>
  <c r="AE38" i="21"/>
  <c r="AD38" i="21"/>
  <c r="AC38" i="21"/>
  <c r="AB38" i="21"/>
  <c r="AA38" i="21"/>
  <c r="AF37" i="21"/>
  <c r="AE37" i="21"/>
  <c r="AD37" i="21"/>
  <c r="AC37" i="21"/>
  <c r="AB37" i="21"/>
  <c r="AA37" i="21"/>
  <c r="AF36" i="21"/>
  <c r="AE36" i="21"/>
  <c r="AD36" i="21"/>
  <c r="AC36" i="21"/>
  <c r="AB36" i="21"/>
  <c r="AA36" i="21"/>
  <c r="AF35" i="21"/>
  <c r="AE35" i="21"/>
  <c r="AD35" i="21"/>
  <c r="AC35" i="21"/>
  <c r="AB35" i="21"/>
  <c r="AA35" i="21"/>
  <c r="AF34" i="21"/>
  <c r="AE34" i="21"/>
  <c r="AD34" i="21"/>
  <c r="AC34" i="21"/>
  <c r="AB34" i="21"/>
  <c r="AA34" i="21"/>
  <c r="AF33" i="21"/>
  <c r="AE33" i="21"/>
  <c r="AD33" i="21"/>
  <c r="AC33" i="21"/>
  <c r="AB33" i="21"/>
  <c r="AA33" i="21"/>
  <c r="AF32" i="21"/>
  <c r="AE32" i="21"/>
  <c r="AD32" i="21"/>
  <c r="AC32" i="21"/>
  <c r="AB32" i="21"/>
  <c r="AA32" i="21"/>
  <c r="AF31" i="21"/>
  <c r="AE31" i="21"/>
  <c r="AD31" i="21"/>
  <c r="AC31" i="21"/>
  <c r="AB31" i="21"/>
  <c r="AA31" i="21"/>
  <c r="AF30" i="21"/>
  <c r="AE30" i="21"/>
  <c r="AD30" i="21"/>
  <c r="AC30" i="21"/>
  <c r="AB30" i="21"/>
  <c r="AA30" i="21"/>
  <c r="AF29" i="21"/>
  <c r="AE29" i="21"/>
  <c r="AD29" i="21"/>
  <c r="AC29" i="21"/>
  <c r="AB29" i="21"/>
  <c r="AA29" i="21"/>
  <c r="AF28" i="21"/>
  <c r="AE28" i="21"/>
  <c r="AD28" i="21"/>
  <c r="AC28" i="21"/>
  <c r="AB28" i="21"/>
  <c r="AA28" i="21"/>
  <c r="AF27" i="21"/>
  <c r="AE27" i="21"/>
  <c r="AD27" i="21"/>
  <c r="AC27" i="21"/>
  <c r="AB27" i="21"/>
  <c r="AA27" i="21"/>
  <c r="AF26" i="21"/>
  <c r="AE26" i="21"/>
  <c r="AD26" i="21"/>
  <c r="AC26" i="21"/>
  <c r="AB26" i="21"/>
  <c r="AA26" i="21"/>
  <c r="AF25" i="21"/>
  <c r="AE25" i="21"/>
  <c r="AD25" i="21"/>
  <c r="AC25" i="21"/>
  <c r="AB25" i="21"/>
  <c r="AA25" i="21"/>
  <c r="AF24" i="21"/>
  <c r="AE24" i="21"/>
  <c r="AD24" i="21"/>
  <c r="AC24" i="21"/>
  <c r="AB24" i="21"/>
  <c r="AA24" i="21"/>
  <c r="AF23" i="21"/>
  <c r="AE23" i="21"/>
  <c r="AD23" i="21"/>
  <c r="AC23" i="21"/>
  <c r="AB23" i="21"/>
  <c r="AA23" i="21"/>
  <c r="AF22" i="21"/>
  <c r="AE22" i="21"/>
  <c r="AD22" i="21"/>
  <c r="AC22" i="21"/>
  <c r="AB22" i="21"/>
  <c r="AA22" i="21"/>
  <c r="AF21" i="21"/>
  <c r="AE21" i="21"/>
  <c r="AD21" i="21"/>
  <c r="AC21" i="21"/>
  <c r="AB21" i="21"/>
  <c r="AA21" i="21"/>
  <c r="AF20" i="21"/>
  <c r="AE20" i="21"/>
  <c r="AD20" i="21"/>
  <c r="AC20" i="21"/>
  <c r="AB20" i="21"/>
  <c r="AA20" i="21"/>
  <c r="AF19" i="21"/>
  <c r="AE19" i="21"/>
  <c r="AD19" i="21"/>
  <c r="AC19" i="21"/>
  <c r="AB19" i="21"/>
  <c r="AA19" i="21"/>
  <c r="AF18" i="21"/>
  <c r="AE18" i="21"/>
  <c r="AD18" i="21"/>
  <c r="AC18" i="21"/>
  <c r="AB18" i="21"/>
  <c r="AA18" i="21"/>
  <c r="AF17" i="21"/>
  <c r="AE17" i="21"/>
  <c r="AD17" i="21"/>
  <c r="AC17" i="21"/>
  <c r="AB17" i="21"/>
  <c r="AA17" i="21"/>
  <c r="AF16" i="21"/>
  <c r="AE16" i="21"/>
  <c r="AD16" i="21"/>
  <c r="AC16" i="21"/>
  <c r="AB16" i="21"/>
  <c r="AA16" i="21"/>
  <c r="AF15" i="21"/>
  <c r="AE15" i="21"/>
  <c r="AD15" i="21"/>
  <c r="AC15" i="21"/>
  <c r="AB15" i="21"/>
  <c r="AA15" i="21"/>
  <c r="AF14" i="21"/>
  <c r="AE14" i="21"/>
  <c r="AD14" i="21"/>
  <c r="AC14" i="21"/>
  <c r="AB14" i="21"/>
  <c r="AA14" i="21"/>
  <c r="AF13" i="21"/>
  <c r="AE13" i="21"/>
  <c r="AD13" i="21"/>
  <c r="AC13" i="21"/>
  <c r="AB13" i="21"/>
  <c r="AA13" i="21"/>
  <c r="AF12" i="21"/>
  <c r="AE12" i="21"/>
  <c r="AD12" i="21"/>
  <c r="AC12" i="21"/>
  <c r="AB12" i="21"/>
  <c r="AA12" i="21"/>
  <c r="AF11" i="21"/>
  <c r="AE11" i="21"/>
  <c r="AD11" i="21"/>
  <c r="AC11" i="21"/>
  <c r="AB11" i="21"/>
  <c r="AA11" i="21"/>
  <c r="AF10" i="21"/>
  <c r="AE10" i="21"/>
  <c r="AD10" i="21"/>
  <c r="AC10" i="21"/>
  <c r="AB10" i="21"/>
  <c r="AA10" i="21"/>
  <c r="AT10" i="21"/>
  <c r="AT11" i="21"/>
  <c r="AT12" i="21"/>
  <c r="AT13" i="21"/>
  <c r="AT14" i="21"/>
  <c r="AT15" i="21"/>
  <c r="AT16" i="21"/>
  <c r="AT17" i="21"/>
  <c r="AT18" i="21"/>
  <c r="AT19" i="21"/>
  <c r="AT20" i="21"/>
  <c r="AT21" i="21"/>
  <c r="AT22" i="21"/>
  <c r="AT23" i="21"/>
  <c r="AT24" i="21"/>
  <c r="AT25" i="21"/>
  <c r="AT26" i="21"/>
  <c r="AT27" i="21"/>
  <c r="AT28" i="21"/>
  <c r="AT29" i="21"/>
  <c r="AT30" i="21"/>
  <c r="AT31" i="21"/>
  <c r="AT32" i="21"/>
  <c r="AT33" i="21"/>
  <c r="AT34" i="21"/>
  <c r="AT35" i="21"/>
  <c r="AT36" i="21"/>
  <c r="AT37" i="21"/>
  <c r="AT38" i="21"/>
  <c r="AT39" i="21"/>
  <c r="AT40" i="21"/>
  <c r="AT41" i="21"/>
  <c r="AT42" i="21"/>
  <c r="AT43" i="21"/>
  <c r="AT44" i="21"/>
  <c r="AT45" i="21"/>
  <c r="AT46" i="21"/>
  <c r="AT47" i="21"/>
  <c r="AT48" i="21"/>
  <c r="AT49" i="21"/>
  <c r="AT50" i="21"/>
  <c r="AT51" i="21"/>
  <c r="AT52" i="21"/>
  <c r="AT53" i="21"/>
  <c r="AT54" i="21"/>
  <c r="AT55" i="21"/>
  <c r="AT56" i="21"/>
  <c r="AT57" i="21"/>
  <c r="AT58" i="21"/>
  <c r="AT59" i="21"/>
  <c r="AT60" i="21"/>
  <c r="AT61" i="21"/>
  <c r="AT62" i="21"/>
  <c r="AT63" i="21"/>
  <c r="AT64" i="21"/>
  <c r="AT65" i="21"/>
  <c r="AT66" i="21"/>
  <c r="AT67" i="21"/>
  <c r="AT68" i="21"/>
  <c r="AT69" i="21"/>
  <c r="AT70" i="21"/>
  <c r="AT71" i="21"/>
  <c r="AT72" i="21"/>
  <c r="AT73" i="21"/>
  <c r="AT74" i="21"/>
  <c r="AT75" i="21"/>
  <c r="AT76" i="21"/>
  <c r="AT77" i="21"/>
  <c r="AT78" i="21"/>
  <c r="AT79" i="21"/>
  <c r="AT80" i="21"/>
  <c r="AT81" i="21"/>
  <c r="AT82" i="21"/>
  <c r="AT83" i="21"/>
  <c r="AT84" i="21"/>
  <c r="AT85" i="21"/>
  <c r="AT86" i="21"/>
  <c r="AT87" i="21"/>
  <c r="AT88" i="21"/>
  <c r="AT89" i="21"/>
  <c r="AT90" i="21"/>
  <c r="AT91" i="21"/>
  <c r="AT92" i="21"/>
  <c r="AT93" i="21"/>
  <c r="AT94" i="21"/>
  <c r="AT95" i="21"/>
  <c r="AT96" i="21"/>
  <c r="AT97" i="21"/>
  <c r="AT98" i="21"/>
  <c r="AT99" i="21"/>
  <c r="AT100" i="21"/>
  <c r="AT101" i="21"/>
  <c r="AT102" i="21"/>
  <c r="AT103" i="21"/>
  <c r="AT104" i="21"/>
  <c r="AT105" i="21"/>
  <c r="AT106" i="21"/>
  <c r="AT107" i="21"/>
  <c r="AT108" i="21"/>
  <c r="AT109" i="21"/>
  <c r="AT110" i="21"/>
  <c r="AT111" i="21"/>
  <c r="AT112" i="21"/>
  <c r="AT113" i="21"/>
  <c r="AT114" i="21"/>
  <c r="AT115" i="21"/>
  <c r="AT116" i="21"/>
  <c r="AT117" i="21"/>
  <c r="AT118" i="21"/>
  <c r="AT119" i="21"/>
  <c r="AT120" i="21"/>
  <c r="AT121" i="21"/>
  <c r="AT122" i="21"/>
  <c r="AT123" i="21"/>
  <c r="AT124" i="21"/>
  <c r="AT125" i="21"/>
  <c r="AT126" i="21"/>
  <c r="AT127" i="21"/>
  <c r="AT128" i="21"/>
  <c r="AT129" i="21"/>
  <c r="AT130" i="21"/>
  <c r="AT131" i="21"/>
  <c r="AT132" i="21"/>
  <c r="AT133" i="21"/>
  <c r="AT134" i="21"/>
  <c r="AT135" i="21"/>
  <c r="AT136" i="21"/>
  <c r="AT137" i="21"/>
  <c r="AT138" i="21"/>
  <c r="AT139" i="21"/>
  <c r="AT140" i="21"/>
  <c r="AT141" i="21"/>
  <c r="AT142" i="21"/>
  <c r="AT143" i="21"/>
  <c r="AT144" i="21"/>
  <c r="AT145" i="21"/>
  <c r="AT146" i="21"/>
  <c r="AT147" i="21"/>
  <c r="AT148" i="21"/>
  <c r="AT149" i="21"/>
  <c r="AT150" i="21"/>
  <c r="AT151" i="21"/>
  <c r="AT152" i="21"/>
  <c r="AT153" i="21"/>
  <c r="AT154" i="21"/>
  <c r="AT155" i="21"/>
  <c r="AT156" i="21"/>
  <c r="AT157" i="21"/>
  <c r="AT158" i="21"/>
  <c r="AT159" i="21"/>
  <c r="AT160" i="21"/>
  <c r="AT161" i="21"/>
  <c r="AT162" i="21"/>
  <c r="AT163" i="21"/>
  <c r="AT164" i="21"/>
  <c r="AT165" i="21"/>
  <c r="AO10" i="21"/>
  <c r="AO11" i="21"/>
  <c r="AO12" i="21"/>
  <c r="AO13" i="21"/>
  <c r="AO14" i="21"/>
  <c r="AO15" i="21"/>
  <c r="AO16" i="21"/>
  <c r="AO17" i="21"/>
  <c r="AO18" i="21"/>
  <c r="AO19" i="21"/>
  <c r="AO20" i="21"/>
  <c r="AO21" i="21"/>
  <c r="AO22" i="21"/>
  <c r="AO23" i="21"/>
  <c r="AO24" i="21"/>
  <c r="AO25" i="21"/>
  <c r="AO26" i="21"/>
  <c r="AO27" i="21"/>
  <c r="AO28" i="21"/>
  <c r="AO29" i="21"/>
  <c r="AO30" i="21"/>
  <c r="AO31" i="21"/>
  <c r="AO32" i="21"/>
  <c r="AO33" i="21"/>
  <c r="AO34" i="21"/>
  <c r="AO35" i="21"/>
  <c r="AO36" i="21"/>
  <c r="AO37" i="21"/>
  <c r="AO38" i="21"/>
  <c r="AO39" i="21"/>
  <c r="AO40" i="21"/>
  <c r="AO41" i="21"/>
  <c r="AO42" i="21"/>
  <c r="AO43" i="21"/>
  <c r="AO44" i="21"/>
  <c r="AO45" i="21"/>
  <c r="AO46" i="21"/>
  <c r="AO47" i="21"/>
  <c r="AO48" i="21"/>
  <c r="AO49" i="21"/>
  <c r="AO50" i="21"/>
  <c r="AO51" i="21"/>
  <c r="AO52" i="21"/>
  <c r="AO53" i="21"/>
  <c r="AO54" i="21"/>
  <c r="AO55" i="21"/>
  <c r="AO56" i="21"/>
  <c r="AO57" i="21"/>
  <c r="AO58" i="21"/>
  <c r="AO59" i="21"/>
  <c r="AO60" i="21"/>
  <c r="AO61" i="21"/>
  <c r="AO62" i="21"/>
  <c r="AO63" i="21"/>
  <c r="AO64" i="21"/>
  <c r="AO65" i="21"/>
  <c r="AO66" i="21"/>
  <c r="AO67" i="21"/>
  <c r="AO68" i="21"/>
  <c r="AO69" i="21"/>
  <c r="AO70" i="21"/>
  <c r="AO71" i="21"/>
  <c r="AO72" i="21"/>
  <c r="AO73" i="21"/>
  <c r="AO74" i="21"/>
  <c r="AO75" i="21"/>
  <c r="AO76" i="21"/>
  <c r="AO77" i="21"/>
  <c r="AO78" i="21"/>
  <c r="AO79" i="21"/>
  <c r="AO80" i="21"/>
  <c r="AO81" i="21"/>
  <c r="AO82" i="21"/>
  <c r="AO83" i="21"/>
  <c r="AO84" i="21"/>
  <c r="AO85" i="21"/>
  <c r="AO86" i="21"/>
  <c r="AO87" i="21"/>
  <c r="AO88" i="21"/>
  <c r="AO89" i="21"/>
  <c r="AO90" i="21"/>
  <c r="AO91" i="21"/>
  <c r="AO92" i="21"/>
  <c r="AO93" i="21"/>
  <c r="AO94" i="21"/>
  <c r="AO95" i="21"/>
  <c r="AO96" i="21"/>
  <c r="AO97" i="21"/>
  <c r="AO98" i="21"/>
  <c r="AO99" i="21"/>
  <c r="AO100" i="21"/>
  <c r="AO101" i="21"/>
  <c r="AO102" i="21"/>
  <c r="AO103" i="21"/>
  <c r="AO104" i="21"/>
  <c r="AO105" i="21"/>
  <c r="AO106" i="21"/>
  <c r="AO107" i="21"/>
  <c r="AO108" i="21"/>
  <c r="AO109" i="21"/>
  <c r="AO110" i="21"/>
  <c r="AO111" i="21"/>
  <c r="AO112" i="21"/>
  <c r="AO113" i="21"/>
  <c r="AO114" i="21"/>
  <c r="AO115" i="21"/>
  <c r="AO116" i="21"/>
  <c r="AO117" i="21"/>
  <c r="AO118" i="21"/>
  <c r="AO119" i="21"/>
  <c r="AO120" i="21"/>
  <c r="AO121" i="21"/>
  <c r="AO122" i="21"/>
  <c r="AO123" i="21"/>
  <c r="AO124" i="21"/>
  <c r="AO125" i="21"/>
  <c r="AO126" i="21"/>
  <c r="AO127" i="21"/>
  <c r="AO128" i="21"/>
  <c r="AO129" i="21"/>
  <c r="AO130" i="21"/>
  <c r="AO131" i="21"/>
  <c r="AO132" i="21"/>
  <c r="AO133" i="21"/>
  <c r="AO134" i="21"/>
  <c r="AO135" i="21"/>
  <c r="AO136" i="21"/>
  <c r="AO137" i="21"/>
  <c r="AO138" i="21"/>
  <c r="AO139" i="21"/>
  <c r="AO140" i="21"/>
  <c r="AO141" i="21"/>
  <c r="AO142" i="21"/>
  <c r="AO143" i="21"/>
  <c r="AO144" i="21"/>
  <c r="AO145" i="21"/>
  <c r="AO146" i="21"/>
  <c r="AO147" i="21"/>
  <c r="AO148" i="21"/>
  <c r="AO149" i="21"/>
  <c r="AO150" i="21"/>
  <c r="AO151" i="21"/>
  <c r="AO152" i="21"/>
  <c r="AO153" i="21"/>
  <c r="AO154" i="21"/>
  <c r="AO155" i="21"/>
  <c r="AO156" i="21"/>
  <c r="AO157" i="21"/>
  <c r="AO158" i="21"/>
  <c r="AO159" i="21"/>
  <c r="AO160" i="21"/>
  <c r="AO161" i="21"/>
  <c r="AO162" i="21"/>
  <c r="AO163" i="21"/>
  <c r="AO164" i="21"/>
  <c r="AO165" i="21"/>
  <c r="AU10" i="21"/>
  <c r="AU11" i="21"/>
  <c r="AU12" i="21"/>
  <c r="AU13" i="21"/>
  <c r="AU14" i="21"/>
  <c r="AU15" i="21"/>
  <c r="AU16" i="21"/>
  <c r="AU17" i="21"/>
  <c r="AU18" i="21"/>
  <c r="AU19" i="21"/>
  <c r="AU20" i="21"/>
  <c r="AU21" i="21"/>
  <c r="AU22" i="21"/>
  <c r="AU23" i="21"/>
  <c r="AU24" i="21"/>
  <c r="AU25" i="21"/>
  <c r="AU26" i="21"/>
  <c r="AU27" i="21"/>
  <c r="AU28" i="21"/>
  <c r="AU29" i="21"/>
  <c r="AU30" i="21"/>
  <c r="AU31" i="21"/>
  <c r="AU32" i="21"/>
  <c r="AU33" i="21"/>
  <c r="AU34" i="21"/>
  <c r="AU35" i="21"/>
  <c r="AU36" i="21"/>
  <c r="AU37" i="21"/>
  <c r="AU38" i="21"/>
  <c r="AU39" i="21"/>
  <c r="AU40" i="21"/>
  <c r="AU41" i="21"/>
  <c r="AU42" i="21"/>
  <c r="AU43" i="21"/>
  <c r="AU44" i="21"/>
  <c r="AU45" i="21"/>
  <c r="AU46" i="21"/>
  <c r="AU47" i="21"/>
  <c r="AU48" i="21"/>
  <c r="AU49" i="21"/>
  <c r="AU50" i="21"/>
  <c r="AU51" i="21"/>
  <c r="AU52" i="21"/>
  <c r="AU53" i="21"/>
  <c r="AU54" i="21"/>
  <c r="AU55" i="21"/>
  <c r="AU56" i="21"/>
  <c r="AU57" i="21"/>
  <c r="AU58" i="21"/>
  <c r="AU59" i="21"/>
  <c r="AU60" i="21"/>
  <c r="AU61" i="21"/>
  <c r="AU62" i="21"/>
  <c r="AU63" i="21"/>
  <c r="AU64" i="21"/>
  <c r="AU65" i="21"/>
  <c r="AU66" i="21"/>
  <c r="AU67" i="21"/>
  <c r="AU68" i="21"/>
  <c r="AU69" i="21"/>
  <c r="AU70" i="21"/>
  <c r="AU71" i="21"/>
  <c r="AU72" i="21"/>
  <c r="AU73" i="21"/>
  <c r="AU74" i="21"/>
  <c r="AU75" i="21"/>
  <c r="AU76" i="21"/>
  <c r="AU77" i="21"/>
  <c r="AU78" i="21"/>
  <c r="AU79" i="21"/>
  <c r="AU80" i="21"/>
  <c r="AU81" i="21"/>
  <c r="AU82" i="21"/>
  <c r="AU83" i="21"/>
  <c r="AU84" i="21"/>
  <c r="AU85" i="21"/>
  <c r="AU86" i="21"/>
  <c r="AU87" i="21"/>
  <c r="AU88" i="21"/>
  <c r="AU89" i="21"/>
  <c r="AU90" i="21"/>
  <c r="AU91" i="21"/>
  <c r="AU92" i="21"/>
  <c r="AU93" i="21"/>
  <c r="AU94" i="21"/>
  <c r="AU95" i="21"/>
  <c r="AU96" i="21"/>
  <c r="AU97" i="21"/>
  <c r="AU98" i="21"/>
  <c r="AU99" i="21"/>
  <c r="AU100" i="21"/>
  <c r="AU101" i="21"/>
  <c r="AU102" i="21"/>
  <c r="AU103" i="21"/>
  <c r="AU104" i="21"/>
  <c r="AU105" i="21"/>
  <c r="AU106" i="21"/>
  <c r="AU107" i="21"/>
  <c r="AU108" i="21"/>
  <c r="AU109" i="21"/>
  <c r="AU110" i="21"/>
  <c r="AU111" i="21"/>
  <c r="AU112" i="21"/>
  <c r="AU113" i="21"/>
  <c r="AU114" i="21"/>
  <c r="AU115" i="21"/>
  <c r="AU116" i="21"/>
  <c r="AU117" i="21"/>
  <c r="AU118" i="21"/>
  <c r="AU119" i="21"/>
  <c r="AU120" i="21"/>
  <c r="AU121" i="21"/>
  <c r="AU122" i="21"/>
  <c r="AU123" i="21"/>
  <c r="AU124" i="21"/>
  <c r="AU125" i="21"/>
  <c r="AU126" i="21"/>
  <c r="AU127" i="21"/>
  <c r="AU128" i="21"/>
  <c r="AU129" i="21"/>
  <c r="AU130" i="21"/>
  <c r="AU131" i="21"/>
  <c r="AU132" i="21"/>
  <c r="AU133" i="21"/>
  <c r="AU134" i="21"/>
  <c r="AU135" i="21"/>
  <c r="AU136" i="21"/>
  <c r="AU137" i="21"/>
  <c r="AU138" i="21"/>
  <c r="AU139" i="21"/>
  <c r="AU140" i="21"/>
  <c r="AU141" i="21"/>
  <c r="AU142" i="21"/>
  <c r="AU143" i="21"/>
  <c r="AU144" i="21"/>
  <c r="AU145" i="21"/>
  <c r="AU146" i="21"/>
  <c r="AU147" i="21"/>
  <c r="AU148" i="21"/>
  <c r="AU149" i="21"/>
  <c r="AU150" i="21"/>
  <c r="AU151" i="21"/>
  <c r="AU152" i="21"/>
  <c r="AU153" i="21"/>
  <c r="AU154" i="21"/>
  <c r="AU155" i="21"/>
  <c r="AU156" i="21"/>
  <c r="AU157" i="21"/>
  <c r="AU158" i="21"/>
  <c r="AU159" i="21"/>
  <c r="AU160" i="21"/>
  <c r="AU161" i="21"/>
  <c r="AU162" i="21"/>
  <c r="AU163" i="21"/>
  <c r="AU164" i="21"/>
  <c r="AU165" i="21"/>
  <c r="AR10" i="21"/>
  <c r="AR11" i="21"/>
  <c r="AR12" i="21"/>
  <c r="AR13" i="21"/>
  <c r="AR14" i="21"/>
  <c r="AR15" i="21"/>
  <c r="AR16" i="21"/>
  <c r="AR17" i="21"/>
  <c r="AR18" i="21"/>
  <c r="AR19" i="21"/>
  <c r="AR20" i="21"/>
  <c r="AR21" i="21"/>
  <c r="AR22" i="21"/>
  <c r="AR23" i="21"/>
  <c r="AR24" i="21"/>
  <c r="AR25" i="21"/>
  <c r="AR26" i="21"/>
  <c r="AR27" i="21"/>
  <c r="AR28" i="21"/>
  <c r="AR29" i="21"/>
  <c r="AR30" i="21"/>
  <c r="AR31" i="21"/>
  <c r="AR32" i="21"/>
  <c r="AR33" i="21"/>
  <c r="AR34" i="21"/>
  <c r="AR35" i="21"/>
  <c r="AR36" i="21"/>
  <c r="AR37" i="21"/>
  <c r="AR38" i="21"/>
  <c r="AR39" i="21"/>
  <c r="AR40" i="21"/>
  <c r="AR41" i="21"/>
  <c r="AR42" i="21"/>
  <c r="AR43" i="21"/>
  <c r="AR44" i="21"/>
  <c r="AR45" i="21"/>
  <c r="AR46" i="21"/>
  <c r="AR47" i="21"/>
  <c r="AR48" i="21"/>
  <c r="AR49" i="21"/>
  <c r="AR50" i="21"/>
  <c r="AR51" i="21"/>
  <c r="AR52" i="21"/>
  <c r="AR53" i="21"/>
  <c r="AR54" i="21"/>
  <c r="AR55" i="21"/>
  <c r="AR56" i="21"/>
  <c r="AR57" i="21"/>
  <c r="AR58" i="21"/>
  <c r="AR59" i="21"/>
  <c r="AR60" i="21"/>
  <c r="AR61" i="21"/>
  <c r="AR62" i="21"/>
  <c r="AR63" i="21"/>
  <c r="AR64" i="21"/>
  <c r="AR65" i="21"/>
  <c r="AR66" i="21"/>
  <c r="AR67" i="21"/>
  <c r="AR68" i="21"/>
  <c r="AR69" i="21"/>
  <c r="AR70" i="21"/>
  <c r="AR71" i="21"/>
  <c r="AR72" i="21"/>
  <c r="AR73" i="21"/>
  <c r="AR74" i="21"/>
  <c r="AR75" i="21"/>
  <c r="AR76" i="21"/>
  <c r="AR77" i="21"/>
  <c r="AR78" i="21"/>
  <c r="AR79" i="21"/>
  <c r="AR80" i="21"/>
  <c r="AR81" i="21"/>
  <c r="AR82" i="21"/>
  <c r="AR83" i="21"/>
  <c r="AR84" i="21"/>
  <c r="AR85" i="21"/>
  <c r="AR86" i="21"/>
  <c r="AR87" i="21"/>
  <c r="AR88" i="21"/>
  <c r="AR89" i="21"/>
  <c r="AR90" i="21"/>
  <c r="AR91" i="21"/>
  <c r="AR92" i="21"/>
  <c r="AR93" i="21"/>
  <c r="AR94" i="21"/>
  <c r="AR95" i="21"/>
  <c r="AR96" i="21"/>
  <c r="AR97" i="21"/>
  <c r="AR98" i="21"/>
  <c r="AR99" i="21"/>
  <c r="AR100" i="21"/>
  <c r="AR101" i="21"/>
  <c r="AR102" i="21"/>
  <c r="AR103" i="21"/>
  <c r="AR104" i="21"/>
  <c r="AR105" i="21"/>
  <c r="AR106" i="21"/>
  <c r="AR107" i="21"/>
  <c r="AR108" i="21"/>
  <c r="AR109" i="21"/>
  <c r="AR110" i="21"/>
  <c r="AR111" i="21"/>
  <c r="AR112" i="21"/>
  <c r="AR113" i="21"/>
  <c r="AR114" i="21"/>
  <c r="AR115" i="21"/>
  <c r="AR116" i="21"/>
  <c r="AR117" i="21"/>
  <c r="AR118" i="21"/>
  <c r="AR119" i="21"/>
  <c r="AR120" i="21"/>
  <c r="AR121" i="21"/>
  <c r="AR122" i="21"/>
  <c r="AR123" i="21"/>
  <c r="AR124" i="21"/>
  <c r="AR125" i="21"/>
  <c r="AR126" i="21"/>
  <c r="AR127" i="21"/>
  <c r="AR128" i="21"/>
  <c r="AR129" i="21"/>
  <c r="AR130" i="21"/>
  <c r="AR131" i="21"/>
  <c r="AR132" i="21"/>
  <c r="AR133" i="21"/>
  <c r="AR134" i="21"/>
  <c r="AR135" i="21"/>
  <c r="AR136" i="21"/>
  <c r="AR137" i="21"/>
  <c r="AR138" i="21"/>
  <c r="AR139" i="21"/>
  <c r="AR140" i="21"/>
  <c r="AR141" i="21"/>
  <c r="AR142" i="21"/>
  <c r="AR143" i="21"/>
  <c r="AR144" i="21"/>
  <c r="AR145" i="21"/>
  <c r="AR146" i="21"/>
  <c r="AR147" i="21"/>
  <c r="AR148" i="21"/>
  <c r="AR149" i="21"/>
  <c r="AR150" i="21"/>
  <c r="AR151" i="21"/>
  <c r="AR152" i="21"/>
  <c r="AR153" i="21"/>
  <c r="AR154" i="21"/>
  <c r="AR155" i="21"/>
  <c r="AR156" i="21"/>
  <c r="AR157" i="21"/>
  <c r="AR158" i="21"/>
  <c r="AR159" i="21"/>
  <c r="AR160" i="21"/>
  <c r="AR161" i="21"/>
  <c r="AR162" i="21"/>
  <c r="AR163" i="21"/>
  <c r="AR164" i="21"/>
  <c r="AR165" i="21"/>
  <c r="AN10" i="21"/>
  <c r="AN11" i="21"/>
  <c r="AN12" i="21"/>
  <c r="AN13" i="21"/>
  <c r="AN14" i="21"/>
  <c r="AN15" i="21"/>
  <c r="AN16" i="21"/>
  <c r="AN17" i="21"/>
  <c r="AN18" i="21"/>
  <c r="AN19" i="21"/>
  <c r="AN20" i="21"/>
  <c r="AN21" i="21"/>
  <c r="AN22" i="21"/>
  <c r="AN23" i="21"/>
  <c r="AN24" i="21"/>
  <c r="AN25" i="21"/>
  <c r="AN26" i="21"/>
  <c r="AN27" i="21"/>
  <c r="AN28" i="21"/>
  <c r="AN29" i="21"/>
  <c r="AN30" i="21"/>
  <c r="AN31" i="21"/>
  <c r="AN32" i="21"/>
  <c r="AN33" i="21"/>
  <c r="AN34" i="21"/>
  <c r="AN35" i="21"/>
  <c r="AN36" i="21"/>
  <c r="AN37" i="21"/>
  <c r="AN38" i="21"/>
  <c r="AN39" i="21"/>
  <c r="AN40" i="21"/>
  <c r="AN41" i="21"/>
  <c r="AN42" i="21"/>
  <c r="AN43" i="21"/>
  <c r="AN44" i="21"/>
  <c r="AN45" i="21"/>
  <c r="AN46" i="21"/>
  <c r="AN47" i="21"/>
  <c r="AN48" i="21"/>
  <c r="AN49" i="21"/>
  <c r="AN50" i="21"/>
  <c r="AN51" i="21"/>
  <c r="AN52" i="21"/>
  <c r="AN53" i="21"/>
  <c r="AN54" i="21"/>
  <c r="AN55" i="21"/>
  <c r="AN56" i="21"/>
  <c r="AN57" i="21"/>
  <c r="AN58" i="21"/>
  <c r="AN59" i="21"/>
  <c r="AN60" i="21"/>
  <c r="AN61" i="21"/>
  <c r="AN62" i="21"/>
  <c r="AN63" i="21"/>
  <c r="AN64" i="21"/>
  <c r="AN65" i="21"/>
  <c r="AN66" i="21"/>
  <c r="AN67" i="21"/>
  <c r="AN68" i="21"/>
  <c r="AN69" i="21"/>
  <c r="AN70" i="21"/>
  <c r="AN71" i="21"/>
  <c r="AN72" i="21"/>
  <c r="AN73" i="21"/>
  <c r="AN74" i="21"/>
  <c r="AN75" i="21"/>
  <c r="AN76" i="21"/>
  <c r="AN77" i="21"/>
  <c r="AN78" i="21"/>
  <c r="AN79" i="21"/>
  <c r="AN80" i="21"/>
  <c r="AN81" i="21"/>
  <c r="AN82" i="21"/>
  <c r="AN83" i="21"/>
  <c r="AN84" i="21"/>
  <c r="AN85" i="21"/>
  <c r="AN86" i="21"/>
  <c r="AN87" i="21"/>
  <c r="AN88" i="21"/>
  <c r="AN89" i="21"/>
  <c r="AN90" i="21"/>
  <c r="AN91" i="21"/>
  <c r="AN92" i="21"/>
  <c r="AN93" i="21"/>
  <c r="AN94" i="21"/>
  <c r="AN95" i="21"/>
  <c r="AN96" i="21"/>
  <c r="AN97" i="21"/>
  <c r="AN98" i="21"/>
  <c r="AN99" i="21"/>
  <c r="AN100" i="21"/>
  <c r="AN101" i="21"/>
  <c r="AN102" i="21"/>
  <c r="AN103" i="21"/>
  <c r="AN104" i="21"/>
  <c r="AN105" i="21"/>
  <c r="AN106" i="21"/>
  <c r="AN107" i="21"/>
  <c r="AN108" i="21"/>
  <c r="AN109" i="21"/>
  <c r="AN110" i="21"/>
  <c r="AN111" i="21"/>
  <c r="AN112" i="21"/>
  <c r="AN113" i="21"/>
  <c r="AN114" i="21"/>
  <c r="AN115" i="21"/>
  <c r="AN116" i="21"/>
  <c r="AN117" i="21"/>
  <c r="AN118" i="21"/>
  <c r="AN119" i="21"/>
  <c r="AN120" i="21"/>
  <c r="AN121" i="21"/>
  <c r="AN122" i="21"/>
  <c r="AN123" i="21"/>
  <c r="AN124" i="21"/>
  <c r="AN125" i="21"/>
  <c r="AN126" i="21"/>
  <c r="AN127" i="21"/>
  <c r="AN128" i="21"/>
  <c r="AN129" i="21"/>
  <c r="AN130" i="21"/>
  <c r="AN131" i="21"/>
  <c r="AN132" i="21"/>
  <c r="AN133" i="21"/>
  <c r="AN134" i="21"/>
  <c r="AN135" i="21"/>
  <c r="AN136" i="21"/>
  <c r="AN137" i="21"/>
  <c r="AN138" i="21"/>
  <c r="AN139" i="21"/>
  <c r="AN140" i="21"/>
  <c r="AN141" i="21"/>
  <c r="AN142" i="21"/>
  <c r="AN143" i="21"/>
  <c r="AN144" i="21"/>
  <c r="AN145" i="21"/>
  <c r="AN146" i="21"/>
  <c r="AN147" i="21"/>
  <c r="AN148" i="21"/>
  <c r="AN149" i="21"/>
  <c r="AN150" i="21"/>
  <c r="AN151" i="21"/>
  <c r="AN152" i="21"/>
  <c r="AN153" i="21"/>
  <c r="AN154" i="21"/>
  <c r="AN155" i="21"/>
  <c r="AN156" i="21"/>
  <c r="AN157" i="21"/>
  <c r="AN158" i="21"/>
  <c r="AN159" i="21"/>
  <c r="AN160" i="21"/>
  <c r="AN161" i="21"/>
  <c r="AN162" i="21"/>
  <c r="AN163" i="21"/>
  <c r="AN164" i="21"/>
  <c r="AN165" i="21"/>
  <c r="AM10" i="21"/>
  <c r="AM11" i="21"/>
  <c r="AM12" i="21"/>
  <c r="AM13" i="21"/>
  <c r="AM14" i="21"/>
  <c r="AM15" i="21"/>
  <c r="AM16" i="21"/>
  <c r="AM17" i="21"/>
  <c r="AM18" i="21"/>
  <c r="AM19" i="21"/>
  <c r="AM20" i="21"/>
  <c r="AM21" i="21"/>
  <c r="AM22" i="21"/>
  <c r="AM23" i="21"/>
  <c r="AM24" i="21"/>
  <c r="AM25" i="21"/>
  <c r="AM26" i="21"/>
  <c r="AM27" i="21"/>
  <c r="AM28" i="21"/>
  <c r="AM29" i="21"/>
  <c r="AM30" i="21"/>
  <c r="AM31" i="21"/>
  <c r="AM32" i="21"/>
  <c r="AM33" i="21"/>
  <c r="AM34" i="21"/>
  <c r="AM35" i="21"/>
  <c r="AM36" i="21"/>
  <c r="AM37" i="21"/>
  <c r="AM38" i="21"/>
  <c r="AM39" i="21"/>
  <c r="AM40" i="21"/>
  <c r="AM41" i="21"/>
  <c r="AM42" i="21"/>
  <c r="AM43" i="21"/>
  <c r="AM44" i="21"/>
  <c r="AM45" i="21"/>
  <c r="AM46" i="21"/>
  <c r="AM47" i="21"/>
  <c r="AM48" i="21"/>
  <c r="AM49" i="21"/>
  <c r="AM50" i="21"/>
  <c r="AM51" i="21"/>
  <c r="AM52" i="21"/>
  <c r="AM53" i="21"/>
  <c r="AM54" i="21"/>
  <c r="AM55" i="21"/>
  <c r="AM56" i="21"/>
  <c r="AM57" i="21"/>
  <c r="AM58" i="21"/>
  <c r="AM59" i="21"/>
  <c r="AM60" i="21"/>
  <c r="AM61" i="21"/>
  <c r="AM62" i="21"/>
  <c r="AM63" i="21"/>
  <c r="AM64" i="21"/>
  <c r="AM65" i="21"/>
  <c r="AM66" i="21"/>
  <c r="AM67" i="21"/>
  <c r="AM68" i="21"/>
  <c r="AM69" i="21"/>
  <c r="AM70" i="21"/>
  <c r="AM71" i="21"/>
  <c r="AM72" i="21"/>
  <c r="AM73" i="21"/>
  <c r="AM74" i="21"/>
  <c r="AM75" i="21"/>
  <c r="AM76" i="21"/>
  <c r="AM77" i="21"/>
  <c r="AM78" i="21"/>
  <c r="AM79" i="21"/>
  <c r="AM80" i="21"/>
  <c r="AM81" i="21"/>
  <c r="AM82" i="21"/>
  <c r="AM83" i="21"/>
  <c r="AM84" i="21"/>
  <c r="AM85" i="21"/>
  <c r="AM86" i="21"/>
  <c r="AM87" i="21"/>
  <c r="AM88" i="21"/>
  <c r="AM89" i="21"/>
  <c r="AM90" i="21"/>
  <c r="AM91" i="21"/>
  <c r="AM92" i="21"/>
  <c r="AM93" i="21"/>
  <c r="AM94" i="21"/>
  <c r="AM95" i="21"/>
  <c r="AM96" i="21"/>
  <c r="AM97" i="21"/>
  <c r="AM98" i="21"/>
  <c r="AM99" i="21"/>
  <c r="AM100" i="21"/>
  <c r="AM101" i="21"/>
  <c r="AM102" i="21"/>
  <c r="AM103" i="21"/>
  <c r="AM104" i="21"/>
  <c r="AM105" i="21"/>
  <c r="AM106" i="21"/>
  <c r="AM107" i="21"/>
  <c r="AM108" i="21"/>
  <c r="AM109" i="21"/>
  <c r="AM110" i="21"/>
  <c r="AM111" i="21"/>
  <c r="AM112" i="21"/>
  <c r="AM113" i="21"/>
  <c r="AM114" i="21"/>
  <c r="AM115" i="21"/>
  <c r="AM116" i="21"/>
  <c r="AM117" i="21"/>
  <c r="AM118" i="21"/>
  <c r="AM119" i="21"/>
  <c r="AM120" i="21"/>
  <c r="AM121" i="21"/>
  <c r="AM122" i="21"/>
  <c r="AM123" i="21"/>
  <c r="AM124" i="21"/>
  <c r="AM125" i="21"/>
  <c r="AM126" i="21"/>
  <c r="AM127" i="21"/>
  <c r="AM128" i="21"/>
  <c r="AM129" i="21"/>
  <c r="AM130" i="21"/>
  <c r="AM131" i="21"/>
  <c r="AM132" i="21"/>
  <c r="AM133" i="21"/>
  <c r="AM134" i="21"/>
  <c r="AM135" i="21"/>
  <c r="AM136" i="21"/>
  <c r="AM137" i="21"/>
  <c r="AM138" i="21"/>
  <c r="AM139" i="21"/>
  <c r="AM140" i="21"/>
  <c r="AM141" i="21"/>
  <c r="AM142" i="21"/>
  <c r="AM143" i="21"/>
  <c r="AM144" i="21"/>
  <c r="AM145" i="21"/>
  <c r="AM146" i="21"/>
  <c r="AM147" i="21"/>
  <c r="AM148" i="21"/>
  <c r="AM149" i="21"/>
  <c r="AM150" i="21"/>
  <c r="AM151" i="21"/>
  <c r="AM152" i="21"/>
  <c r="AM153" i="21"/>
  <c r="AM154" i="21"/>
  <c r="AM155" i="21"/>
  <c r="AM156" i="21"/>
  <c r="AM157" i="21"/>
  <c r="AM158" i="21"/>
  <c r="AM159" i="21"/>
  <c r="AM160" i="21"/>
  <c r="AM161" i="21"/>
  <c r="AM162" i="21"/>
  <c r="AM163" i="21"/>
  <c r="AM164" i="21"/>
  <c r="AM165" i="21"/>
  <c r="AJ11" i="21"/>
  <c r="AK11" i="21"/>
  <c r="AL11" i="21"/>
  <c r="AP11" i="21"/>
  <c r="AQ11" i="21"/>
  <c r="AS11" i="21"/>
  <c r="AV11" i="21"/>
  <c r="AJ12" i="21"/>
  <c r="AK12" i="21"/>
  <c r="AL12" i="21"/>
  <c r="AP12" i="21"/>
  <c r="AQ12" i="21"/>
  <c r="AS12" i="21"/>
  <c r="AV12" i="21"/>
  <c r="AJ13" i="21"/>
  <c r="AK13" i="21"/>
  <c r="AL13" i="21"/>
  <c r="AP13" i="21"/>
  <c r="AQ13" i="21"/>
  <c r="AS13" i="21"/>
  <c r="AV13" i="21"/>
  <c r="AJ14" i="21"/>
  <c r="AK14" i="21"/>
  <c r="AL14" i="21"/>
  <c r="AP14" i="21"/>
  <c r="AQ14" i="21"/>
  <c r="AS14" i="21"/>
  <c r="AV14" i="21"/>
  <c r="AJ15" i="21"/>
  <c r="AK15" i="21"/>
  <c r="AL15" i="21"/>
  <c r="AP15" i="21"/>
  <c r="AQ15" i="21"/>
  <c r="AS15" i="21"/>
  <c r="AV15" i="21"/>
  <c r="AJ16" i="21"/>
  <c r="AK16" i="21"/>
  <c r="AL16" i="21"/>
  <c r="AP16" i="21"/>
  <c r="AQ16" i="21"/>
  <c r="AS16" i="21"/>
  <c r="AV16" i="21"/>
  <c r="AJ17" i="21"/>
  <c r="AK17" i="21"/>
  <c r="AL17" i="21"/>
  <c r="AP17" i="21"/>
  <c r="AQ17" i="21"/>
  <c r="AS17" i="21"/>
  <c r="AV17" i="21"/>
  <c r="AJ18" i="21"/>
  <c r="AK18" i="21"/>
  <c r="AL18" i="21"/>
  <c r="AP18" i="21"/>
  <c r="AQ18" i="21"/>
  <c r="AS18" i="21"/>
  <c r="AV18" i="21"/>
  <c r="AJ19" i="21"/>
  <c r="AK19" i="21"/>
  <c r="AL19" i="21"/>
  <c r="AP19" i="21"/>
  <c r="AQ19" i="21"/>
  <c r="AS19" i="21"/>
  <c r="AV19" i="21"/>
  <c r="AJ20" i="21"/>
  <c r="AK20" i="21"/>
  <c r="AL20" i="21"/>
  <c r="AP20" i="21"/>
  <c r="AQ20" i="21"/>
  <c r="AS20" i="21"/>
  <c r="AV20" i="21"/>
  <c r="AJ21" i="21"/>
  <c r="AK21" i="21"/>
  <c r="AL21" i="21"/>
  <c r="AP21" i="21"/>
  <c r="AQ21" i="21"/>
  <c r="AS21" i="21"/>
  <c r="AV21" i="21"/>
  <c r="AJ22" i="21"/>
  <c r="AK22" i="21"/>
  <c r="AL22" i="21"/>
  <c r="AP22" i="21"/>
  <c r="AQ22" i="21"/>
  <c r="AS22" i="21"/>
  <c r="AV22" i="21"/>
  <c r="AJ23" i="21"/>
  <c r="AK23" i="21"/>
  <c r="AL23" i="21"/>
  <c r="AP23" i="21"/>
  <c r="AQ23" i="21"/>
  <c r="AS23" i="21"/>
  <c r="AV23" i="21"/>
  <c r="AJ24" i="21"/>
  <c r="AK24" i="21"/>
  <c r="AL24" i="21"/>
  <c r="AP24" i="21"/>
  <c r="AQ24" i="21"/>
  <c r="AS24" i="21"/>
  <c r="AV24" i="21"/>
  <c r="AJ25" i="21"/>
  <c r="AK25" i="21"/>
  <c r="AL25" i="21"/>
  <c r="AP25" i="21"/>
  <c r="AQ25" i="21"/>
  <c r="AS25" i="21"/>
  <c r="AV25" i="21"/>
  <c r="AJ26" i="21"/>
  <c r="AK26" i="21"/>
  <c r="AL26" i="21"/>
  <c r="AP26" i="21"/>
  <c r="AQ26" i="21"/>
  <c r="AS26" i="21"/>
  <c r="AV26" i="21"/>
  <c r="AJ27" i="21"/>
  <c r="AK27" i="21"/>
  <c r="AL27" i="21"/>
  <c r="AP27" i="21"/>
  <c r="AQ27" i="21"/>
  <c r="AS27" i="21"/>
  <c r="AV27" i="21"/>
  <c r="AJ28" i="21"/>
  <c r="AK28" i="21"/>
  <c r="AL28" i="21"/>
  <c r="AP28" i="21"/>
  <c r="AQ28" i="21"/>
  <c r="AS28" i="21"/>
  <c r="AV28" i="21"/>
  <c r="AJ29" i="21"/>
  <c r="AK29" i="21"/>
  <c r="AL29" i="21"/>
  <c r="AP29" i="21"/>
  <c r="AQ29" i="21"/>
  <c r="AS29" i="21"/>
  <c r="AV29" i="21"/>
  <c r="AJ30" i="21"/>
  <c r="AK30" i="21"/>
  <c r="AL30" i="21"/>
  <c r="AP30" i="21"/>
  <c r="AQ30" i="21"/>
  <c r="AS30" i="21"/>
  <c r="AV30" i="21"/>
  <c r="AJ31" i="21"/>
  <c r="AK31" i="21"/>
  <c r="AL31" i="21"/>
  <c r="AP31" i="21"/>
  <c r="AQ31" i="21"/>
  <c r="AS31" i="21"/>
  <c r="AV31" i="21"/>
  <c r="AJ32" i="21"/>
  <c r="AK32" i="21"/>
  <c r="AL32" i="21"/>
  <c r="AP32" i="21"/>
  <c r="AQ32" i="21"/>
  <c r="AS32" i="21"/>
  <c r="AV32" i="21"/>
  <c r="AJ33" i="21"/>
  <c r="AK33" i="21"/>
  <c r="AL33" i="21"/>
  <c r="AP33" i="21"/>
  <c r="AQ33" i="21"/>
  <c r="AS33" i="21"/>
  <c r="AV33" i="21"/>
  <c r="AJ34" i="21"/>
  <c r="AK34" i="21"/>
  <c r="AL34" i="21"/>
  <c r="AP34" i="21"/>
  <c r="AQ34" i="21"/>
  <c r="AS34" i="21"/>
  <c r="AV34" i="21"/>
  <c r="AJ35" i="21"/>
  <c r="AK35" i="21"/>
  <c r="AL35" i="21"/>
  <c r="AP35" i="21"/>
  <c r="AQ35" i="21"/>
  <c r="AS35" i="21"/>
  <c r="AV35" i="21"/>
  <c r="AJ36" i="21"/>
  <c r="AK36" i="21"/>
  <c r="AL36" i="21"/>
  <c r="AP36" i="21"/>
  <c r="AQ36" i="21"/>
  <c r="AS36" i="21"/>
  <c r="AV36" i="21"/>
  <c r="AJ37" i="21"/>
  <c r="AK37" i="21"/>
  <c r="AL37" i="21"/>
  <c r="AP37" i="21"/>
  <c r="AQ37" i="21"/>
  <c r="AS37" i="21"/>
  <c r="AV37" i="21"/>
  <c r="AJ38" i="21"/>
  <c r="AK38" i="21"/>
  <c r="AL38" i="21"/>
  <c r="AP38" i="21"/>
  <c r="AQ38" i="21"/>
  <c r="AS38" i="21"/>
  <c r="AV38" i="21"/>
  <c r="AJ39" i="21"/>
  <c r="AK39" i="21"/>
  <c r="AL39" i="21"/>
  <c r="AP39" i="21"/>
  <c r="AQ39" i="21"/>
  <c r="AS39" i="21"/>
  <c r="AV39" i="21"/>
  <c r="AJ40" i="21"/>
  <c r="AK40" i="21"/>
  <c r="AL40" i="21"/>
  <c r="AP40" i="21"/>
  <c r="AQ40" i="21"/>
  <c r="AS40" i="21"/>
  <c r="AV40" i="21"/>
  <c r="AJ41" i="21"/>
  <c r="AK41" i="21"/>
  <c r="AL41" i="21"/>
  <c r="AP41" i="21"/>
  <c r="AQ41" i="21"/>
  <c r="AS41" i="21"/>
  <c r="AV41" i="21"/>
  <c r="AJ42" i="21"/>
  <c r="AK42" i="21"/>
  <c r="AL42" i="21"/>
  <c r="AP42" i="21"/>
  <c r="AQ42" i="21"/>
  <c r="AS42" i="21"/>
  <c r="AV42" i="21"/>
  <c r="AJ43" i="21"/>
  <c r="AK43" i="21"/>
  <c r="AL43" i="21"/>
  <c r="AP43" i="21"/>
  <c r="AQ43" i="21"/>
  <c r="AS43" i="21"/>
  <c r="AV43" i="21"/>
  <c r="AJ44" i="21"/>
  <c r="AK44" i="21"/>
  <c r="AL44" i="21"/>
  <c r="AP44" i="21"/>
  <c r="AQ44" i="21"/>
  <c r="AS44" i="21"/>
  <c r="AV44" i="21"/>
  <c r="AJ45" i="21"/>
  <c r="AK45" i="21"/>
  <c r="AL45" i="21"/>
  <c r="AP45" i="21"/>
  <c r="AQ45" i="21"/>
  <c r="AS45" i="21"/>
  <c r="AV45" i="21"/>
  <c r="AJ46" i="21"/>
  <c r="AK46" i="21"/>
  <c r="AL46" i="21"/>
  <c r="AP46" i="21"/>
  <c r="AQ46" i="21"/>
  <c r="AS46" i="21"/>
  <c r="AV46" i="21"/>
  <c r="AJ47" i="21"/>
  <c r="AK47" i="21"/>
  <c r="AL47" i="21"/>
  <c r="AP47" i="21"/>
  <c r="AQ47" i="21"/>
  <c r="AS47" i="21"/>
  <c r="AV47" i="21"/>
  <c r="AJ48" i="21"/>
  <c r="AK48" i="21"/>
  <c r="AL48" i="21"/>
  <c r="AP48" i="21"/>
  <c r="AQ48" i="21"/>
  <c r="AS48" i="21"/>
  <c r="AV48" i="21"/>
  <c r="AJ49" i="21"/>
  <c r="AK49" i="21"/>
  <c r="AL49" i="21"/>
  <c r="AP49" i="21"/>
  <c r="AQ49" i="21"/>
  <c r="AS49" i="21"/>
  <c r="AV49" i="21"/>
  <c r="AJ50" i="21"/>
  <c r="AK50" i="21"/>
  <c r="AL50" i="21"/>
  <c r="AP50" i="21"/>
  <c r="AQ50" i="21"/>
  <c r="AS50" i="21"/>
  <c r="AV50" i="21"/>
  <c r="AJ51" i="21"/>
  <c r="AK51" i="21"/>
  <c r="AL51" i="21"/>
  <c r="AP51" i="21"/>
  <c r="AQ51" i="21"/>
  <c r="AS51" i="21"/>
  <c r="AV51" i="21"/>
  <c r="AJ52" i="21"/>
  <c r="AK52" i="21"/>
  <c r="AL52" i="21"/>
  <c r="AP52" i="21"/>
  <c r="AQ52" i="21"/>
  <c r="AS52" i="21"/>
  <c r="AV52" i="21"/>
  <c r="AJ53" i="21"/>
  <c r="AK53" i="21"/>
  <c r="AL53" i="21"/>
  <c r="AP53" i="21"/>
  <c r="AQ53" i="21"/>
  <c r="AS53" i="21"/>
  <c r="AV53" i="21"/>
  <c r="AJ54" i="21"/>
  <c r="AK54" i="21"/>
  <c r="AL54" i="21"/>
  <c r="AP54" i="21"/>
  <c r="AQ54" i="21"/>
  <c r="AS54" i="21"/>
  <c r="AV54" i="21"/>
  <c r="AJ55" i="21"/>
  <c r="AK55" i="21"/>
  <c r="AL55" i="21"/>
  <c r="AP55" i="21"/>
  <c r="AQ55" i="21"/>
  <c r="AS55" i="21"/>
  <c r="AV55" i="21"/>
  <c r="AJ56" i="21"/>
  <c r="AK56" i="21"/>
  <c r="AL56" i="21"/>
  <c r="AP56" i="21"/>
  <c r="AQ56" i="21"/>
  <c r="AS56" i="21"/>
  <c r="AV56" i="21"/>
  <c r="AJ57" i="21"/>
  <c r="AK57" i="21"/>
  <c r="AL57" i="21"/>
  <c r="AP57" i="21"/>
  <c r="AQ57" i="21"/>
  <c r="AS57" i="21"/>
  <c r="AV57" i="21"/>
  <c r="AJ58" i="21"/>
  <c r="AK58" i="21"/>
  <c r="AL58" i="21"/>
  <c r="AP58" i="21"/>
  <c r="AQ58" i="21"/>
  <c r="AS58" i="21"/>
  <c r="AV58" i="21"/>
  <c r="AJ59" i="21"/>
  <c r="AK59" i="21"/>
  <c r="AL59" i="21"/>
  <c r="AP59" i="21"/>
  <c r="AQ59" i="21"/>
  <c r="AS59" i="21"/>
  <c r="AV59" i="21"/>
  <c r="AJ60" i="21"/>
  <c r="AK60" i="21"/>
  <c r="AL60" i="21"/>
  <c r="AP60" i="21"/>
  <c r="AQ60" i="21"/>
  <c r="AS60" i="21"/>
  <c r="AV60" i="21"/>
  <c r="AJ61" i="21"/>
  <c r="AK61" i="21"/>
  <c r="AL61" i="21"/>
  <c r="AP61" i="21"/>
  <c r="AQ61" i="21"/>
  <c r="AS61" i="21"/>
  <c r="AV61" i="21"/>
  <c r="AJ62" i="21"/>
  <c r="AK62" i="21"/>
  <c r="AL62" i="21"/>
  <c r="AP62" i="21"/>
  <c r="AQ62" i="21"/>
  <c r="AS62" i="21"/>
  <c r="AV62" i="21"/>
  <c r="AJ63" i="21"/>
  <c r="AK63" i="21"/>
  <c r="AL63" i="21"/>
  <c r="AP63" i="21"/>
  <c r="AQ63" i="21"/>
  <c r="AS63" i="21"/>
  <c r="AV63" i="21"/>
  <c r="AJ64" i="21"/>
  <c r="AK64" i="21"/>
  <c r="AL64" i="21"/>
  <c r="AP64" i="21"/>
  <c r="AQ64" i="21"/>
  <c r="AS64" i="21"/>
  <c r="AV64" i="21"/>
  <c r="AJ65" i="21"/>
  <c r="AK65" i="21"/>
  <c r="AL65" i="21"/>
  <c r="AP65" i="21"/>
  <c r="AQ65" i="21"/>
  <c r="AS65" i="21"/>
  <c r="AV65" i="21"/>
  <c r="AJ66" i="21"/>
  <c r="AK66" i="21"/>
  <c r="AL66" i="21"/>
  <c r="AP66" i="21"/>
  <c r="AQ66" i="21"/>
  <c r="AS66" i="21"/>
  <c r="AV66" i="21"/>
  <c r="AJ67" i="21"/>
  <c r="AK67" i="21"/>
  <c r="AL67" i="21"/>
  <c r="AP67" i="21"/>
  <c r="AQ67" i="21"/>
  <c r="AS67" i="21"/>
  <c r="AV67" i="21"/>
  <c r="AJ68" i="21"/>
  <c r="AK68" i="21"/>
  <c r="AL68" i="21"/>
  <c r="AP68" i="21"/>
  <c r="AQ68" i="21"/>
  <c r="AS68" i="21"/>
  <c r="AV68" i="21"/>
  <c r="AJ69" i="21"/>
  <c r="AK69" i="21"/>
  <c r="AL69" i="21"/>
  <c r="AP69" i="21"/>
  <c r="AQ69" i="21"/>
  <c r="AS69" i="21"/>
  <c r="AV69" i="21"/>
  <c r="AJ70" i="21"/>
  <c r="AK70" i="21"/>
  <c r="AL70" i="21"/>
  <c r="AP70" i="21"/>
  <c r="AQ70" i="21"/>
  <c r="AS70" i="21"/>
  <c r="AV70" i="21"/>
  <c r="AJ71" i="21"/>
  <c r="AK71" i="21"/>
  <c r="AL71" i="21"/>
  <c r="AP71" i="21"/>
  <c r="AQ71" i="21"/>
  <c r="AS71" i="21"/>
  <c r="AV71" i="21"/>
  <c r="AJ72" i="21"/>
  <c r="AK72" i="21"/>
  <c r="AL72" i="21"/>
  <c r="AP72" i="21"/>
  <c r="AQ72" i="21"/>
  <c r="AS72" i="21"/>
  <c r="AV72" i="21"/>
  <c r="AJ73" i="21"/>
  <c r="AK73" i="21"/>
  <c r="AL73" i="21"/>
  <c r="AP73" i="21"/>
  <c r="AQ73" i="21"/>
  <c r="AS73" i="21"/>
  <c r="AV73" i="21"/>
  <c r="AJ74" i="21"/>
  <c r="AK74" i="21"/>
  <c r="AL74" i="21"/>
  <c r="AP74" i="21"/>
  <c r="AQ74" i="21"/>
  <c r="AS74" i="21"/>
  <c r="AV74" i="21"/>
  <c r="AJ75" i="21"/>
  <c r="AK75" i="21"/>
  <c r="AL75" i="21"/>
  <c r="AP75" i="21"/>
  <c r="AQ75" i="21"/>
  <c r="AS75" i="21"/>
  <c r="AV75" i="21"/>
  <c r="AJ76" i="21"/>
  <c r="AK76" i="21"/>
  <c r="AL76" i="21"/>
  <c r="AP76" i="21"/>
  <c r="AQ76" i="21"/>
  <c r="AS76" i="21"/>
  <c r="AV76" i="21"/>
  <c r="AJ77" i="21"/>
  <c r="AK77" i="21"/>
  <c r="AL77" i="21"/>
  <c r="AP77" i="21"/>
  <c r="AQ77" i="21"/>
  <c r="AS77" i="21"/>
  <c r="AV77" i="21"/>
  <c r="AJ78" i="21"/>
  <c r="AK78" i="21"/>
  <c r="AL78" i="21"/>
  <c r="AP78" i="21"/>
  <c r="AQ78" i="21"/>
  <c r="AS78" i="21"/>
  <c r="AV78" i="21"/>
  <c r="AJ79" i="21"/>
  <c r="AK79" i="21"/>
  <c r="AL79" i="21"/>
  <c r="AP79" i="21"/>
  <c r="AQ79" i="21"/>
  <c r="AS79" i="21"/>
  <c r="AV79" i="21"/>
  <c r="AJ80" i="21"/>
  <c r="AK80" i="21"/>
  <c r="AL80" i="21"/>
  <c r="AP80" i="21"/>
  <c r="AQ80" i="21"/>
  <c r="AS80" i="21"/>
  <c r="AV80" i="21"/>
  <c r="AJ81" i="21"/>
  <c r="AK81" i="21"/>
  <c r="AL81" i="21"/>
  <c r="AP81" i="21"/>
  <c r="AQ81" i="21"/>
  <c r="AS81" i="21"/>
  <c r="AV81" i="21"/>
  <c r="AJ82" i="21"/>
  <c r="AK82" i="21"/>
  <c r="AL82" i="21"/>
  <c r="AP82" i="21"/>
  <c r="AQ82" i="21"/>
  <c r="AS82" i="21"/>
  <c r="AV82" i="21"/>
  <c r="AJ83" i="21"/>
  <c r="AK83" i="21"/>
  <c r="AL83" i="21"/>
  <c r="AP83" i="21"/>
  <c r="AQ83" i="21"/>
  <c r="AS83" i="21"/>
  <c r="AV83" i="21"/>
  <c r="AJ84" i="21"/>
  <c r="AK84" i="21"/>
  <c r="AL84" i="21"/>
  <c r="AP84" i="21"/>
  <c r="AQ84" i="21"/>
  <c r="AS84" i="21"/>
  <c r="AV84" i="21"/>
  <c r="AJ85" i="21"/>
  <c r="AK85" i="21"/>
  <c r="AL85" i="21"/>
  <c r="AP85" i="21"/>
  <c r="AQ85" i="21"/>
  <c r="AS85" i="21"/>
  <c r="AV85" i="21"/>
  <c r="AJ86" i="21"/>
  <c r="AK86" i="21"/>
  <c r="AL86" i="21"/>
  <c r="AP86" i="21"/>
  <c r="AQ86" i="21"/>
  <c r="AS86" i="21"/>
  <c r="AV86" i="21"/>
  <c r="AJ87" i="21"/>
  <c r="AK87" i="21"/>
  <c r="AL87" i="21"/>
  <c r="AP87" i="21"/>
  <c r="AQ87" i="21"/>
  <c r="AS87" i="21"/>
  <c r="AV87" i="21"/>
  <c r="AJ88" i="21"/>
  <c r="AK88" i="21"/>
  <c r="AL88" i="21"/>
  <c r="AP88" i="21"/>
  <c r="AQ88" i="21"/>
  <c r="AS88" i="21"/>
  <c r="AV88" i="21"/>
  <c r="AJ89" i="21"/>
  <c r="AK89" i="21"/>
  <c r="AL89" i="21"/>
  <c r="AP89" i="21"/>
  <c r="AQ89" i="21"/>
  <c r="AS89" i="21"/>
  <c r="AV89" i="21"/>
  <c r="AJ90" i="21"/>
  <c r="AK90" i="21"/>
  <c r="AL90" i="21"/>
  <c r="AP90" i="21"/>
  <c r="AQ90" i="21"/>
  <c r="AS90" i="21"/>
  <c r="AV90" i="21"/>
  <c r="AJ91" i="21"/>
  <c r="AK91" i="21"/>
  <c r="AL91" i="21"/>
  <c r="AP91" i="21"/>
  <c r="AQ91" i="21"/>
  <c r="AS91" i="21"/>
  <c r="AV91" i="21"/>
  <c r="AJ92" i="21"/>
  <c r="AK92" i="21"/>
  <c r="AL92" i="21"/>
  <c r="AP92" i="21"/>
  <c r="AQ92" i="21"/>
  <c r="AS92" i="21"/>
  <c r="AV92" i="21"/>
  <c r="AJ93" i="21"/>
  <c r="AK93" i="21"/>
  <c r="AL93" i="21"/>
  <c r="AP93" i="21"/>
  <c r="AQ93" i="21"/>
  <c r="AS93" i="21"/>
  <c r="AV93" i="21"/>
  <c r="AJ94" i="21"/>
  <c r="AK94" i="21"/>
  <c r="AL94" i="21"/>
  <c r="AP94" i="21"/>
  <c r="AQ94" i="21"/>
  <c r="AS94" i="21"/>
  <c r="AV94" i="21"/>
  <c r="AJ95" i="21"/>
  <c r="AK95" i="21"/>
  <c r="AL95" i="21"/>
  <c r="AP95" i="21"/>
  <c r="AQ95" i="21"/>
  <c r="AS95" i="21"/>
  <c r="AV95" i="21"/>
  <c r="AJ96" i="21"/>
  <c r="AK96" i="21"/>
  <c r="AL96" i="21"/>
  <c r="AP96" i="21"/>
  <c r="AQ96" i="21"/>
  <c r="AS96" i="21"/>
  <c r="AV96" i="21"/>
  <c r="AJ97" i="21"/>
  <c r="AK97" i="21"/>
  <c r="AL97" i="21"/>
  <c r="AP97" i="21"/>
  <c r="AQ97" i="21"/>
  <c r="AS97" i="21"/>
  <c r="AV97" i="21"/>
  <c r="AJ98" i="21"/>
  <c r="AK98" i="21"/>
  <c r="AL98" i="21"/>
  <c r="AP98" i="21"/>
  <c r="AQ98" i="21"/>
  <c r="AS98" i="21"/>
  <c r="AV98" i="21"/>
  <c r="AJ99" i="21"/>
  <c r="AK99" i="21"/>
  <c r="AL99" i="21"/>
  <c r="AP99" i="21"/>
  <c r="AQ99" i="21"/>
  <c r="AS99" i="21"/>
  <c r="AV99" i="21"/>
  <c r="AJ100" i="21"/>
  <c r="AK100" i="21"/>
  <c r="AL100" i="21"/>
  <c r="AP100" i="21"/>
  <c r="AQ100" i="21"/>
  <c r="AS100" i="21"/>
  <c r="AV100" i="21"/>
  <c r="AJ101" i="21"/>
  <c r="AK101" i="21"/>
  <c r="AL101" i="21"/>
  <c r="AP101" i="21"/>
  <c r="AQ101" i="21"/>
  <c r="AS101" i="21"/>
  <c r="AV101" i="21"/>
  <c r="AJ102" i="21"/>
  <c r="AK102" i="21"/>
  <c r="AL102" i="21"/>
  <c r="AP102" i="21"/>
  <c r="AQ102" i="21"/>
  <c r="AS102" i="21"/>
  <c r="AV102" i="21"/>
  <c r="AJ103" i="21"/>
  <c r="AK103" i="21"/>
  <c r="AL103" i="21"/>
  <c r="AP103" i="21"/>
  <c r="AQ103" i="21"/>
  <c r="AS103" i="21"/>
  <c r="AV103" i="21"/>
  <c r="AJ104" i="21"/>
  <c r="AK104" i="21"/>
  <c r="AL104" i="21"/>
  <c r="AP104" i="21"/>
  <c r="AQ104" i="21"/>
  <c r="AS104" i="21"/>
  <c r="AV104" i="21"/>
  <c r="AJ105" i="21"/>
  <c r="AK105" i="21"/>
  <c r="AL105" i="21"/>
  <c r="AP105" i="21"/>
  <c r="AQ105" i="21"/>
  <c r="AS105" i="21"/>
  <c r="AV105" i="21"/>
  <c r="AJ106" i="21"/>
  <c r="AK106" i="21"/>
  <c r="AL106" i="21"/>
  <c r="AP106" i="21"/>
  <c r="AQ106" i="21"/>
  <c r="AS106" i="21"/>
  <c r="AV106" i="21"/>
  <c r="AJ107" i="21"/>
  <c r="AK107" i="21"/>
  <c r="AL107" i="21"/>
  <c r="AP107" i="21"/>
  <c r="AQ107" i="21"/>
  <c r="AS107" i="21"/>
  <c r="AV107" i="21"/>
  <c r="AJ108" i="21"/>
  <c r="AK108" i="21"/>
  <c r="AL108" i="21"/>
  <c r="AP108" i="21"/>
  <c r="AQ108" i="21"/>
  <c r="AS108" i="21"/>
  <c r="AV108" i="21"/>
  <c r="AJ109" i="21"/>
  <c r="AK109" i="21"/>
  <c r="AL109" i="21"/>
  <c r="AP109" i="21"/>
  <c r="AQ109" i="21"/>
  <c r="AS109" i="21"/>
  <c r="AV109" i="21"/>
  <c r="AJ110" i="21"/>
  <c r="AK110" i="21"/>
  <c r="AL110" i="21"/>
  <c r="AP110" i="21"/>
  <c r="AQ110" i="21"/>
  <c r="AS110" i="21"/>
  <c r="AV110" i="21"/>
  <c r="AJ111" i="21"/>
  <c r="AK111" i="21"/>
  <c r="AL111" i="21"/>
  <c r="AP111" i="21"/>
  <c r="AQ111" i="21"/>
  <c r="AS111" i="21"/>
  <c r="AV111" i="21"/>
  <c r="AJ112" i="21"/>
  <c r="AK112" i="21"/>
  <c r="AL112" i="21"/>
  <c r="AP112" i="21"/>
  <c r="AQ112" i="21"/>
  <c r="AS112" i="21"/>
  <c r="AV112" i="21"/>
  <c r="AJ113" i="21"/>
  <c r="AK113" i="21"/>
  <c r="AL113" i="21"/>
  <c r="AP113" i="21"/>
  <c r="AQ113" i="21"/>
  <c r="AS113" i="21"/>
  <c r="AV113" i="21"/>
  <c r="AJ114" i="21"/>
  <c r="AK114" i="21"/>
  <c r="AL114" i="21"/>
  <c r="AP114" i="21"/>
  <c r="AQ114" i="21"/>
  <c r="AS114" i="21"/>
  <c r="AV114" i="21"/>
  <c r="AJ115" i="21"/>
  <c r="AK115" i="21"/>
  <c r="AL115" i="21"/>
  <c r="AP115" i="21"/>
  <c r="AQ115" i="21"/>
  <c r="AS115" i="21"/>
  <c r="AV115" i="21"/>
  <c r="AJ116" i="21"/>
  <c r="AK116" i="21"/>
  <c r="AL116" i="21"/>
  <c r="AP116" i="21"/>
  <c r="AQ116" i="21"/>
  <c r="AS116" i="21"/>
  <c r="AV116" i="21"/>
  <c r="AJ117" i="21"/>
  <c r="AK117" i="21"/>
  <c r="AL117" i="21"/>
  <c r="AP117" i="21"/>
  <c r="AQ117" i="21"/>
  <c r="AS117" i="21"/>
  <c r="AV117" i="21"/>
  <c r="AJ118" i="21"/>
  <c r="AK118" i="21"/>
  <c r="AL118" i="21"/>
  <c r="AP118" i="21"/>
  <c r="AQ118" i="21"/>
  <c r="AS118" i="21"/>
  <c r="AV118" i="21"/>
  <c r="AJ119" i="21"/>
  <c r="AK119" i="21"/>
  <c r="AL119" i="21"/>
  <c r="AP119" i="21"/>
  <c r="AQ119" i="21"/>
  <c r="AS119" i="21"/>
  <c r="AV119" i="21"/>
  <c r="AJ120" i="21"/>
  <c r="AK120" i="21"/>
  <c r="AL120" i="21"/>
  <c r="AP120" i="21"/>
  <c r="AQ120" i="21"/>
  <c r="AS120" i="21"/>
  <c r="AV120" i="21"/>
  <c r="AJ121" i="21"/>
  <c r="AK121" i="21"/>
  <c r="AL121" i="21"/>
  <c r="AP121" i="21"/>
  <c r="AQ121" i="21"/>
  <c r="AS121" i="21"/>
  <c r="AV121" i="21"/>
  <c r="AJ122" i="21"/>
  <c r="AK122" i="21"/>
  <c r="AL122" i="21"/>
  <c r="AP122" i="21"/>
  <c r="AQ122" i="21"/>
  <c r="AS122" i="21"/>
  <c r="AV122" i="21"/>
  <c r="AJ123" i="21"/>
  <c r="AK123" i="21"/>
  <c r="AL123" i="21"/>
  <c r="AP123" i="21"/>
  <c r="AQ123" i="21"/>
  <c r="AS123" i="21"/>
  <c r="AV123" i="21"/>
  <c r="AJ124" i="21"/>
  <c r="AK124" i="21"/>
  <c r="AL124" i="21"/>
  <c r="AP124" i="21"/>
  <c r="AQ124" i="21"/>
  <c r="AS124" i="21"/>
  <c r="AV124" i="21"/>
  <c r="AJ125" i="21"/>
  <c r="AK125" i="21"/>
  <c r="AL125" i="21"/>
  <c r="AP125" i="21"/>
  <c r="AQ125" i="21"/>
  <c r="AS125" i="21"/>
  <c r="AV125" i="21"/>
  <c r="AJ126" i="21"/>
  <c r="AK126" i="21"/>
  <c r="AL126" i="21"/>
  <c r="AP126" i="21"/>
  <c r="AQ126" i="21"/>
  <c r="AS126" i="21"/>
  <c r="AV126" i="21"/>
  <c r="AJ127" i="21"/>
  <c r="AK127" i="21"/>
  <c r="AL127" i="21"/>
  <c r="AP127" i="21"/>
  <c r="AQ127" i="21"/>
  <c r="AS127" i="21"/>
  <c r="AV127" i="21"/>
  <c r="AJ128" i="21"/>
  <c r="AK128" i="21"/>
  <c r="AL128" i="21"/>
  <c r="AP128" i="21"/>
  <c r="AQ128" i="21"/>
  <c r="AS128" i="21"/>
  <c r="AV128" i="21"/>
  <c r="AJ129" i="21"/>
  <c r="AK129" i="21"/>
  <c r="AL129" i="21"/>
  <c r="AP129" i="21"/>
  <c r="AQ129" i="21"/>
  <c r="AS129" i="21"/>
  <c r="AV129" i="21"/>
  <c r="AJ130" i="21"/>
  <c r="AK130" i="21"/>
  <c r="AL130" i="21"/>
  <c r="AP130" i="21"/>
  <c r="AQ130" i="21"/>
  <c r="AS130" i="21"/>
  <c r="AV130" i="21"/>
  <c r="AJ131" i="21"/>
  <c r="AK131" i="21"/>
  <c r="AL131" i="21"/>
  <c r="AP131" i="21"/>
  <c r="AQ131" i="21"/>
  <c r="AS131" i="21"/>
  <c r="AV131" i="21"/>
  <c r="AJ132" i="21"/>
  <c r="AK132" i="21"/>
  <c r="AL132" i="21"/>
  <c r="AP132" i="21"/>
  <c r="AQ132" i="21"/>
  <c r="AS132" i="21"/>
  <c r="AV132" i="21"/>
  <c r="AJ133" i="21"/>
  <c r="AK133" i="21"/>
  <c r="AL133" i="21"/>
  <c r="AP133" i="21"/>
  <c r="AQ133" i="21"/>
  <c r="AS133" i="21"/>
  <c r="AV133" i="21"/>
  <c r="AJ134" i="21"/>
  <c r="AK134" i="21"/>
  <c r="AL134" i="21"/>
  <c r="AP134" i="21"/>
  <c r="AQ134" i="21"/>
  <c r="AS134" i="21"/>
  <c r="AV134" i="21"/>
  <c r="AJ135" i="21"/>
  <c r="AK135" i="21"/>
  <c r="AL135" i="21"/>
  <c r="AP135" i="21"/>
  <c r="AQ135" i="21"/>
  <c r="AS135" i="21"/>
  <c r="AV135" i="21"/>
  <c r="AJ136" i="21"/>
  <c r="AK136" i="21"/>
  <c r="AL136" i="21"/>
  <c r="AP136" i="21"/>
  <c r="AQ136" i="21"/>
  <c r="AS136" i="21"/>
  <c r="AV136" i="21"/>
  <c r="AJ137" i="21"/>
  <c r="AK137" i="21"/>
  <c r="AL137" i="21"/>
  <c r="AP137" i="21"/>
  <c r="AQ137" i="21"/>
  <c r="AS137" i="21"/>
  <c r="AV137" i="21"/>
  <c r="AJ138" i="21"/>
  <c r="AK138" i="21"/>
  <c r="AL138" i="21"/>
  <c r="AP138" i="21"/>
  <c r="AQ138" i="21"/>
  <c r="AS138" i="21"/>
  <c r="AV138" i="21"/>
  <c r="AJ139" i="21"/>
  <c r="AK139" i="21"/>
  <c r="AL139" i="21"/>
  <c r="AP139" i="21"/>
  <c r="AQ139" i="21"/>
  <c r="AS139" i="21"/>
  <c r="AV139" i="21"/>
  <c r="AJ140" i="21"/>
  <c r="AK140" i="21"/>
  <c r="AL140" i="21"/>
  <c r="AP140" i="21"/>
  <c r="AQ140" i="21"/>
  <c r="AS140" i="21"/>
  <c r="AV140" i="21"/>
  <c r="AJ141" i="21"/>
  <c r="AK141" i="21"/>
  <c r="AL141" i="21"/>
  <c r="AP141" i="21"/>
  <c r="AQ141" i="21"/>
  <c r="AS141" i="21"/>
  <c r="AV141" i="21"/>
  <c r="AJ142" i="21"/>
  <c r="AK142" i="21"/>
  <c r="AL142" i="21"/>
  <c r="AP142" i="21"/>
  <c r="AQ142" i="21"/>
  <c r="AS142" i="21"/>
  <c r="AV142" i="21"/>
  <c r="AJ143" i="21"/>
  <c r="AK143" i="21"/>
  <c r="AL143" i="21"/>
  <c r="AP143" i="21"/>
  <c r="AQ143" i="21"/>
  <c r="AS143" i="21"/>
  <c r="AV143" i="21"/>
  <c r="AJ144" i="21"/>
  <c r="AK144" i="21"/>
  <c r="AL144" i="21"/>
  <c r="AP144" i="21"/>
  <c r="AQ144" i="21"/>
  <c r="AS144" i="21"/>
  <c r="AV144" i="21"/>
  <c r="AJ145" i="21"/>
  <c r="AK145" i="21"/>
  <c r="AL145" i="21"/>
  <c r="AP145" i="21"/>
  <c r="AQ145" i="21"/>
  <c r="AS145" i="21"/>
  <c r="AV145" i="21"/>
  <c r="AJ146" i="21"/>
  <c r="AK146" i="21"/>
  <c r="AL146" i="21"/>
  <c r="AP146" i="21"/>
  <c r="AQ146" i="21"/>
  <c r="AS146" i="21"/>
  <c r="AV146" i="21"/>
  <c r="AJ147" i="21"/>
  <c r="AK147" i="21"/>
  <c r="AL147" i="21"/>
  <c r="AP147" i="21"/>
  <c r="AQ147" i="21"/>
  <c r="AS147" i="21"/>
  <c r="AV147" i="21"/>
  <c r="AJ148" i="21"/>
  <c r="AK148" i="21"/>
  <c r="AL148" i="21"/>
  <c r="AP148" i="21"/>
  <c r="AQ148" i="21"/>
  <c r="AS148" i="21"/>
  <c r="AV148" i="21"/>
  <c r="AJ149" i="21"/>
  <c r="AK149" i="21"/>
  <c r="AL149" i="21"/>
  <c r="AP149" i="21"/>
  <c r="AQ149" i="21"/>
  <c r="AS149" i="21"/>
  <c r="AV149" i="21"/>
  <c r="AJ150" i="21"/>
  <c r="AK150" i="21"/>
  <c r="AL150" i="21"/>
  <c r="AP150" i="21"/>
  <c r="AQ150" i="21"/>
  <c r="AS150" i="21"/>
  <c r="AV150" i="21"/>
  <c r="AJ151" i="21"/>
  <c r="AK151" i="21"/>
  <c r="AL151" i="21"/>
  <c r="AP151" i="21"/>
  <c r="AQ151" i="21"/>
  <c r="AS151" i="21"/>
  <c r="AV151" i="21"/>
  <c r="AJ152" i="21"/>
  <c r="AK152" i="21"/>
  <c r="AL152" i="21"/>
  <c r="AP152" i="21"/>
  <c r="AQ152" i="21"/>
  <c r="AS152" i="21"/>
  <c r="AV152" i="21"/>
  <c r="AJ153" i="21"/>
  <c r="AK153" i="21"/>
  <c r="AL153" i="21"/>
  <c r="AP153" i="21"/>
  <c r="AQ153" i="21"/>
  <c r="AS153" i="21"/>
  <c r="AV153" i="21"/>
  <c r="AJ154" i="21"/>
  <c r="AK154" i="21"/>
  <c r="AL154" i="21"/>
  <c r="AP154" i="21"/>
  <c r="AQ154" i="21"/>
  <c r="AS154" i="21"/>
  <c r="AV154" i="21"/>
  <c r="AJ155" i="21"/>
  <c r="AK155" i="21"/>
  <c r="AL155" i="21"/>
  <c r="AP155" i="21"/>
  <c r="AQ155" i="21"/>
  <c r="AS155" i="21"/>
  <c r="AV155" i="21"/>
  <c r="AJ156" i="21"/>
  <c r="AK156" i="21"/>
  <c r="AL156" i="21"/>
  <c r="AP156" i="21"/>
  <c r="AQ156" i="21"/>
  <c r="AS156" i="21"/>
  <c r="AV156" i="21"/>
  <c r="AJ157" i="21"/>
  <c r="AK157" i="21"/>
  <c r="AL157" i="21"/>
  <c r="AP157" i="21"/>
  <c r="AQ157" i="21"/>
  <c r="AS157" i="21"/>
  <c r="AV157" i="21"/>
  <c r="AJ158" i="21"/>
  <c r="AK158" i="21"/>
  <c r="AL158" i="21"/>
  <c r="AP158" i="21"/>
  <c r="AQ158" i="21"/>
  <c r="AS158" i="21"/>
  <c r="AV158" i="21"/>
  <c r="AJ159" i="21"/>
  <c r="AK159" i="21"/>
  <c r="AL159" i="21"/>
  <c r="AP159" i="21"/>
  <c r="AQ159" i="21"/>
  <c r="AS159" i="21"/>
  <c r="AV159" i="21"/>
  <c r="AJ160" i="21"/>
  <c r="AK160" i="21"/>
  <c r="AL160" i="21"/>
  <c r="AP160" i="21"/>
  <c r="AQ160" i="21"/>
  <c r="AS160" i="21"/>
  <c r="AV160" i="21"/>
  <c r="AJ161" i="21"/>
  <c r="AK161" i="21"/>
  <c r="AL161" i="21"/>
  <c r="AP161" i="21"/>
  <c r="AQ161" i="21"/>
  <c r="AS161" i="21"/>
  <c r="AV161" i="21"/>
  <c r="AJ162" i="21"/>
  <c r="AK162" i="21"/>
  <c r="AL162" i="21"/>
  <c r="AP162" i="21"/>
  <c r="AQ162" i="21"/>
  <c r="AS162" i="21"/>
  <c r="AV162" i="21"/>
  <c r="AJ163" i="21"/>
  <c r="AK163" i="21"/>
  <c r="AL163" i="21"/>
  <c r="AP163" i="21"/>
  <c r="AQ163" i="21"/>
  <c r="AS163" i="21"/>
  <c r="AV163" i="21"/>
  <c r="AJ164" i="21"/>
  <c r="AK164" i="21"/>
  <c r="AL164" i="21"/>
  <c r="AP164" i="21"/>
  <c r="AQ164" i="21"/>
  <c r="AS164" i="21"/>
  <c r="AV164" i="21"/>
  <c r="AJ165" i="21"/>
  <c r="AK165" i="21"/>
  <c r="AL165" i="21"/>
  <c r="AP165" i="21"/>
  <c r="AQ165" i="21"/>
  <c r="AS165" i="21"/>
  <c r="AV165" i="21"/>
  <c r="AV10" i="21"/>
  <c r="AS10" i="21"/>
  <c r="AQ10" i="21"/>
  <c r="AP10" i="21"/>
  <c r="AL10" i="21"/>
  <c r="AK10" i="21"/>
  <c r="AJ10" i="21"/>
  <c r="AI155" i="21" l="1"/>
  <c r="AI156" i="21"/>
  <c r="AI157" i="21"/>
  <c r="AI158" i="21"/>
  <c r="AI159" i="21"/>
  <c r="AI160" i="21"/>
  <c r="AI161" i="21"/>
  <c r="AI162" i="21"/>
  <c r="AI163" i="21"/>
  <c r="AI164" i="21"/>
  <c r="AI165" i="21"/>
  <c r="AI150" i="21"/>
  <c r="AI151" i="21"/>
  <c r="AI152" i="21"/>
  <c r="AI153" i="21"/>
  <c r="AI154" i="21"/>
  <c r="AI149" i="21"/>
  <c r="AI145" i="21"/>
  <c r="AI146" i="21"/>
  <c r="AI147" i="21"/>
  <c r="AI148" i="21"/>
  <c r="AI136" i="21"/>
  <c r="AI137" i="21"/>
  <c r="AI138" i="21"/>
  <c r="AI139" i="21"/>
  <c r="AI140" i="21"/>
  <c r="AI141" i="21"/>
  <c r="AI142" i="21"/>
  <c r="AI143" i="21"/>
  <c r="AI144" i="21"/>
  <c r="AI130" i="21"/>
  <c r="AI131" i="21"/>
  <c r="AI132" i="21"/>
  <c r="AI133" i="21"/>
  <c r="AI134" i="21"/>
  <c r="AI135" i="21"/>
  <c r="AI128" i="21"/>
  <c r="AI129" i="21"/>
  <c r="AI127" i="21"/>
  <c r="AI124" i="21"/>
  <c r="AI125" i="21"/>
  <c r="AI126" i="21"/>
  <c r="AI119" i="21"/>
  <c r="AI120" i="21"/>
  <c r="AI121" i="21"/>
  <c r="AI122" i="21"/>
  <c r="AI123" i="21"/>
  <c r="AI114" i="21"/>
  <c r="AI115" i="21"/>
  <c r="AI116" i="21"/>
  <c r="AI117" i="21"/>
  <c r="AI118" i="21"/>
  <c r="AI107" i="21"/>
  <c r="AI108" i="21"/>
  <c r="AI109" i="21"/>
  <c r="AI110" i="21"/>
  <c r="AI111" i="21"/>
  <c r="AI112" i="21"/>
  <c r="AI113" i="21"/>
  <c r="AI106" i="21"/>
  <c r="AI105" i="21"/>
  <c r="AI98" i="21"/>
  <c r="AI99" i="21"/>
  <c r="AI100" i="21"/>
  <c r="AI101" i="21"/>
  <c r="AI102" i="21"/>
  <c r="AI103" i="21"/>
  <c r="AI104" i="21"/>
  <c r="AI92" i="21"/>
  <c r="AI93" i="21"/>
  <c r="AI94" i="21"/>
  <c r="AI95" i="21"/>
  <c r="AI96" i="21"/>
  <c r="AI97" i="21"/>
  <c r="AI89" i="21"/>
  <c r="AI90" i="21"/>
  <c r="AI91" i="21"/>
  <c r="AI80" i="21"/>
  <c r="AI81" i="21"/>
  <c r="AI82" i="21"/>
  <c r="AI83" i="21"/>
  <c r="AI84" i="21"/>
  <c r="AI85" i="21"/>
  <c r="AI86" i="21"/>
  <c r="AI87" i="21"/>
  <c r="AI88" i="21"/>
  <c r="AI66" i="21"/>
  <c r="AI67" i="21"/>
  <c r="AI68" i="21"/>
  <c r="AI69" i="21"/>
  <c r="AI70" i="21"/>
  <c r="AI71" i="21"/>
  <c r="AI72" i="21"/>
  <c r="AI73" i="21"/>
  <c r="AI74" i="21"/>
  <c r="AI75" i="21"/>
  <c r="AI76" i="21"/>
  <c r="AI77" i="21"/>
  <c r="AI78" i="21"/>
  <c r="AI79" i="21"/>
  <c r="AI65" i="21"/>
  <c r="AI55" i="21"/>
  <c r="AI56" i="21"/>
  <c r="AI57" i="21"/>
  <c r="AI58" i="21"/>
  <c r="AI59" i="21"/>
  <c r="AI60" i="21"/>
  <c r="AI61" i="21"/>
  <c r="AI62" i="21"/>
  <c r="AI63" i="21"/>
  <c r="AI64" i="21"/>
  <c r="AI49" i="21"/>
  <c r="AI50" i="21"/>
  <c r="AI51" i="21"/>
  <c r="AI52" i="21"/>
  <c r="AI53" i="21"/>
  <c r="AI54" i="21"/>
  <c r="AI43" i="21"/>
  <c r="AI44" i="21"/>
  <c r="AI45" i="21"/>
  <c r="AI46" i="21"/>
  <c r="AI47" i="21"/>
  <c r="AI48" i="21"/>
  <c r="AI36" i="21"/>
  <c r="AI37" i="21"/>
  <c r="AI38" i="21"/>
  <c r="AI39" i="21"/>
  <c r="AI40" i="21"/>
  <c r="AI41" i="21"/>
  <c r="AI42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12" i="21"/>
  <c r="AI13" i="21"/>
  <c r="AI14" i="21"/>
  <c r="AI15" i="21"/>
  <c r="AI16" i="21"/>
  <c r="AI17" i="21"/>
  <c r="AI18" i="21"/>
  <c r="AI11" i="21"/>
  <c r="AI10" i="21"/>
  <c r="F24" i="32" l="1"/>
  <c r="F23" i="32"/>
  <c r="F22" i="32"/>
  <c r="F21" i="32"/>
  <c r="G21" i="32" s="1"/>
  <c r="F20" i="32"/>
  <c r="F17" i="32" s="1"/>
  <c r="F19" i="32"/>
  <c r="F18" i="32"/>
  <c r="G18" i="32" s="1"/>
  <c r="F24" i="3"/>
  <c r="F23" i="3"/>
  <c r="F22" i="3"/>
  <c r="F21" i="3"/>
  <c r="F20" i="3"/>
  <c r="F19" i="3"/>
  <c r="F18" i="3"/>
  <c r="G24" i="32"/>
  <c r="G23" i="32"/>
  <c r="H22" i="32"/>
  <c r="G22" i="32"/>
  <c r="H18" i="32"/>
  <c r="E17" i="32"/>
  <c r="D17" i="32"/>
  <c r="C17" i="32"/>
  <c r="B17" i="32"/>
  <c r="F16" i="32"/>
  <c r="H16" i="32" s="1"/>
  <c r="F15" i="32"/>
  <c r="G15" i="32" s="1"/>
  <c r="G14" i="32"/>
  <c r="F14" i="32"/>
  <c r="F13" i="32"/>
  <c r="F12" i="32"/>
  <c r="H12" i="32" s="1"/>
  <c r="E11" i="32"/>
  <c r="D11" i="32"/>
  <c r="D26" i="32" s="1"/>
  <c r="C11" i="32"/>
  <c r="B11" i="32"/>
  <c r="G20" i="32" l="1"/>
  <c r="G17" i="32" s="1"/>
  <c r="H20" i="32"/>
  <c r="H15" i="32"/>
  <c r="B26" i="32"/>
  <c r="C26" i="32"/>
  <c r="F11" i="32"/>
  <c r="H11" i="32" s="1"/>
  <c r="G13" i="32"/>
  <c r="E26" i="32"/>
  <c r="G12" i="32"/>
  <c r="G16" i="32"/>
  <c r="H17" i="32"/>
  <c r="B11" i="3"/>
  <c r="B17" i="3"/>
  <c r="H24" i="3"/>
  <c r="G24" i="3"/>
  <c r="G23" i="3"/>
  <c r="H22" i="3"/>
  <c r="G22" i="3"/>
  <c r="H21" i="3"/>
  <c r="G21" i="3"/>
  <c r="G20" i="3"/>
  <c r="H20" i="3"/>
  <c r="G18" i="3"/>
  <c r="H18" i="3"/>
  <c r="F17" i="3"/>
  <c r="E17" i="3"/>
  <c r="D17" i="3"/>
  <c r="C17" i="3"/>
  <c r="G16" i="3"/>
  <c r="H15" i="3"/>
  <c r="G14" i="3"/>
  <c r="H14" i="3"/>
  <c r="H13" i="3"/>
  <c r="G12" i="3"/>
  <c r="E11" i="3"/>
  <c r="D11" i="3"/>
  <c r="D26" i="3" s="1"/>
  <c r="C11" i="3"/>
  <c r="D26" i="33"/>
  <c r="C26" i="33"/>
  <c r="B11" i="33"/>
  <c r="C11" i="33"/>
  <c r="D11" i="33"/>
  <c r="E11" i="33"/>
  <c r="F11" i="33"/>
  <c r="H11" i="33" s="1"/>
  <c r="F12" i="33"/>
  <c r="H12" i="33" s="1"/>
  <c r="G12" i="33"/>
  <c r="F13" i="33"/>
  <c r="G13" i="33"/>
  <c r="H13" i="33"/>
  <c r="F14" i="33"/>
  <c r="G14" i="33"/>
  <c r="H14" i="33"/>
  <c r="F15" i="33"/>
  <c r="G15" i="33" s="1"/>
  <c r="F16" i="33"/>
  <c r="H16" i="33" s="1"/>
  <c r="G16" i="33"/>
  <c r="B26" i="33"/>
  <c r="C17" i="33"/>
  <c r="D17" i="33"/>
  <c r="E17" i="33"/>
  <c r="E26" i="33" s="1"/>
  <c r="F18" i="33"/>
  <c r="G18" i="33"/>
  <c r="H18" i="33"/>
  <c r="F19" i="33"/>
  <c r="F20" i="33"/>
  <c r="G20" i="33" s="1"/>
  <c r="H20" i="33"/>
  <c r="F21" i="33"/>
  <c r="G21" i="33" s="1"/>
  <c r="F22" i="33"/>
  <c r="H22" i="33" s="1"/>
  <c r="G22" i="33"/>
  <c r="F23" i="33"/>
  <c r="G23" i="33"/>
  <c r="F24" i="33"/>
  <c r="G24" i="33" s="1"/>
  <c r="G11" i="32" l="1"/>
  <c r="G26" i="32" s="1"/>
  <c r="F17" i="33"/>
  <c r="H17" i="33" s="1"/>
  <c r="G11" i="33"/>
  <c r="F26" i="32"/>
  <c r="H26" i="32" s="1"/>
  <c r="B26" i="3"/>
  <c r="E26" i="3"/>
  <c r="H17" i="3"/>
  <c r="G17" i="3"/>
  <c r="H12" i="3"/>
  <c r="H16" i="3"/>
  <c r="G15" i="3"/>
  <c r="F11" i="3"/>
  <c r="F26" i="3" s="1"/>
  <c r="C26" i="3"/>
  <c r="H11" i="3"/>
  <c r="G13" i="3"/>
  <c r="G17" i="33"/>
  <c r="H24" i="33"/>
  <c r="H21" i="33"/>
  <c r="H15" i="33"/>
  <c r="G26" i="33" l="1"/>
  <c r="F26" i="33"/>
  <c r="H26" i="33" s="1"/>
  <c r="H26" i="3"/>
  <c r="G11" i="3"/>
  <c r="G26" i="3" s="1"/>
  <c r="AG37" i="18" l="1"/>
  <c r="AG36" i="18"/>
  <c r="AG35" i="18"/>
  <c r="AG34" i="18"/>
  <c r="AG33" i="18"/>
  <c r="AG32" i="18"/>
  <c r="AG31" i="18"/>
  <c r="AG30" i="18"/>
  <c r="AG29" i="18"/>
  <c r="AG28" i="18"/>
  <c r="AG27" i="18"/>
  <c r="AG26" i="18"/>
  <c r="AG25" i="18"/>
  <c r="AG24" i="18"/>
  <c r="AG23" i="18"/>
  <c r="AG22" i="18"/>
  <c r="AG21" i="18"/>
  <c r="AG20" i="18"/>
  <c r="AG19" i="18"/>
  <c r="AG18" i="18"/>
  <c r="AG17" i="18"/>
  <c r="AG16" i="18"/>
  <c r="AG15" i="18"/>
  <c r="AG14" i="18"/>
  <c r="AG13" i="18"/>
  <c r="AG12" i="18"/>
  <c r="AG11" i="18"/>
  <c r="F46" i="6" l="1"/>
  <c r="F47" i="6"/>
  <c r="J49" i="4"/>
  <c r="I49" i="4"/>
  <c r="H49" i="4"/>
  <c r="C86" i="1"/>
  <c r="D86" i="1"/>
  <c r="E86" i="1"/>
  <c r="B86" i="1"/>
  <c r="E85" i="13" l="1"/>
  <c r="B85" i="13"/>
  <c r="C85" i="13"/>
  <c r="C85" i="12"/>
  <c r="E85" i="12"/>
  <c r="B85" i="12"/>
  <c r="AG83" i="19" l="1"/>
  <c r="AG59" i="19"/>
  <c r="AG58" i="19"/>
  <c r="AG31" i="19"/>
  <c r="AG9" i="19"/>
  <c r="AG8" i="19"/>
  <c r="AD10" i="16" l="1"/>
  <c r="AD67" i="15"/>
  <c r="J11" i="6"/>
  <c r="I11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H11" i="6"/>
  <c r="E86" i="6"/>
  <c r="D86" i="6"/>
  <c r="C86" i="6"/>
  <c r="B86" i="6"/>
  <c r="J11" i="2"/>
  <c r="I11" i="2"/>
  <c r="H11" i="2"/>
  <c r="E86" i="2"/>
  <c r="D86" i="2"/>
  <c r="C86" i="2"/>
  <c r="B86" i="2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I65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E86" i="4"/>
  <c r="I86" i="4" s="1"/>
  <c r="D86" i="4"/>
  <c r="C86" i="4"/>
  <c r="B86" i="4"/>
  <c r="J11" i="1"/>
  <c r="I11" i="1"/>
  <c r="H11" i="1"/>
  <c r="I86" i="2" l="1"/>
  <c r="J86" i="4"/>
  <c r="I86" i="6"/>
  <c r="J86" i="6"/>
  <c r="J86" i="2"/>
  <c r="F86" i="4"/>
  <c r="H86" i="4" s="1"/>
  <c r="F86" i="1"/>
  <c r="H11" i="4"/>
  <c r="AD68" i="15"/>
  <c r="F86" i="6"/>
  <c r="H86" i="6" s="1"/>
  <c r="F86" i="2"/>
  <c r="H86" i="2" s="1"/>
</calcChain>
</file>

<file path=xl/sharedStrings.xml><?xml version="1.0" encoding="utf-8"?>
<sst xmlns="http://schemas.openxmlformats.org/spreadsheetml/2006/main" count="2541" uniqueCount="592">
  <si>
    <t>DROIT</t>
  </si>
  <si>
    <t>01</t>
  </si>
  <si>
    <t>02</t>
  </si>
  <si>
    <t>03</t>
  </si>
  <si>
    <t>04</t>
  </si>
  <si>
    <t>05</t>
  </si>
  <si>
    <t>06</t>
  </si>
  <si>
    <t>LETTRES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</si>
  <si>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</si>
  <si>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</si>
  <si>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</si>
  <si>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</si>
  <si>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</si>
  <si>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</si>
  <si>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</si>
  <si>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</si>
  <si>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</si>
  <si>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</si>
  <si>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</si>
  <si>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</si>
  <si>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</si>
  <si>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</si>
  <si>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</si>
  <si>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</si>
  <si>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</si>
  <si>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</si>
  <si>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70</t>
  </si>
  <si>
    <t>71</t>
  </si>
  <si>
    <t>72</t>
  </si>
  <si>
    <t>73</t>
  </si>
  <si>
    <t>74</t>
  </si>
  <si>
    <t>76</t>
  </si>
  <si>
    <t>PHARMACIE</t>
  </si>
  <si>
    <t>85</t>
  </si>
  <si>
    <t>86</t>
  </si>
  <si>
    <t>87</t>
  </si>
  <si>
    <t>SCIENCES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</si>
  <si>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</si>
  <si>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</si>
  <si>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</si>
  <si>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</si>
  <si>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</si>
  <si>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</si>
  <si>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</si>
  <si>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</si>
  <si>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</si>
  <si>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</si>
  <si>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</si>
  <si>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</si>
  <si>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</si>
  <si>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</si>
  <si>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</si>
  <si>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</si>
  <si>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</si>
  <si>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</si>
  <si>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</si>
  <si>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</si>
  <si>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</si>
  <si>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</si>
  <si>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</si>
  <si>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Total général</t>
  </si>
  <si>
    <t>Postes publiés</t>
  </si>
  <si>
    <t>Postes pourvus</t>
  </si>
  <si>
    <t>Total des postes pourvus</t>
  </si>
  <si>
    <t>Mutation</t>
  </si>
  <si>
    <t>Détachement</t>
  </si>
  <si>
    <t>Concours</t>
  </si>
  <si>
    <t>Groupe 01</t>
  </si>
  <si>
    <t>Groupe 02</t>
  </si>
  <si>
    <t>Groupe 03</t>
  </si>
  <si>
    <t>Groupe 04</t>
  </si>
  <si>
    <t>Groupe 12</t>
  </si>
  <si>
    <t>Groupe Théologie</t>
  </si>
  <si>
    <t>Groupe 05</t>
  </si>
  <si>
    <t>Groupe 06</t>
  </si>
  <si>
    <t>Groupe 07</t>
  </si>
  <si>
    <t>Groupe 08</t>
  </si>
  <si>
    <t>Groupe 09</t>
  </si>
  <si>
    <t>Groupe 10</t>
  </si>
  <si>
    <t>Groupe 11</t>
  </si>
  <si>
    <t>% de postes pourvus
(Tous modes)</t>
  </si>
  <si>
    <t>% de postes pourvus
(Concours)</t>
  </si>
  <si>
    <t>% de postes pourvus
(Mutation et détachement)</t>
  </si>
  <si>
    <t>77</t>
  </si>
  <si>
    <t>Postes publiés
(A)</t>
  </si>
  <si>
    <t>Postes non pourvus</t>
  </si>
  <si>
    <t>Ratio
(B/A)</t>
  </si>
  <si>
    <t>Total
(B)</t>
  </si>
  <si>
    <t>Maîtres de conférences</t>
  </si>
  <si>
    <t>Article 26-I-1</t>
  </si>
  <si>
    <t>Article 26-I-2</t>
  </si>
  <si>
    <t>Article 33</t>
  </si>
  <si>
    <t>Professeurs des universités</t>
  </si>
  <si>
    <t>Article 46.1</t>
  </si>
  <si>
    <t>Article 46.4</t>
  </si>
  <si>
    <t>Article 51</t>
  </si>
  <si>
    <t>Article 49-2</t>
  </si>
  <si>
    <t>Droit</t>
  </si>
  <si>
    <t>Lettres</t>
  </si>
  <si>
    <t>Pharmacie</t>
  </si>
  <si>
    <t>Sciences</t>
  </si>
  <si>
    <t>Année de qualification</t>
  </si>
  <si>
    <t>Total</t>
  </si>
  <si>
    <t>%</t>
  </si>
  <si>
    <t>Candidatures</t>
  </si>
  <si>
    <t>Candidats</t>
  </si>
  <si>
    <t>Nombre de candidatures / poste</t>
  </si>
  <si>
    <t>Nombre de candidats /poste</t>
  </si>
  <si>
    <t>Taux de réussite
(nombre de recrutés / nombre de candidats</t>
  </si>
  <si>
    <t>Recrutés</t>
  </si>
  <si>
    <t>Nombre</t>
  </si>
  <si>
    <t>% de femmes</t>
  </si>
  <si>
    <t>Académie d'origine</t>
  </si>
  <si>
    <t>AIX-MARSEILLE</t>
  </si>
  <si>
    <t>AMIENS</t>
  </si>
  <si>
    <t>BESANCON</t>
  </si>
  <si>
    <t>BORDEAUX</t>
  </si>
  <si>
    <t>CAEN</t>
  </si>
  <si>
    <t>CLERMONT-FERRAND</t>
  </si>
  <si>
    <t>CRETEIL</t>
  </si>
  <si>
    <t>DIJON</t>
  </si>
  <si>
    <t>GRENOBLE</t>
  </si>
  <si>
    <t>GUADELOUPE</t>
  </si>
  <si>
    <t>LILLE</t>
  </si>
  <si>
    <t>LYON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</si>
  <si>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</si>
  <si>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</si>
  <si>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</si>
  <si>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</si>
  <si>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</si>
  <si>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</si>
  <si>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</si>
  <si>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</si>
  <si>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</si>
  <si>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</si>
  <si>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</si>
  <si>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</si>
  <si>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</si>
  <si>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Académie de recrutement / grande discipline</t>
  </si>
  <si>
    <t>LIMOGES</t>
  </si>
  <si>
    <t>LA REUNION</t>
  </si>
  <si>
    <t>CORSE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</si>
  <si>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</si>
  <si>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</si>
  <si>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</si>
  <si>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</si>
  <si>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</si>
  <si>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</si>
  <si>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</si>
  <si>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</si>
  <si>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</si>
  <si>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</si>
  <si>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La Réunion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</si>
  <si>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</si>
  <si>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</si>
  <si>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</si>
  <si>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</si>
  <si>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</si>
  <si>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</si>
  <si>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</si>
  <si>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</si>
  <si>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Pacifique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</si>
  <si>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</si>
  <si>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</si>
  <si>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</si>
  <si>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</si>
  <si>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</si>
  <si>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</si>
  <si>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</si>
  <si>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</si>
  <si>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GUYANE</t>
  </si>
  <si>
    <t>MCF</t>
  </si>
  <si>
    <t>PR</t>
  </si>
  <si>
    <t>Absence de candidature</t>
  </si>
  <si>
    <t>Absence de lauréat proposé par le conseil académique</t>
  </si>
  <si>
    <t>Interruption de procédure</t>
  </si>
  <si>
    <t>Motif de non pourvoiement</t>
  </si>
  <si>
    <t>AIX IEP</t>
  </si>
  <si>
    <t>AIX-MARSEILLE EC</t>
  </si>
  <si>
    <t>COMPIEGNE UTC</t>
  </si>
  <si>
    <t>BORDEAUX 3</t>
  </si>
  <si>
    <t>BORDEAUX IP</t>
  </si>
  <si>
    <t>PAU</t>
  </si>
  <si>
    <t>CORTE</t>
  </si>
  <si>
    <t>MARNE-LA-VALLEE</t>
  </si>
  <si>
    <t>PARIS 12</t>
  </si>
  <si>
    <t>PARIS 13</t>
  </si>
  <si>
    <t>PARIS ISM</t>
  </si>
  <si>
    <t>CHAMBERY</t>
  </si>
  <si>
    <t>GRENOBLE IEP</t>
  </si>
  <si>
    <t>ARTOIS</t>
  </si>
  <si>
    <t>LILLE EC</t>
  </si>
  <si>
    <t>LILLE IEP</t>
  </si>
  <si>
    <t>LITTORAL</t>
  </si>
  <si>
    <t>LYON 2</t>
  </si>
  <si>
    <t>LYON 3</t>
  </si>
  <si>
    <t>LYON EC</t>
  </si>
  <si>
    <t>LYON ENS</t>
  </si>
  <si>
    <t>LYON IEP</t>
  </si>
  <si>
    <t>LYON INSA</t>
  </si>
  <si>
    <t>ST ETIENNE</t>
  </si>
  <si>
    <t>ST ETIENNE ENI</t>
  </si>
  <si>
    <t>MONTPELLIER 3</t>
  </si>
  <si>
    <t>NIMES</t>
  </si>
  <si>
    <t>PERPIGNAN</t>
  </si>
  <si>
    <t>LORRAINE</t>
  </si>
  <si>
    <t>ANGERS</t>
  </si>
  <si>
    <t>LE MANS</t>
  </si>
  <si>
    <t>NANTES EC</t>
  </si>
  <si>
    <t>TOULON</t>
  </si>
  <si>
    <t>ORLEANS</t>
  </si>
  <si>
    <t>TOURS</t>
  </si>
  <si>
    <t>POLYNESIE</t>
  </si>
  <si>
    <t>PARIS CNAM</t>
  </si>
  <si>
    <t>PARIS DAUPHINE</t>
  </si>
  <si>
    <t>PARIS ENS</t>
  </si>
  <si>
    <t>PARIS ENSAM</t>
  </si>
  <si>
    <t>POITIERS ENSMA</t>
  </si>
  <si>
    <t>BREST</t>
  </si>
  <si>
    <t>BRETAGNE SUD</t>
  </si>
  <si>
    <t>RENNES 1</t>
  </si>
  <si>
    <t>RENNES EHESP</t>
  </si>
  <si>
    <t>RENNES IEP</t>
  </si>
  <si>
    <t>RENNES INSA</t>
  </si>
  <si>
    <t>LE HAVRE</t>
  </si>
  <si>
    <t>ROUEN INSA</t>
  </si>
  <si>
    <t>MULHOUSE</t>
  </si>
  <si>
    <t>STRASBOURG INSA</t>
  </si>
  <si>
    <t>ALBI CUFR</t>
  </si>
  <si>
    <t>TARBES ENI</t>
  </si>
  <si>
    <t>TOULOUSE 2</t>
  </si>
  <si>
    <t>TOULOUSE 3</t>
  </si>
  <si>
    <t>TOULOUSE INP</t>
  </si>
  <si>
    <t>TOULOUSE INSA</t>
  </si>
  <si>
    <t>CENTRALESUPELEC</t>
  </si>
  <si>
    <t>CERGY ENSEA</t>
  </si>
  <si>
    <t>CERGY-PONTOISE</t>
  </si>
  <si>
    <t>EVRY</t>
  </si>
  <si>
    <t>PARIS 10</t>
  </si>
  <si>
    <t>PARIS 11</t>
  </si>
  <si>
    <t>SURESNES INSHEA</t>
  </si>
  <si>
    <t>VERSAILLES ST QUENT.</t>
  </si>
  <si>
    <t>Publiés</t>
  </si>
  <si>
    <t>Pourvus</t>
  </si>
  <si>
    <t>Ratio qualifications / postes offerts</t>
  </si>
  <si>
    <t>Postes</t>
  </si>
  <si>
    <t>Admissibles</t>
  </si>
  <si>
    <t>Admis</t>
  </si>
  <si>
    <t>DIRECTION GENERALE DES RESSOURCES HUMAINES</t>
  </si>
  <si>
    <t xml:space="preserve">Service des personnels enseignants de l'enseignement supérieur et de la recherche </t>
  </si>
  <si>
    <t>© www.enseignementsup-recherche.gouv.fr</t>
  </si>
  <si>
    <t>Article 46.3</t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</si>
  <si>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/ ANTEE - DGRH A1-1</t>
    </r>
  </si>
  <si>
    <t>Campagne de recrutement et d'affectation des professeurs des universités et des maîtres de conférences
- Données générales -</t>
  </si>
  <si>
    <t>Grande discipline / groupe disciplinaire / section du CNU</t>
  </si>
  <si>
    <t>Campagne de recrutement et d'affectation des professeurs des universités et des maîtres de conférences
- Les candidatures -</t>
  </si>
  <si>
    <t>Campagne de recrutement et d'affectation des professeurs des universités et des maîtres de conférences
- Données détaillées -</t>
  </si>
  <si>
    <r>
      <rPr>
        <b/>
        <u/>
        <sz val="10"/>
        <color theme="0"/>
        <rFont val="Times New Roman"/>
        <family val="1"/>
      </rPr>
      <t>Tableau III-1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</si>
  <si>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r>
      <rPr>
        <b/>
        <u/>
        <sz val="10"/>
        <color theme="0"/>
        <rFont val="Times New Roman"/>
        <family val="1"/>
      </rPr>
      <t>Tableau III-2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</si>
  <si>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t>Campagne de recrutement et d'affectation des professeurs des universités et des maîtres de conférences
- Les mutations -</t>
  </si>
  <si>
    <r>
      <rPr>
        <b/>
        <u/>
        <sz val="10"/>
        <color theme="0"/>
        <rFont val="Times New Roman"/>
        <family val="1"/>
      </rPr>
      <t>Tableau IV-1</t>
    </r>
    <r>
      <rPr>
        <b/>
        <sz val="10"/>
        <color theme="0"/>
        <rFont val="Times New Roman"/>
        <family val="1"/>
      </rPr>
      <t xml:space="preserve"> : Répartition par grande discipline, académie de recrutement / d'origine des maîtres de conférences recrutés par mutation</t>
    </r>
  </si>
  <si>
    <r>
      <rPr>
        <b/>
        <u/>
        <sz val="10"/>
        <color theme="0"/>
        <rFont val="Times New Roman"/>
        <family val="1"/>
      </rPr>
      <t>Tableau IV-2</t>
    </r>
    <r>
      <rPr>
        <b/>
        <sz val="10"/>
        <color theme="0"/>
        <rFont val="Times New Roman"/>
        <family val="1"/>
      </rPr>
      <t xml:space="preserve"> : Répartition par grande discipline, académie de recrutement / d'origine des professeurs des universités recrutés par mutation</t>
    </r>
  </si>
  <si>
    <r>
      <rPr>
        <b/>
        <u/>
        <sz val="10"/>
        <color theme="0"/>
        <rFont val="Times New Roman"/>
        <family val="1"/>
      </rPr>
      <t>Tableau IV-3</t>
    </r>
    <r>
      <rPr>
        <b/>
        <sz val="10"/>
        <color theme="0"/>
        <rFont val="Times New Roman"/>
        <family val="1"/>
      </rPr>
      <t xml:space="preserve"> : Solde académique des mutations par grande discipline </t>
    </r>
    <r>
      <rPr>
        <b/>
        <vertAlign val="superscript"/>
        <sz val="10"/>
        <color theme="0"/>
        <rFont val="Times New Roman"/>
        <family val="1"/>
      </rPr>
      <t>1)</t>
    </r>
  </si>
  <si>
    <r>
      <rPr>
        <i/>
        <vertAlign val="superscript"/>
        <sz val="8"/>
        <rFont val="Times New Roman"/>
        <family val="1"/>
      </rPr>
      <t xml:space="preserve">1) </t>
    </r>
    <r>
      <rPr>
        <i/>
        <sz val="8"/>
        <rFont val="Times New Roman"/>
        <family val="1"/>
      </rPr>
      <t>Solde académique = mutations entrantes - mutations sortantes</t>
    </r>
  </si>
  <si>
    <t>Campagne de recrutement et d'affectation des professeurs des universités et des maîtres de conférences
- Postes non pourvus -</t>
  </si>
  <si>
    <t>Table des disciplines et sections du Conseil national des universités</t>
  </si>
  <si>
    <t xml:space="preserve">Grande Discipline </t>
  </si>
  <si>
    <t>Groupe</t>
  </si>
  <si>
    <t>Libellé sous-groupe</t>
  </si>
  <si>
    <t>Section</t>
  </si>
  <si>
    <t>Titre de la section du CNU</t>
  </si>
  <si>
    <t>Droit et science politique</t>
  </si>
  <si>
    <t>Droit privé et sciences criminelles</t>
  </si>
  <si>
    <t>Droit public</t>
  </si>
  <si>
    <t>Histoire du droit et des institutions</t>
  </si>
  <si>
    <t>Science politique</t>
  </si>
  <si>
    <t>Sciences économiques
et de gestion</t>
  </si>
  <si>
    <t xml:space="preserve">Sciences économiques </t>
  </si>
  <si>
    <t>Sciences de gestion</t>
  </si>
  <si>
    <t>Langues et littératures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</si>
  <si>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</si>
  <si>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</si>
  <si>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</si>
  <si>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</si>
  <si>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</si>
  <si>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</si>
  <si>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</si>
  <si>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 xml:space="preserve">Langues et littératures romanes : espagnol, italien, 
portugais, autres langues romanes </t>
  </si>
  <si>
    <t>Langues et littératures arabes, chinoises, japonaises, hébraïques, d'autres domaines linguistiques</t>
  </si>
  <si>
    <t>Sciences humaines</t>
  </si>
  <si>
    <t>Psychologie, psychologie clinique, psychologie sociale</t>
  </si>
  <si>
    <t>Philosophie</t>
  </si>
  <si>
    <t>Architecture (ses théories et ses pratiques) arts appliqués, arts plastiques, arts du spectacle, épistémologie des enseignements artistiques, esthétique, musicologie, musique, sciences de l'art</t>
  </si>
  <si>
    <t>Sociologie, démographie</t>
  </si>
  <si>
    <t>Anthropologie biologique, ethnologie, préhistoire</t>
  </si>
  <si>
    <t>Histoire et civilisations : histoire et archéologie des mondes 
anciens et des mondes médiévaux; de l'art</t>
  </si>
  <si>
    <t>Histoire et civilisations : histoire des mondes modernes, 
histoire du monde  contemporain ; de l'art; de la musique</t>
  </si>
  <si>
    <t>Géographie physique, humaine, économique et régionale</t>
  </si>
  <si>
    <t>Aménagement de l'espace, urbanisme</t>
  </si>
  <si>
    <t>Groupe interdisciplinaire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</si>
  <si>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</si>
  <si>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</si>
  <si>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</si>
  <si>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</si>
  <si>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</si>
  <si>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Théologie</t>
  </si>
  <si>
    <t>Théologie catholique</t>
  </si>
  <si>
    <t>Théologie protestante</t>
  </si>
  <si>
    <t>Mathématiques et informatique</t>
  </si>
  <si>
    <t>Mathématiques</t>
  </si>
  <si>
    <t>Mathématiques appliquées et applications des mathématiques</t>
  </si>
  <si>
    <t>Informatique</t>
  </si>
  <si>
    <t>Physique</t>
  </si>
  <si>
    <t>Milieux denses et matériaux</t>
  </si>
  <si>
    <t>Constituants élémentaires</t>
  </si>
  <si>
    <t>Milieux dilués et optique</t>
  </si>
  <si>
    <t>Chimie</t>
  </si>
  <si>
    <t>Chimie théorique, physique, analytique</t>
  </si>
  <si>
    <t>Chimie organique, minérale, industrielle</t>
  </si>
  <si>
    <t>Chimie des matériaux</t>
  </si>
  <si>
    <t>Sciences de la terre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</si>
  <si>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</si>
  <si>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</si>
  <si>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</si>
  <si>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</si>
  <si>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
génie informatique, énergétique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</si>
  <si>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</si>
  <si>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</si>
  <si>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</si>
  <si>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</si>
  <si>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Biologie et biochimie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</si>
  <si>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</si>
  <si>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</si>
  <si>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</si>
  <si>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</si>
  <si>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</si>
  <si>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</si>
  <si>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physico-chimiques et ingéniérie appliquée à la santé</t>
  </si>
  <si>
    <t>Sciences du médicament et des autres produits de santé</t>
  </si>
  <si>
    <t>Sciences biologiques, fondamentales et clinique</t>
  </si>
  <si>
    <r>
      <rPr>
        <b/>
        <u/>
        <sz val="10"/>
        <color theme="0"/>
        <rFont val="Times New Roman"/>
        <family val="1"/>
      </rPr>
      <t>Tableau S2</t>
    </r>
    <r>
      <rPr>
        <b/>
        <sz val="10"/>
        <color theme="0"/>
        <rFont val="Times New Roman"/>
        <family val="1"/>
      </rPr>
      <t xml:space="preserve"> : Répartition par corps, article et mode de pourvoiement des postes publiés et pourvus</t>
    </r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</si>
  <si>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/ ANTEE - DGRH A1-1, DGRH A2-1, DGRH A2-2</t>
    </r>
  </si>
  <si>
    <r>
      <rPr>
        <b/>
        <u/>
        <sz val="10"/>
        <color theme="0"/>
        <rFont val="Times New Roman"/>
        <family val="1"/>
      </rPr>
      <t>Tableau S4</t>
    </r>
    <r>
      <rPr>
        <b/>
        <sz val="10"/>
        <color theme="0"/>
        <rFont val="Times New Roman"/>
        <family val="1"/>
      </rPr>
      <t xml:space="preserve"> : Répartition par académie, établissement, grande discipline et corps des postes publiés et pourvus</t>
    </r>
  </si>
  <si>
    <r>
      <rPr>
        <b/>
        <u/>
        <sz val="10"/>
        <color theme="0"/>
        <rFont val="Times New Roman"/>
        <family val="1"/>
      </rPr>
      <t>Tableau II-1</t>
    </r>
    <r>
      <rPr>
        <b/>
        <sz val="10"/>
        <color theme="0"/>
        <rFont val="Times New Roman"/>
        <family val="1"/>
      </rPr>
      <t xml:space="preserve"> : Répartition par grande discipline, groupe disciplinaire et section du CNU des postes publiés, pourvus, des candidatures et des candidats</t>
    </r>
  </si>
  <si>
    <r>
      <rPr>
        <b/>
        <u/>
        <sz val="10"/>
        <color theme="0"/>
        <rFont val="Times New Roman"/>
        <family val="1"/>
      </rPr>
      <t>Tableau II-2</t>
    </r>
    <r>
      <rPr>
        <b/>
        <sz val="10"/>
        <color theme="0"/>
        <rFont val="Times New Roman"/>
        <family val="1"/>
      </rPr>
      <t xml:space="preserve"> : Répartition par grande discipline, groupe disciplinaire et section du CNU des postes publiés, pourvus, des candidatures et des candidats</t>
    </r>
  </si>
  <si>
    <t>Académie</t>
  </si>
  <si>
    <r>
      <rPr>
        <b/>
        <u/>
        <sz val="10"/>
        <color theme="0"/>
        <rFont val="Times New Roman"/>
        <family val="1"/>
      </rPr>
      <t>Tableau IV-5</t>
    </r>
    <r>
      <rPr>
        <b/>
        <sz val="10"/>
        <color theme="0"/>
        <rFont val="Times New Roman"/>
        <family val="1"/>
      </rPr>
      <t xml:space="preserve"> : Répartition par grande discipline, académie d'accueil / d'origine des anciens maîtres de conférences nommés professeurs des universités</t>
    </r>
  </si>
  <si>
    <r>
      <rPr>
        <b/>
        <u/>
        <sz val="10"/>
        <color theme="0"/>
        <rFont val="Times New Roman"/>
        <family val="1"/>
      </rPr>
      <t>Tableau V-1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année de qualification des maîtres de conférences recrutés par concours</t>
    </r>
  </si>
  <si>
    <r>
      <t xml:space="preserve">xx </t>
    </r>
    <r>
      <rPr>
        <b/>
        <vertAlign val="superscript"/>
        <sz val="10"/>
        <color theme="1"/>
        <rFont val="Times New Roman"/>
        <family val="1"/>
      </rPr>
      <t>1)</t>
    </r>
  </si>
  <si>
    <r>
      <rPr>
        <i/>
        <vertAlign val="superscript"/>
        <sz val="9"/>
        <color theme="1"/>
        <rFont val="Times New Roman"/>
        <family val="1"/>
      </rPr>
      <t>1)</t>
    </r>
    <r>
      <rPr>
        <i/>
        <sz val="9"/>
        <color theme="1"/>
        <rFont val="Times New Roman"/>
        <family val="1"/>
      </rPr>
      <t xml:space="preserve"> Enseignants dispensés de qualification (fonctions équivalentes à l'étrangers)</t>
    </r>
  </si>
  <si>
    <r>
      <rPr>
        <b/>
        <u/>
        <sz val="10"/>
        <color theme="0"/>
        <rFont val="Times New Roman"/>
        <family val="1"/>
      </rPr>
      <t>Tableau V-2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année de qualification des professeurs des universités recrutés par concours</t>
    </r>
  </si>
  <si>
    <t>Ratio</t>
  </si>
  <si>
    <t>Etablissement</t>
  </si>
  <si>
    <r>
      <rPr>
        <b/>
        <u/>
        <sz val="10"/>
        <color theme="0"/>
        <rFont val="Times New Roman"/>
        <family val="1"/>
      </rPr>
      <t>Tableau S3</t>
    </r>
    <r>
      <rPr>
        <b/>
        <sz val="10"/>
        <color theme="0"/>
        <rFont val="Times New Roman"/>
        <family val="1"/>
      </rPr>
      <t xml:space="preserve"> : Répartition par corps, article et mode de pourvoiement des postes publiés et pourvus</t>
    </r>
  </si>
  <si>
    <r>
      <rPr>
        <b/>
        <u/>
        <sz val="10"/>
        <color theme="0"/>
        <rFont val="Times New Roman"/>
        <family val="1"/>
      </rPr>
      <t>Tableau S1</t>
    </r>
    <r>
      <rPr>
        <b/>
        <sz val="10"/>
        <color theme="0"/>
        <rFont val="Times New Roman"/>
        <family val="1"/>
      </rPr>
      <t xml:space="preserve"> : Répartition par corps, article et mode de pourvoiement des postes publiés et pourvus</t>
    </r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</si>
  <si>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/ ANTEE, FIDIS - DGRH A1-1, DGRH A2-1, DGRH A2-2</t>
    </r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</si>
  <si>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/ FIDIS - DGRH A1-1, DGRH A2-1, DGRH A2-2</t>
    </r>
  </si>
  <si>
    <t>Grande discipline / académie de recrutement</t>
  </si>
  <si>
    <t>Solde des mouvements</t>
  </si>
  <si>
    <t>Recrutement de PR ex-MCF</t>
  </si>
  <si>
    <t>Recrutement de PR hors de l'enseignement supérieur</t>
  </si>
  <si>
    <t>Disciplines juridiques, politique, économiques et de gestion</t>
  </si>
  <si>
    <r>
      <rPr>
        <b/>
        <u/>
        <sz val="10"/>
        <color theme="0"/>
        <rFont val="Times New Roman"/>
        <family val="1"/>
      </rPr>
      <t xml:space="preserve">Tableau II-4 </t>
    </r>
    <r>
      <rPr>
        <b/>
        <sz val="10"/>
        <color theme="0"/>
        <rFont val="Times New Roman"/>
        <family val="1"/>
      </rPr>
      <t>: Répartition par établissement et par corps des postes publiés et du nombre de candidats</t>
    </r>
  </si>
  <si>
    <t>Campagne de recrutement et d'affectation des professeurs des universités et des maîtres de conférences</t>
  </si>
  <si>
    <t>I / Données générales</t>
  </si>
  <si>
    <t>II / Les candidatures</t>
  </si>
  <si>
    <t>III / Données détaillées</t>
  </si>
  <si>
    <t>IV / Les mutations</t>
  </si>
  <si>
    <t>VI / Postes non pourvus</t>
  </si>
  <si>
    <t xml:space="preserve"> Répartition par corps, article et mode de pourvoiement des postes publiés et pourvus (Ensemble de la campagne)</t>
  </si>
  <si>
    <t xml:space="preserve"> Répartition par corps, article et mode de pourvoiement des postes publiés et pourvus (Session synchronisée)</t>
  </si>
  <si>
    <t xml:space="preserve"> Répartition par corps, article et mode de pourvoiement des postes publiés et pourvus (Session "au fil de l'eau")</t>
  </si>
  <si>
    <t xml:space="preserve"> Répartition par académie, établissement, grande discipline et corps des postes publiés et pourvus</t>
  </si>
  <si>
    <t xml:space="preserve"> Répartition par grande discipline, groupe disciplinaire et section du CNU des postes publiés, pourvus, des candidatures et des candidats (Maîtres de conférences)</t>
  </si>
  <si>
    <t xml:space="preserve"> Répartition par grande discipline, groupe disciplinaire et section du CNU des postes publiés, pourvus, des candidatures et des candidats (Professeurs des universités)</t>
  </si>
  <si>
    <t xml:space="preserve"> Répartition par grande discipline, groupe disciplinaire, section du CNU et corps des candidats et recrutés</t>
  </si>
  <si>
    <t xml:space="preserve"> Répartition par établissement et par corps des postes publiés et du nombre de candidats</t>
  </si>
  <si>
    <t xml:space="preserve"> Répartition par grande discipline, groupe disciplinaire, section du CNU et mode de pourvoiement des postes offerts et pourvus (Maîtres de conférences, tous articles confondus)</t>
  </si>
  <si>
    <t xml:space="preserve"> Répartition par grande discipline, groupe disciplinaire, section du CNU et mode de pourvoiement des postes offerts et pourvus (Maîtres de conférences, article 26-I-1)</t>
  </si>
  <si>
    <t xml:space="preserve"> Répartition par grande discipline, groupe disciplinaire, section du CNU et mode de pourvoiement des postes offerts et pourvus (Professeurs des universités, article 46.1)</t>
  </si>
  <si>
    <t xml:space="preserve"> Répartition par section du CNU des postes offerts et pourvus (Professeurs des universités, agrégation)</t>
  </si>
  <si>
    <t xml:space="preserve"> Répartition par grande discipline, académie de recrutement / d'origine des maîtres de conférences recrutés par mutation</t>
  </si>
  <si>
    <t xml:space="preserve"> Répartition par grande discipline, académie de recrutement / d'origine des professeurs des universités recrutés par mutation</t>
  </si>
  <si>
    <t xml:space="preserve"> Solde académique des mutations par grande discipline</t>
  </si>
  <si>
    <t xml:space="preserve"> Soldes migratoires des mutations depuis 10 ans</t>
  </si>
  <si>
    <t xml:space="preserve"> Répartition par grande discipline, académie d'accueil / d'origine des anciens maîtres de conférences nommés professeurs des universités</t>
  </si>
  <si>
    <t xml:space="preserve"> Répartition par grande discipline, groupe disciplinaire, section du CNU et année de qualification des maîtres de conférences recrutés par concours</t>
  </si>
  <si>
    <t xml:space="preserve"> Répartition par grande discipline, groupe disciplinaire, section du CNU et année de qualification des professeurs des universités recrutés par concours</t>
  </si>
  <si>
    <t xml:space="preserve"> Répartition par corps, article et mode de non pourvoiement des postes non pourvus</t>
  </si>
  <si>
    <t>Tableau S1 :</t>
  </si>
  <si>
    <t>Tableau S2 :</t>
  </si>
  <si>
    <t>Tableau S3 :</t>
  </si>
  <si>
    <t>Tableau S4 :</t>
  </si>
  <si>
    <t>Tableau II-1 :</t>
  </si>
  <si>
    <t>Tableau II-2 :</t>
  </si>
  <si>
    <t>Tableau III-3 :</t>
  </si>
  <si>
    <t>Tableau II-4 :</t>
  </si>
  <si>
    <t>Tableau III-1 :</t>
  </si>
  <si>
    <t>Tableau III-2 :</t>
  </si>
  <si>
    <t>Tableau IV-1 :</t>
  </si>
  <si>
    <t>Tableau IV-2 :</t>
  </si>
  <si>
    <t>Tableau IV-3 :</t>
  </si>
  <si>
    <t>Tableau IV-4 :</t>
  </si>
  <si>
    <t>Tableau IV-5 :</t>
  </si>
  <si>
    <t>Tableau V-1 :</t>
  </si>
  <si>
    <t>Tableau V-2 :</t>
  </si>
  <si>
    <t>Tableau V-3 :</t>
  </si>
  <si>
    <t>Tables des matières</t>
  </si>
  <si>
    <t>Article 29</t>
  </si>
  <si>
    <t>BELFORT UTBM</t>
  </si>
  <si>
    <t>BESANCON ENSM</t>
  </si>
  <si>
    <t>BORDEAUX IEP</t>
  </si>
  <si>
    <t>CACHAN ENS</t>
  </si>
  <si>
    <t>ENS LOUIS LUMIERE</t>
  </si>
  <si>
    <t>GRENOBLE ALPES</t>
  </si>
  <si>
    <t>ANTILLES</t>
  </si>
  <si>
    <t>ROUBAIX ENSAIT</t>
  </si>
  <si>
    <t>VALENCIENNES</t>
  </si>
  <si>
    <t>LYON 1</t>
  </si>
  <si>
    <t>LYON ENSSIB</t>
  </si>
  <si>
    <t>MONTPELLIER ENSC</t>
  </si>
  <si>
    <t>BOURGES INSA</t>
  </si>
  <si>
    <t>NOUVELLE CALEDONIE</t>
  </si>
  <si>
    <t>PARIS IAE</t>
  </si>
  <si>
    <t>PARIS IEP</t>
  </si>
  <si>
    <t>PARIS INALCO</t>
  </si>
  <si>
    <t>TROYES UTT</t>
  </si>
  <si>
    <t>RENNES 2</t>
  </si>
  <si>
    <t>TOULOUSE 1</t>
  </si>
  <si>
    <t>MAYOTTE CUFR</t>
  </si>
  <si>
    <t>xx 1)</t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</si>
  <si>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- DGRH A1-1</t>
    </r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</si>
  <si>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: GALAXIE - DGRH A1-1 - DGRH A2-1</t>
    </r>
  </si>
  <si>
    <t>Vœux préférentiels sur d'autres postes</t>
  </si>
  <si>
    <t>Article 26-I-3</t>
  </si>
  <si>
    <t>Article 46.2</t>
  </si>
  <si>
    <t>BREST ENI</t>
  </si>
  <si>
    <t>CLERMONT AUVERGNE</t>
  </si>
  <si>
    <t>COMUE LILLE</t>
  </si>
  <si>
    <t>COMUE PARIS SCIENCES</t>
  </si>
  <si>
    <t>COMUE UNIV. COTE D'AZUR</t>
  </si>
  <si>
    <t>DIJON AGROSUP</t>
  </si>
  <si>
    <t>EVRY ENSIIE</t>
  </si>
  <si>
    <t>PARIS IPG</t>
  </si>
  <si>
    <t>Campagne de recrutement et d'affectation des professeurs des universités et des maîtres de conférences
- Rapprochement avec la campagne de qualification 2017 -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</si>
  <si>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2017 - Session synchronisée et "au fil de l'eau", article 46.1</t>
    </r>
  </si>
  <si>
    <t>PACIFIQUE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</si>
  <si>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Campagnes de recrutement des enseignants-chercheurs - Session synchronisée et "au fil de l'eau" (à partir de la campagne 2016), mutations uniquement</t>
    </r>
  </si>
  <si>
    <t>Déjà en exercice dans l'académie</t>
  </si>
  <si>
    <t>Arrive d'une autre académie</t>
  </si>
  <si>
    <t>Total recrutement</t>
  </si>
  <si>
    <t>Répartition des anciens maîtres de conférences nommés professeurs des universités dans la même académie ou dans une autre académie (en %)</t>
  </si>
  <si>
    <t>Campagne 2018</t>
  </si>
  <si>
    <t>Campagne 2018 de recrutement des enseignants-chercheurs
- Session synchronisée et "au fil de l'eau" -</t>
  </si>
  <si>
    <t>Campagne 2018 de recrutement des enseignants-chercheurs
- Session synchronisée -</t>
  </si>
  <si>
    <t>Campagne 2018 de recrutement des enseignants-chercheurs
- Session "au fil de l'eau" -</t>
  </si>
  <si>
    <t>Campagne 2018 de recrutement des maîtres de conférences
- Session synchronisée et "au fil de l'eau" -</t>
  </si>
  <si>
    <t>Campagne 2018 de recrutement des professeurs des universités
- Session synchronisée et "au fil de l'eau" -</t>
  </si>
  <si>
    <t>Campagne 2018 de recrutement des maîtres de conférences
- Session synchronisée et "au fil de l'eau", article 26-I-1 -</t>
  </si>
  <si>
    <t>Campagne 2018 de recrutement des professeurs des universités
- Session synchronisée et "au fil de l'eau", article 46.1 -</t>
  </si>
  <si>
    <t>Campagne 2018 de recrutement des professeurs des universités
- Agrégation -</t>
  </si>
  <si>
    <t>Campagne 2018 de recrutement des professeurs des universités
- Session synchronisée et au fil de l'eau" -</t>
  </si>
  <si>
    <t>(données quantitatives disponibles au 31 décembre 2018)</t>
  </si>
  <si>
    <t>V / Rapprochement avec la campagne de qualification 2018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</si>
  <si>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2018 - Session synchronisée et "au fil de l'eau", tous articles de recrutement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</si>
  <si>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2018 - Session synchronisée, tous articles de recrutement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</si>
  <si>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2018 - Session "au fil de l'eau", tous articles de recrutement</t>
    </r>
  </si>
  <si>
    <t>Champ : Campagne de recrutement des enseignants-chercheurs 2018 - Session synchronisée et "au fil de l'eau", hors articles 29, 46.3 et l'agrégation</t>
  </si>
  <si>
    <t>Académie d'AIX-MARSEILLE</t>
  </si>
  <si>
    <t>AVIGNON</t>
  </si>
  <si>
    <t>Académie d'AMIENS</t>
  </si>
  <si>
    <t>Académie de BESANCON</t>
  </si>
  <si>
    <t>Académie de BORDEAUX</t>
  </si>
  <si>
    <t>Académie de CAEN</t>
  </si>
  <si>
    <t>CAEN ENSI</t>
  </si>
  <si>
    <t>Académie de CLERMONT-FERRAND</t>
  </si>
  <si>
    <t>CLERMONT SIGMA</t>
  </si>
  <si>
    <t>Académie de CORSE</t>
  </si>
  <si>
    <t>Académie de CRETEIL</t>
  </si>
  <si>
    <t>PARIS 08</t>
  </si>
  <si>
    <t>PARIS SUPMECA</t>
  </si>
  <si>
    <t>Académie de DIJON</t>
  </si>
  <si>
    <t>Académie de GRENOBLE</t>
  </si>
  <si>
    <t>GRENOBLE IP</t>
  </si>
  <si>
    <t>Académie de GUADELOUPE</t>
  </si>
  <si>
    <t>Académie de GUYANE</t>
  </si>
  <si>
    <t>Hors académie</t>
  </si>
  <si>
    <t>Académie de LA REUNION</t>
  </si>
  <si>
    <t>Académie de LILLE</t>
  </si>
  <si>
    <t>LILLE ENSC</t>
  </si>
  <si>
    <t>Académie de LIMOGES</t>
  </si>
  <si>
    <t>Académie de LYON</t>
  </si>
  <si>
    <t>LYON ENSATT</t>
  </si>
  <si>
    <t>Académie de MONTPELLIER</t>
  </si>
  <si>
    <t>Académie de NANCY-METZ</t>
  </si>
  <si>
    <t>Académie de NANTES</t>
  </si>
  <si>
    <t>Académie de NICE</t>
  </si>
  <si>
    <t>Académie d'ORLEANS-TOURS</t>
  </si>
  <si>
    <t>BOURGES INSA CVL</t>
  </si>
  <si>
    <t>Académie de PARIS</t>
  </si>
  <si>
    <t>PARIS 01</t>
  </si>
  <si>
    <t>PARIS 02</t>
  </si>
  <si>
    <t>PARIS 03</t>
  </si>
  <si>
    <t>PARIS 05</t>
  </si>
  <si>
    <t>PARIS 07</t>
  </si>
  <si>
    <t>PARIS ENSC</t>
  </si>
  <si>
    <t>Académie de POITIERS</t>
  </si>
  <si>
    <t>LA ROCHELLE</t>
  </si>
  <si>
    <t>Académie de REIMS</t>
  </si>
  <si>
    <t>Académie de RENNES</t>
  </si>
  <si>
    <t>Académie de ROUEN</t>
  </si>
  <si>
    <t>Académie de STRASBOURG</t>
  </si>
  <si>
    <t>Académie de TOULOUSE</t>
  </si>
  <si>
    <t>ALBI INU JF CHAMPOLLION</t>
  </si>
  <si>
    <t>Académie de VERSAILLES</t>
  </si>
  <si>
    <t>Total DROIT</t>
  </si>
  <si>
    <t>LETTRES ET SCIENCES HUMAINES</t>
  </si>
  <si>
    <t>Total LETTRES ET SCIENCES HUMAINES</t>
  </si>
  <si>
    <t>SCIENCES ET TECHNIQUES</t>
  </si>
  <si>
    <t>Total SCIENCES ET TECHNIQUES</t>
  </si>
  <si>
    <t>Total PHARMACIE</t>
  </si>
  <si>
    <t>académie</t>
  </si>
  <si>
    <t>Champ : Campagne de recrutement des maîtres de conférences 2018 - Session synchronisée et "au fil de l'eau", hors article 29.</t>
  </si>
  <si>
    <t>Droit et Science politique</t>
  </si>
  <si>
    <t>Sciences économique et de gestion</t>
  </si>
  <si>
    <t>Langues et Littératures</t>
  </si>
  <si>
    <t>Mathématiques et Informatique</t>
  </si>
  <si>
    <t>Mécanique, Génie mécanique, Génie informatique, Energétique</t>
  </si>
  <si>
    <t>Biologie et Biochimie</t>
  </si>
  <si>
    <r>
      <t>Candidat</t>
    </r>
    <r>
      <rPr>
        <b/>
        <vertAlign val="superscript"/>
        <sz val="10"/>
        <color theme="0"/>
        <rFont val="Times New Roman"/>
        <family val="1"/>
      </rPr>
      <t>1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</si>
  <si>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2"/>
      </rPr>
      <t xml:space="preserve"> Les totaux par groupes et grandes disciplines ne correspondent pas à la somme des candidats par section car les candidats peuvent postuler à des postes de section différente.</t>
    </r>
  </si>
  <si>
    <t>Champ : Campagne de recrutement des professeurs des universités 2018 - Session synchronisée et "au fil de l'eau", hors article 46.3 et l'agrégation</t>
  </si>
  <si>
    <t>Nombres de femmes</t>
  </si>
  <si>
    <t>PARIS-SACLAY ENS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</si>
  <si>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2018 - Session synchronisée et "au fil de l'eau", hors article 29.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</si>
  <si>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2018 - Session synchronisée et "au fil de l'eau", article 26-I-1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</si>
  <si>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2018 - Session synchronisée et "au fil de l'eau", recrutement par concours uniquement</t>
    </r>
  </si>
  <si>
    <r>
      <rPr>
        <b/>
        <u/>
        <sz val="10"/>
        <color theme="0"/>
        <rFont val="Times New Roman"/>
        <family val="1"/>
      </rPr>
      <t xml:space="preserve">Tableau IV-4 </t>
    </r>
    <r>
      <rPr>
        <b/>
        <sz val="10"/>
        <color theme="0"/>
        <rFont val="Times New Roman"/>
        <family val="1"/>
      </rPr>
      <t>: Soldes des mutations depuis 10 ans</t>
    </r>
  </si>
  <si>
    <t>% de qualifiés en 2018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</si>
  <si>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2018 - Session synchronisée et "au fil de l'eau", recrutement par concours uniquement, hors article 46.3 et l'agrégation</t>
    </r>
  </si>
  <si>
    <t>Qualifications 2018</t>
  </si>
  <si>
    <t>Postes offerts 2018</t>
  </si>
  <si>
    <r>
      <rPr>
        <b/>
        <u/>
        <sz val="10"/>
        <color theme="0"/>
        <rFont val="Times New Roman"/>
        <family val="1"/>
      </rPr>
      <t>Tableau V-3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corps des qualifications délivrées en 2018</t>
    </r>
  </si>
  <si>
    <t>Champ : Campagne de recrutement des enseignants-chercheurs 2018 - Session synchronisée et "au fil de l'eau", hors articles 29, 46.3 et l'agrégation - Campagne de qualification 2018. Les postes ouverts uniquement à la mutation (art. 33 et 51) ne sont pas inclus dans les postes offerts.</t>
  </si>
  <si>
    <t>Champ : Campagne de recrutement des maîtres de conférences 2018 - Session synchronisée et "au fil de l'eau", hors articles 29, 46.3 et l'agrégation</t>
  </si>
  <si>
    <t>Bilan des mutations prioritaires</t>
  </si>
  <si>
    <t>Hommes</t>
  </si>
  <si>
    <t>Femmes</t>
  </si>
  <si>
    <t>Candidats à la mutation</t>
  </si>
  <si>
    <t>dont candidats au titre du rapprochement de conjoint</t>
  </si>
  <si>
    <t>dont candidats "bénéficiaires de l'obligation d'emploi" (BOE)</t>
  </si>
  <si>
    <t>Total des candidats à une mutation prioritaire</t>
  </si>
  <si>
    <t>Part des candidats à une mutation prioritaire dans l'ensemble des candidats</t>
  </si>
  <si>
    <t>Recrutés par mutation</t>
  </si>
  <si>
    <t>dont recrutés au titre du rapprochement de conjoint</t>
  </si>
  <si>
    <t>dont recrutés "BOE"</t>
  </si>
  <si>
    <t>Total des recrutés par mutation prioritaire</t>
  </si>
  <si>
    <t>Part des recrutés par mutation prioritaire dans l'ensemble des candidats à une mutation prioritaire</t>
  </si>
  <si>
    <t>Total des recrutés par mutation non prioritaire</t>
  </si>
  <si>
    <t>Part des recrutés par mutation prioritaire dans l'ensemble des recrutés par mutation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</si>
  <si>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2018 - Agrégation (article 49-2)</t>
    </r>
  </si>
  <si>
    <t>et respectivement 71 et 25 candidats ont été sous-admissibles dans les sections 2 et 3.</t>
  </si>
  <si>
    <t>Notes : respectivement 21 et 2 candidats se sont retirés du concours dans les sections 2 et 3 (soit 167 et 29 candidats au départ)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</si>
  <si>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maîtres de conférences 2018 - Session synchronisée et "au fil de l'eau", mutations uniquement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</si>
  <si>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2018 - Session synchronisée et "au fil de l'eau", mutations uniquement</t>
    </r>
  </si>
  <si>
    <t>Champ : Campagne de recrutement des professeurs des universités 2018 - Session synchronisée et "au fil de l'eau", ex-maîtres de conférences, hors articles 29, 46.3 et l'agrégation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</si>
  <si>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professeurs des universités 2018 - Session synchronisée et "au fil de l'eau", ex-maîtres de conférences, hors articles 29, 46.3 et l'agrégation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</si>
  <si>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2018 - Session synchronisée et "au fil de l'eau", mutations uniquement</t>
    </r>
  </si>
  <si>
    <t>Absence de lauréat proposé par le comité de sélection</t>
  </si>
  <si>
    <t xml:space="preserve">Absence de lauréat proposé par le conseil d'administration  </t>
  </si>
  <si>
    <t>Non vacant</t>
  </si>
  <si>
    <t>Refus du directeur (Art. L713-9)</t>
  </si>
  <si>
    <t>Recrutement tous modes (concours, mutation, détachement...)</t>
  </si>
  <si>
    <t>(voir la note de la DGRH n°7 de juillet 2019 pour un commentaire de ces données)</t>
  </si>
  <si>
    <t>Département des études et analyses prévisionnelles des ressources humaines</t>
  </si>
  <si>
    <t>Sous-direction de la gestion prévisionnelle et des affaires statutaires, indemnitaires et réglementaires</t>
  </si>
  <si>
    <t xml:space="preserve"> Répartition par grande discipline, groupe disciplinaire, section du CNU et corps des qualifications délivrées en 2018</t>
  </si>
  <si>
    <t>Tableau II-3 :</t>
  </si>
  <si>
    <r>
      <rPr>
        <b/>
        <u/>
        <sz val="10"/>
        <color theme="0"/>
        <rFont val="Times New Roman"/>
        <family val="1"/>
      </rPr>
      <t>Tableau II-3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corps des candidats et recrutés</t>
    </r>
  </si>
  <si>
    <r>
      <rPr>
        <b/>
        <u/>
        <sz val="10"/>
        <color theme="0"/>
        <rFont val="Times New Roman"/>
        <family val="1"/>
      </rPr>
      <t>Tableau III-3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</si>
  <si>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t>Tableau III-4 :</t>
  </si>
  <si>
    <r>
      <rPr>
        <b/>
        <u/>
        <sz val="10"/>
        <color theme="0"/>
        <rFont val="Times New Roman"/>
        <family val="1"/>
      </rPr>
      <t>Tableau III-4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</si>
  <si>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t>Tableau III-5 :</t>
  </si>
  <si>
    <r>
      <rPr>
        <b/>
        <u/>
        <sz val="10"/>
        <color theme="0"/>
        <rFont val="Times New Roman"/>
        <family val="1"/>
      </rPr>
      <t>Tableau III-5</t>
    </r>
    <r>
      <rPr>
        <b/>
        <sz val="10"/>
        <color theme="0"/>
        <rFont val="Times New Roman"/>
        <family val="1"/>
      </rPr>
      <t xml:space="preserve"> : Répartition par section du CNU des postes offerts et pourvus</t>
    </r>
  </si>
  <si>
    <t>Tableau IV-6 : Bilan des mutations prioritaires</t>
  </si>
  <si>
    <t>Tableau IV-6:</t>
  </si>
  <si>
    <r>
      <rPr>
        <b/>
        <u/>
        <sz val="10"/>
        <color theme="0"/>
        <rFont val="Times New Roman"/>
        <family val="1"/>
      </rPr>
      <t>Tableau VI</t>
    </r>
    <r>
      <rPr>
        <b/>
        <sz val="10"/>
        <color theme="0"/>
        <rFont val="Times New Roman"/>
        <family val="1"/>
      </rPr>
      <t xml:space="preserve"> : Répartition par corps, article et mode de non pourvoiement des postes non pourvus</t>
    </r>
  </si>
  <si>
    <t>Tableau VI :</t>
  </si>
  <si>
    <r>
      <t xml:space="preserve"> </t>
    </r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2"/>
      </rPr>
      <t xml:space="preserve"> Les totaux par groupes et grandes disciplines ne correspondent pas à la somme des candidats par section car les candidats peuvent postuler à des postes de section différente.</t>
    </r>
  </si>
  <si>
    <t>Campagne 2018 de recrutement des enseignants-chercheurs
 - Session synchronisée et "au fil de l'eau"</t>
  </si>
  <si>
    <t xml:space="preserve"> Répartition par grande discipline, groupe disciplinaire, section du CNU et mode de pourvoiement des postes offerts et pourvus (Professeurs des universités, hors art 46.3 et l'agrégation)</t>
  </si>
  <si>
    <t>SORBONNE UNIVERSITE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</si>
</sst>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0.0%"/>
    <numFmt numFmtId="165" formatCode="0.00&quot;   &quot;"/>
    <numFmt numFmtId="166" formatCode="#,##0&quot;   &quot;"/>
    <numFmt numFmtId="167" formatCode="0.00%&quot;   &quot;"/>
    <numFmt numFmtId="168" formatCode="_-* #,##0.00\ [$€-1]_-;\-* #,##0.00\ [$€-1]_-;_-* &quot;-&quot;??\ [$€-1]_-"/>
    <numFmt numFmtId="169" formatCode="0&quot;        &quot;"/>
    <numFmt numFmtId="170" formatCode="0&quot;    &quot;"/>
    <numFmt numFmtId="171" formatCode="0.0"/>
    <numFmt numFmtId="172" formatCode="#,##0.0"/>
    <numFmt numFmtId="173" formatCode="0&quot;  &quot;"/>
    <numFmt numFmtId="174" formatCode="_-* #,##0.00\ _F_-;\-* #,##0.00\ _F_-;_-* &quot;-&quot;??\ _F_-;_-@_-"/>
  </numFmts>
  <fonts count="72" x14ac:knownFonts="1"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u/>
      <sz val="10"/>
      <color theme="0"/>
      <name val="Times New Roman"/>
      <family val="1"/>
    </font>
    <font>
      <i/>
      <sz val="9"/>
      <name val="Times New Roman"/>
      <family val="1"/>
    </font>
    <font>
      <i/>
      <u/>
      <sz val="9"/>
      <name val="Times New Roman"/>
      <family val="1"/>
    </font>
    <font>
      <b/>
      <vertAlign val="superscript"/>
      <sz val="10"/>
      <color theme="0"/>
      <name val="Times New Roman"/>
      <family val="1"/>
    </font>
    <font>
      <i/>
      <vertAlign val="superscript"/>
      <sz val="8"/>
      <name val="Times New Roman"/>
      <family val="1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vertAlign val="superscript"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2"/>
    </font>
    <font>
      <vertAlign val="superscript"/>
      <sz val="10"/>
      <color theme="1"/>
      <name val="Times New Roman"/>
      <family val="1"/>
    </font>
    <font>
      <sz val="10"/>
      <color theme="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  <scheme val="major"/>
    </font>
    <font>
      <b/>
      <u/>
      <sz val="1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3" tint="0.39994506668294322"/>
      </left>
      <right/>
      <top/>
      <bottom style="dashed">
        <color theme="0" tint="-0.499984740745262"/>
      </bottom>
      <diagonal/>
    </border>
    <border>
      <left style="thin">
        <color theme="3" tint="0.3999450666829432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4506668294322"/>
      </left>
      <right/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 style="dashed">
        <color theme="0" tint="-0.499984740745262"/>
      </top>
      <bottom style="thin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/>
      <top style="dash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/>
      <diagonal/>
    </border>
    <border>
      <left style="thin">
        <color theme="0" tint="-0.499984740745262"/>
      </left>
      <right style="thin">
        <color theme="3" tint="0.39994506668294322"/>
      </right>
      <top/>
      <bottom/>
      <diagonal/>
    </border>
    <border>
      <left style="thin">
        <color theme="0" tint="-0.49998474074526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3" tint="0.39994506668294322"/>
      </right>
      <top/>
      <bottom style="thin">
        <color theme="0"/>
      </bottom>
      <diagonal/>
    </border>
    <border>
      <left style="thin">
        <color theme="0"/>
      </left>
      <right style="thin">
        <color theme="3" tint="0.39994506668294322"/>
      </right>
      <top style="thin">
        <color theme="0"/>
      </top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/>
      <right style="thin">
        <color theme="3" tint="0.39991454817346722"/>
      </right>
      <top/>
      <bottom style="dashed">
        <color theme="0" tint="-0.499984740745262"/>
      </bottom>
      <diagonal/>
    </border>
    <border>
      <left/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14548173467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0" tint="-0.499984740745262"/>
      </right>
      <top style="dashed">
        <color theme="0" tint="-0.499984740745262"/>
      </top>
      <bottom/>
      <diagonal/>
    </border>
    <border>
      <left/>
      <right style="thin">
        <color theme="3" tint="0.39991454817346722"/>
      </right>
      <top style="dashed">
        <color theme="0" tint="-0.499984740745262"/>
      </top>
      <bottom/>
      <diagonal/>
    </border>
    <border>
      <left/>
      <right style="thin">
        <color theme="0" tint="-0.499984740745262"/>
      </right>
      <top style="dashed">
        <color theme="0" tint="-0.499984740745262"/>
      </top>
      <bottom/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0" tint="-0.499984740745262"/>
      </right>
      <top/>
      <bottom style="thin">
        <color theme="3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3" tint="0.39994506668294322"/>
      </bottom>
      <diagonal/>
    </border>
    <border>
      <left/>
      <right style="thin">
        <color theme="3" tint="0.39991454817346722"/>
      </right>
      <top/>
      <bottom style="thin">
        <color theme="3" tint="0.39994506668294322"/>
      </bottom>
      <diagonal/>
    </border>
    <border>
      <left/>
      <right style="thin">
        <color theme="0" tint="-0.499984740745262"/>
      </right>
      <top/>
      <bottom style="thin">
        <color theme="3" tint="0.399945066682943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dashed">
        <color theme="0"/>
      </left>
      <right/>
      <top/>
      <bottom/>
      <diagonal/>
    </border>
    <border>
      <left/>
      <right style="thin">
        <color theme="3" tint="0.3999145481734672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/>
      <bottom style="dashed">
        <color theme="3" tint="0.39994506668294322"/>
      </bottom>
      <diagonal/>
    </border>
    <border>
      <left/>
      <right style="thin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 style="dashed">
        <color theme="3" tint="0.39994506668294322"/>
      </top>
      <bottom/>
      <diagonal/>
    </border>
    <border>
      <left/>
      <right style="thin">
        <color theme="3" tint="0.39988402966399123"/>
      </right>
      <top style="dashed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dashed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/>
      <diagonal/>
    </border>
    <border>
      <left/>
      <right style="thin">
        <color theme="3" tint="0.39994506668294322"/>
      </right>
      <top style="dashed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dashed">
        <color theme="3" tint="-0.499984740745262"/>
      </bottom>
      <diagonal/>
    </border>
    <border>
      <left/>
      <right style="thin">
        <color theme="3" tint="-0.499984740745262"/>
      </right>
      <top/>
      <bottom style="dashed">
        <color theme="3" tint="-0.499984740745262"/>
      </bottom>
      <diagonal/>
    </border>
    <border>
      <left/>
      <right style="thin">
        <color theme="3" tint="-0.499984740745262"/>
      </right>
      <top style="dashed">
        <color theme="3" tint="-0.499984740745262"/>
      </top>
      <bottom style="dashed">
        <color theme="3" tint="-0.499984740745262"/>
      </bottom>
      <diagonal/>
    </border>
    <border>
      <left/>
      <right style="thin">
        <color theme="3" tint="-0.499984740745262"/>
      </right>
      <top style="dashed">
        <color theme="3" tint="-0.499984740745262"/>
      </top>
      <bottom style="thin">
        <color theme="3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/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0" tint="-0.499984740745262"/>
      </left>
      <right/>
      <top/>
      <bottom style="dash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0" tint="-0.49998474074526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 style="dashed">
        <color theme="0" tint="-0.499984740745262"/>
      </top>
      <bottom/>
      <diagonal/>
    </border>
    <border>
      <left/>
      <right style="thin">
        <color auto="1"/>
      </right>
      <top/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/>
      <top style="thin">
        <color theme="0" tint="-4.9989318521683403E-2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3" tint="0.39991454817346722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214">
    <xf numFmtId="0" fontId="0" fillId="0" borderId="0"/>
    <xf numFmtId="0" fontId="5" fillId="0" borderId="0"/>
    <xf numFmtId="0" fontId="5" fillId="0" borderId="0"/>
    <xf numFmtId="168" fontId="8" fillId="0" borderId="0" applyFont="0" applyFill="0" applyBorder="0" applyAlignment="0" applyProtection="0"/>
    <xf numFmtId="0" fontId="8" fillId="0" borderId="0"/>
    <xf numFmtId="0" fontId="4" fillId="0" borderId="0"/>
    <xf numFmtId="0" fontId="9" fillId="0" borderId="0"/>
    <xf numFmtId="0" fontId="4" fillId="0" borderId="0"/>
    <xf numFmtId="169" fontId="8" fillId="0" borderId="0">
      <alignment horizontal="centerContinuous" vertical="center"/>
    </xf>
    <xf numFmtId="9" fontId="5" fillId="0" borderId="0" applyFont="0" applyFill="0" applyBorder="0" applyAlignment="0" applyProtection="0"/>
    <xf numFmtId="170" fontId="10" fillId="0" borderId="76">
      <alignment horizontal="center" vertical="center"/>
    </xf>
    <xf numFmtId="1" fontId="11" fillId="0" borderId="77" applyNumberFormat="0" applyFont="0"/>
    <xf numFmtId="0" fontId="8" fillId="0" borderId="0"/>
    <xf numFmtId="0" fontId="9" fillId="15" borderId="0" applyNumberFormat="0" applyBorder="0" applyAlignment="0" applyProtection="0"/>
    <xf numFmtId="0" fontId="24" fillId="15" borderId="0" applyNumberFormat="0" applyBorder="0" applyAlignment="0" applyProtection="0"/>
    <xf numFmtId="0" fontId="9" fillId="19" borderId="0" applyNumberFormat="0" applyBorder="0" applyAlignment="0" applyProtection="0"/>
    <xf numFmtId="0" fontId="24" fillId="19" borderId="0" applyNumberFormat="0" applyBorder="0" applyAlignment="0" applyProtection="0"/>
    <xf numFmtId="0" fontId="9" fillId="23" borderId="0" applyNumberFormat="0" applyBorder="0" applyAlignment="0" applyProtection="0"/>
    <xf numFmtId="0" fontId="24" fillId="23" borderId="0" applyNumberFormat="0" applyBorder="0" applyAlignment="0" applyProtection="0"/>
    <xf numFmtId="0" fontId="9" fillId="27" borderId="0" applyNumberFormat="0" applyBorder="0" applyAlignment="0" applyProtection="0"/>
    <xf numFmtId="0" fontId="24" fillId="27" borderId="0" applyNumberFormat="0" applyBorder="0" applyAlignment="0" applyProtection="0"/>
    <xf numFmtId="0" fontId="9" fillId="31" borderId="0" applyNumberFormat="0" applyBorder="0" applyAlignment="0" applyProtection="0"/>
    <xf numFmtId="0" fontId="24" fillId="31" borderId="0" applyNumberFormat="0" applyBorder="0" applyAlignment="0" applyProtection="0"/>
    <xf numFmtId="0" fontId="9" fillId="35" borderId="0" applyNumberFormat="0" applyBorder="0" applyAlignment="0" applyProtection="0"/>
    <xf numFmtId="0" fontId="24" fillId="35" borderId="0" applyNumberFormat="0" applyBorder="0" applyAlignment="0" applyProtection="0"/>
    <xf numFmtId="0" fontId="9" fillId="16" borderId="0" applyNumberFormat="0" applyBorder="0" applyAlignment="0" applyProtection="0"/>
    <xf numFmtId="0" fontId="24" fillId="16" borderId="0" applyNumberFormat="0" applyBorder="0" applyAlignment="0" applyProtection="0"/>
    <xf numFmtId="0" fontId="9" fillId="20" borderId="0" applyNumberFormat="0" applyBorder="0" applyAlignment="0" applyProtection="0"/>
    <xf numFmtId="0" fontId="24" fillId="20" borderId="0" applyNumberFormat="0" applyBorder="0" applyAlignment="0" applyProtection="0"/>
    <xf numFmtId="0" fontId="9" fillId="24" borderId="0" applyNumberFormat="0" applyBorder="0" applyAlignment="0" applyProtection="0"/>
    <xf numFmtId="0" fontId="24" fillId="24" borderId="0" applyNumberFormat="0" applyBorder="0" applyAlignment="0" applyProtection="0"/>
    <xf numFmtId="0" fontId="9" fillId="28" borderId="0" applyNumberFormat="0" applyBorder="0" applyAlignment="0" applyProtection="0"/>
    <xf numFmtId="0" fontId="24" fillId="28" borderId="0" applyNumberFormat="0" applyBorder="0" applyAlignment="0" applyProtection="0"/>
    <xf numFmtId="0" fontId="9" fillId="32" borderId="0" applyNumberFormat="0" applyBorder="0" applyAlignment="0" applyProtection="0"/>
    <xf numFmtId="0" fontId="24" fillId="32" borderId="0" applyNumberFormat="0" applyBorder="0" applyAlignment="0" applyProtection="0"/>
    <xf numFmtId="0" fontId="9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25" fillId="33" borderId="0" applyNumberFormat="0" applyBorder="0" applyAlignment="0" applyProtection="0"/>
    <xf numFmtId="0" fontId="26" fillId="3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1" borderId="116" applyNumberFormat="0" applyAlignment="0" applyProtection="0"/>
    <xf numFmtId="0" fontId="30" fillId="11" borderId="116" applyNumberFormat="0" applyAlignment="0" applyProtection="0"/>
    <xf numFmtId="0" fontId="31" fillId="0" borderId="118" applyNumberFormat="0" applyFill="0" applyAlignment="0" applyProtection="0"/>
    <xf numFmtId="0" fontId="32" fillId="0" borderId="118" applyNumberFormat="0" applyFill="0" applyAlignment="0" applyProtection="0"/>
    <xf numFmtId="0" fontId="9" fillId="13" borderId="120" applyNumberFormat="0" applyFont="0" applyAlignment="0" applyProtection="0"/>
    <xf numFmtId="0" fontId="24" fillId="13" borderId="120" applyNumberFormat="0" applyFont="0" applyAlignment="0" applyProtection="0"/>
    <xf numFmtId="0" fontId="33" fillId="10" borderId="116" applyNumberFormat="0" applyAlignment="0" applyProtection="0"/>
    <xf numFmtId="0" fontId="34" fillId="10" borderId="116" applyNumberFormat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8" borderId="0" applyNumberFormat="0" applyBorder="0" applyAlignment="0" applyProtection="0"/>
    <xf numFmtId="4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0" fillId="0" borderId="0"/>
    <xf numFmtId="0" fontId="5" fillId="0" borderId="0"/>
    <xf numFmtId="0" fontId="10" fillId="0" borderId="0"/>
    <xf numFmtId="0" fontId="24" fillId="0" borderId="0"/>
    <xf numFmtId="0" fontId="5" fillId="0" borderId="0"/>
    <xf numFmtId="0" fontId="5" fillId="0" borderId="0"/>
    <xf numFmtId="0" fontId="39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9" fillId="0" borderId="0"/>
    <xf numFmtId="0" fontId="4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4" fillId="0" borderId="0"/>
    <xf numFmtId="169" fontId="8" fillId="0" borderId="0">
      <alignment horizontal="centerContinuous" vertical="center"/>
    </xf>
    <xf numFmtId="169" fontId="8" fillId="0" borderId="0">
      <alignment horizontal="centerContinuous"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11" borderId="117" applyNumberFormat="0" applyAlignment="0" applyProtection="0"/>
    <xf numFmtId="0" fontId="46" fillId="11" borderId="117" applyNumberFormat="0" applyAlignment="0" applyProtection="0"/>
    <xf numFmtId="170" fontId="10" fillId="0" borderId="76">
      <alignment horizontal="center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3" applyNumberFormat="0" applyFill="0" applyAlignment="0" applyProtection="0"/>
    <xf numFmtId="0" fontId="50" fillId="0" borderId="113" applyNumberFormat="0" applyFill="0" applyAlignment="0" applyProtection="0"/>
    <xf numFmtId="0" fontId="51" fillId="0" borderId="114" applyNumberFormat="0" applyFill="0" applyAlignment="0" applyProtection="0"/>
    <xf numFmtId="0" fontId="52" fillId="0" borderId="114" applyNumberFormat="0" applyFill="0" applyAlignment="0" applyProtection="0"/>
    <xf numFmtId="0" fontId="53" fillId="0" borderId="115" applyNumberFormat="0" applyFill="0" applyAlignment="0" applyProtection="0"/>
    <xf numFmtId="0" fontId="54" fillId="0" borderId="11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21" applyNumberFormat="0" applyFill="0" applyAlignment="0" applyProtection="0"/>
    <xf numFmtId="0" fontId="56" fillId="0" borderId="121" applyNumberFormat="0" applyFill="0" applyAlignment="0" applyProtection="0"/>
    <xf numFmtId="1" fontId="11" fillId="0" borderId="77" applyNumberFormat="0" applyFont="0"/>
    <xf numFmtId="0" fontId="57" fillId="12" borderId="119" applyNumberFormat="0" applyAlignment="0" applyProtection="0"/>
    <xf numFmtId="0" fontId="58" fillId="12" borderId="119" applyNumberFormat="0" applyAlignment="0" applyProtection="0"/>
    <xf numFmtId="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113" applyNumberFormat="0" applyFill="0" applyAlignment="0" applyProtection="0"/>
    <xf numFmtId="0" fontId="52" fillId="0" borderId="114" applyNumberFormat="0" applyFill="0" applyAlignment="0" applyProtection="0"/>
    <xf numFmtId="0" fontId="54" fillId="0" borderId="115" applyNumberFormat="0" applyFill="0" applyAlignment="0" applyProtection="0"/>
    <xf numFmtId="0" fontId="54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9" borderId="0" applyNumberFormat="0" applyBorder="0" applyAlignment="0" applyProtection="0"/>
    <xf numFmtId="0" fontId="34" fillId="10" borderId="116" applyNumberFormat="0" applyAlignment="0" applyProtection="0"/>
    <xf numFmtId="0" fontId="46" fillId="11" borderId="117" applyNumberFormat="0" applyAlignment="0" applyProtection="0"/>
    <xf numFmtId="0" fontId="30" fillId="11" borderId="116" applyNumberFormat="0" applyAlignment="0" applyProtection="0"/>
    <xf numFmtId="0" fontId="32" fillId="0" borderId="118" applyNumberFormat="0" applyFill="0" applyAlignment="0" applyProtection="0"/>
    <xf numFmtId="0" fontId="58" fillId="12" borderId="119" applyNumberFormat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6" fillId="0" borderId="121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1" fillId="0" borderId="0"/>
    <xf numFmtId="0" fontId="1" fillId="13" borderId="120" applyNumberFormat="0" applyFont="0" applyAlignment="0" applyProtection="0"/>
    <xf numFmtId="0" fontId="4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20" applyNumberFormat="0" applyFont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699"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4" borderId="11" xfId="0" applyFont="1" applyFill="1" applyBorder="1" applyAlignment="1">
      <alignment horizontal="center" vertical="center"/>
    </xf>
    <xf numFmtId="164" fontId="3" fillId="4" borderId="1" xfId="0" applyNumberFormat="1" applyFont="1" applyFill="1" applyBorder="1"/>
    <xf numFmtId="164" fontId="3" fillId="4" borderId="2" xfId="0" applyNumberFormat="1" applyFont="1" applyFill="1" applyBorder="1"/>
    <xf numFmtId="164" fontId="3" fillId="2" borderId="11" xfId="0" applyNumberFormat="1" applyFont="1" applyFill="1" applyBorder="1"/>
    <xf numFmtId="3" fontId="3" fillId="4" borderId="1" xfId="0" applyNumberFormat="1" applyFont="1" applyFill="1" applyBorder="1"/>
    <xf numFmtId="3" fontId="3" fillId="2" borderId="2" xfId="0" applyNumberFormat="1" applyFont="1" applyFill="1" applyBorder="1"/>
    <xf numFmtId="0" fontId="2" fillId="0" borderId="14" xfId="0" applyFont="1" applyBorder="1" applyAlignment="1">
      <alignment horizontal="center" vertical="center"/>
    </xf>
    <xf numFmtId="0" fontId="0" fillId="0" borderId="15" xfId="0" applyBorder="1"/>
    <xf numFmtId="0" fontId="2" fillId="0" borderId="16" xfId="0" applyFont="1" applyBorder="1" applyAlignment="1">
      <alignment horizontal="center" vertical="center"/>
    </xf>
    <xf numFmtId="0" fontId="0" fillId="0" borderId="17" xfId="0" applyBorder="1"/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164" fontId="0" fillId="0" borderId="26" xfId="0" applyNumberFormat="1" applyBorder="1"/>
    <xf numFmtId="164" fontId="0" fillId="0" borderId="15" xfId="0" applyNumberFormat="1" applyBorder="1"/>
    <xf numFmtId="164" fontId="0" fillId="0" borderId="27" xfId="0" applyNumberFormat="1" applyBorder="1"/>
    <xf numFmtId="164" fontId="0" fillId="0" borderId="17" xfId="0" applyNumberFormat="1" applyBorder="1"/>
    <xf numFmtId="164" fontId="0" fillId="0" borderId="28" xfId="0" applyNumberFormat="1" applyBorder="1"/>
    <xf numFmtId="164" fontId="0" fillId="0" borderId="19" xfId="0" applyNumberFormat="1" applyBorder="1"/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/>
    <xf numFmtId="0" fontId="0" fillId="0" borderId="30" xfId="0" applyBorder="1"/>
    <xf numFmtId="0" fontId="0" fillId="0" borderId="31" xfId="0" applyBorder="1"/>
    <xf numFmtId="0" fontId="2" fillId="0" borderId="32" xfId="0" applyFont="1" applyBorder="1"/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/>
    <xf numFmtId="0" fontId="0" fillId="0" borderId="34" xfId="0" applyBorder="1"/>
    <xf numFmtId="0" fontId="0" fillId="0" borderId="35" xfId="0" applyBorder="1"/>
    <xf numFmtId="0" fontId="2" fillId="0" borderId="36" xfId="0" applyFont="1" applyBorder="1"/>
    <xf numFmtId="164" fontId="2" fillId="0" borderId="32" xfId="0" applyNumberFormat="1" applyFont="1" applyBorder="1"/>
    <xf numFmtId="164" fontId="0" fillId="0" borderId="37" xfId="0" applyNumberFormat="1" applyBorder="1"/>
    <xf numFmtId="164" fontId="0" fillId="0" borderId="30" xfId="0" applyNumberFormat="1" applyBorder="1"/>
    <xf numFmtId="164" fontId="2" fillId="0" borderId="36" xfId="0" applyNumberFormat="1" applyFont="1" applyBorder="1"/>
    <xf numFmtId="164" fontId="0" fillId="0" borderId="38" xfId="0" applyNumberFormat="1" applyBorder="1"/>
    <xf numFmtId="164" fontId="0" fillId="0" borderId="34" xfId="0" applyNumberFormat="1" applyBorder="1"/>
    <xf numFmtId="0" fontId="3" fillId="5" borderId="11" xfId="0" applyFont="1" applyFill="1" applyBorder="1" applyAlignment="1">
      <alignment horizontal="center" vertical="center"/>
    </xf>
    <xf numFmtId="0" fontId="3" fillId="5" borderId="1" xfId="0" applyFont="1" applyFill="1" applyBorder="1"/>
    <xf numFmtId="164" fontId="3" fillId="5" borderId="1" xfId="0" applyNumberFormat="1" applyFont="1" applyFill="1" applyBorder="1"/>
    <xf numFmtId="164" fontId="3" fillId="5" borderId="41" xfId="0" applyNumberFormat="1" applyFont="1" applyFill="1" applyBorder="1"/>
    <xf numFmtId="0" fontId="3" fillId="2" borderId="39" xfId="0" applyFont="1" applyFill="1" applyBorder="1"/>
    <xf numFmtId="164" fontId="3" fillId="2" borderId="40" xfId="0" applyNumberFormat="1" applyFont="1" applyFill="1" applyBorder="1"/>
    <xf numFmtId="0" fontId="3" fillId="2" borderId="42" xfId="0" applyFont="1" applyFill="1" applyBorder="1"/>
    <xf numFmtId="0" fontId="3" fillId="2" borderId="43" xfId="0" applyFont="1" applyFill="1" applyBorder="1"/>
    <xf numFmtId="164" fontId="3" fillId="2" borderId="44" xfId="0" applyNumberFormat="1" applyFont="1" applyFill="1" applyBorder="1"/>
    <xf numFmtId="164" fontId="3" fillId="2" borderId="45" xfId="0" applyNumberFormat="1" applyFont="1" applyFill="1" applyBorder="1"/>
    <xf numFmtId="0" fontId="3" fillId="3" borderId="46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5" borderId="47" xfId="0" applyFont="1" applyFill="1" applyBorder="1" applyAlignment="1">
      <alignment horizontal="center" vertical="center"/>
    </xf>
    <xf numFmtId="0" fontId="3" fillId="5" borderId="3" xfId="0" applyFont="1" applyFill="1" applyBorder="1"/>
    <xf numFmtId="164" fontId="3" fillId="3" borderId="4" xfId="0" applyNumberFormat="1" applyFont="1" applyFill="1" applyBorder="1"/>
    <xf numFmtId="164" fontId="3" fillId="3" borderId="48" xfId="0" applyNumberFormat="1" applyFont="1" applyFill="1" applyBorder="1"/>
    <xf numFmtId="164" fontId="3" fillId="5" borderId="3" xfId="0" applyNumberFormat="1" applyFont="1" applyFill="1" applyBorder="1"/>
    <xf numFmtId="164" fontId="3" fillId="5" borderId="49" xfId="0" applyNumberFormat="1" applyFont="1" applyFill="1" applyBorder="1"/>
    <xf numFmtId="0" fontId="3" fillId="3" borderId="0" xfId="2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vertical="center"/>
    </xf>
    <xf numFmtId="164" fontId="3" fillId="2" borderId="39" xfId="2" applyNumberFormat="1" applyFont="1" applyFill="1" applyBorder="1" applyAlignment="1">
      <alignment vertical="center"/>
    </xf>
    <xf numFmtId="0" fontId="6" fillId="0" borderId="12" xfId="2" applyFont="1" applyBorder="1" applyAlignment="1">
      <alignment vertical="center"/>
    </xf>
    <xf numFmtId="3" fontId="6" fillId="0" borderId="14" xfId="2" applyNumberFormat="1" applyFont="1" applyBorder="1" applyAlignment="1">
      <alignment vertical="center"/>
    </xf>
    <xf numFmtId="3" fontId="7" fillId="0" borderId="52" xfId="2" applyNumberFormat="1" applyFont="1" applyBorder="1" applyAlignment="1">
      <alignment vertical="center"/>
    </xf>
    <xf numFmtId="3" fontId="7" fillId="0" borderId="53" xfId="2" applyNumberFormat="1" applyFont="1" applyBorder="1" applyAlignment="1">
      <alignment vertical="center"/>
    </xf>
    <xf numFmtId="3" fontId="7" fillId="0" borderId="54" xfId="2" applyNumberFormat="1" applyFont="1" applyBorder="1" applyAlignment="1">
      <alignment vertical="center"/>
    </xf>
    <xf numFmtId="3" fontId="6" fillId="0" borderId="20" xfId="2" applyNumberFormat="1" applyFont="1" applyBorder="1" applyAlignment="1">
      <alignment vertical="center"/>
    </xf>
    <xf numFmtId="3" fontId="6" fillId="0" borderId="55" xfId="2" applyNumberFormat="1" applyFont="1" applyBorder="1" applyAlignment="1">
      <alignment vertical="center"/>
    </xf>
    <xf numFmtId="164" fontId="6" fillId="0" borderId="56" xfId="2" applyNumberFormat="1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3" fontId="6" fillId="0" borderId="16" xfId="2" applyNumberFormat="1" applyFont="1" applyBorder="1" applyAlignment="1">
      <alignment vertical="center"/>
    </xf>
    <xf numFmtId="3" fontId="7" fillId="0" borderId="57" xfId="2" applyNumberFormat="1" applyFont="1" applyBorder="1" applyAlignment="1">
      <alignment vertical="center"/>
    </xf>
    <xf numFmtId="3" fontId="7" fillId="0" borderId="58" xfId="2" applyNumberFormat="1" applyFont="1" applyBorder="1" applyAlignment="1">
      <alignment vertical="center"/>
    </xf>
    <xf numFmtId="3" fontId="7" fillId="0" borderId="59" xfId="2" applyNumberFormat="1" applyFont="1" applyBorder="1" applyAlignment="1">
      <alignment vertical="center"/>
    </xf>
    <xf numFmtId="3" fontId="6" fillId="0" borderId="21" xfId="2" applyNumberFormat="1" applyFont="1" applyBorder="1" applyAlignment="1">
      <alignment vertical="center"/>
    </xf>
    <xf numFmtId="3" fontId="6" fillId="0" borderId="60" xfId="2" applyNumberFormat="1" applyFont="1" applyBorder="1" applyAlignment="1">
      <alignment vertical="center"/>
    </xf>
    <xf numFmtId="164" fontId="6" fillId="0" borderId="61" xfId="2" applyNumberFormat="1" applyFont="1" applyBorder="1" applyAlignment="1">
      <alignment vertical="center"/>
    </xf>
    <xf numFmtId="0" fontId="6" fillId="0" borderId="62" xfId="2" applyFont="1" applyBorder="1" applyAlignment="1">
      <alignment vertical="center"/>
    </xf>
    <xf numFmtId="3" fontId="6" fillId="0" borderId="33" xfId="2" applyNumberFormat="1" applyFont="1" applyBorder="1" applyAlignment="1">
      <alignment vertical="center"/>
    </xf>
    <xf numFmtId="3" fontId="7" fillId="0" borderId="63" xfId="2" applyNumberFormat="1" applyFont="1" applyBorder="1" applyAlignment="1">
      <alignment vertical="center"/>
    </xf>
    <xf numFmtId="3" fontId="7" fillId="0" borderId="64" xfId="2" applyNumberFormat="1" applyFont="1" applyBorder="1" applyAlignment="1">
      <alignment vertical="center"/>
    </xf>
    <xf numFmtId="3" fontId="7" fillId="0" borderId="65" xfId="2" applyNumberFormat="1" applyFont="1" applyBorder="1" applyAlignment="1">
      <alignment vertical="center"/>
    </xf>
    <xf numFmtId="3" fontId="6" fillId="0" borderId="36" xfId="2" applyNumberFormat="1" applyFont="1" applyBorder="1" applyAlignment="1">
      <alignment vertical="center"/>
    </xf>
    <xf numFmtId="3" fontId="6" fillId="0" borderId="66" xfId="2" applyNumberFormat="1" applyFont="1" applyBorder="1" applyAlignment="1">
      <alignment vertical="center"/>
    </xf>
    <xf numFmtId="164" fontId="6" fillId="0" borderId="67" xfId="2" applyNumberFormat="1" applyFont="1" applyBorder="1" applyAlignment="1">
      <alignment vertical="center"/>
    </xf>
    <xf numFmtId="3" fontId="6" fillId="0" borderId="60" xfId="2" applyNumberFormat="1" applyFont="1" applyBorder="1" applyAlignment="1">
      <alignment horizontal="right" vertical="center"/>
    </xf>
    <xf numFmtId="0" fontId="7" fillId="0" borderId="62" xfId="2" applyFont="1" applyBorder="1" applyAlignment="1">
      <alignment horizontal="center" vertical="center" wrapText="1"/>
    </xf>
    <xf numFmtId="0" fontId="2" fillId="0" borderId="33" xfId="2" applyFont="1" applyBorder="1" applyAlignment="1">
      <alignment vertical="center"/>
    </xf>
    <xf numFmtId="0" fontId="6" fillId="0" borderId="68" xfId="2" applyFont="1" applyBorder="1" applyAlignment="1">
      <alignment vertical="center"/>
    </xf>
    <xf numFmtId="0" fontId="6" fillId="0" borderId="69" xfId="2" applyFont="1" applyBorder="1" applyAlignment="1">
      <alignment vertical="center"/>
    </xf>
    <xf numFmtId="0" fontId="7" fillId="0" borderId="72" xfId="2" applyFont="1" applyBorder="1" applyAlignment="1">
      <alignment vertical="center"/>
    </xf>
    <xf numFmtId="0" fontId="6" fillId="0" borderId="73" xfId="2" applyFont="1" applyBorder="1" applyAlignment="1">
      <alignment vertical="center"/>
    </xf>
    <xf numFmtId="0" fontId="6" fillId="0" borderId="74" xfId="2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3" fillId="6" borderId="0" xfId="2" applyFont="1" applyFill="1" applyBorder="1" applyAlignment="1">
      <alignment horizontal="center" vertical="center" wrapText="1"/>
    </xf>
    <xf numFmtId="3" fontId="3" fillId="6" borderId="1" xfId="2" applyNumberFormat="1" applyFont="1" applyFill="1" applyBorder="1" applyAlignment="1">
      <alignment vertical="center"/>
    </xf>
    <xf numFmtId="164" fontId="3" fillId="2" borderId="2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/>
    <xf numFmtId="164" fontId="0" fillId="0" borderId="0" xfId="0" applyNumberFormat="1" applyBorder="1"/>
    <xf numFmtId="0" fontId="0" fillId="0" borderId="0" xfId="0" applyFill="1"/>
    <xf numFmtId="0" fontId="2" fillId="0" borderId="78" xfId="0" applyFont="1" applyBorder="1" applyAlignment="1">
      <alignment horizontal="center" vertical="center"/>
    </xf>
    <xf numFmtId="0" fontId="3" fillId="3" borderId="46" xfId="0" applyFont="1" applyFill="1" applyBorder="1" applyAlignment="1">
      <alignment horizontal="right" vertical="center"/>
    </xf>
    <xf numFmtId="0" fontId="3" fillId="3" borderId="79" xfId="0" applyFont="1" applyFill="1" applyBorder="1" applyAlignment="1">
      <alignment horizontal="right" vertical="center"/>
    </xf>
    <xf numFmtId="0" fontId="3" fillId="2" borderId="82" xfId="0" applyFont="1" applyFill="1" applyBorder="1" applyAlignment="1">
      <alignment horizontal="right" vertical="center"/>
    </xf>
    <xf numFmtId="0" fontId="3" fillId="5" borderId="47" xfId="0" applyFont="1" applyFill="1" applyBorder="1" applyAlignment="1">
      <alignment horizontal="right" vertical="center"/>
    </xf>
    <xf numFmtId="0" fontId="3" fillId="5" borderId="80" xfId="0" applyFont="1" applyFill="1" applyBorder="1" applyAlignment="1">
      <alignment horizontal="right" vertical="center"/>
    </xf>
    <xf numFmtId="0" fontId="3" fillId="2" borderId="83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3" fillId="5" borderId="11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8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3" fillId="2" borderId="82" xfId="0" applyNumberFormat="1" applyFont="1" applyFill="1" applyBorder="1" applyAlignment="1">
      <alignment horizontal="right" vertical="center"/>
    </xf>
    <xf numFmtId="164" fontId="3" fillId="2" borderId="83" xfId="0" applyNumberFormat="1" applyFont="1" applyFill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4" fontId="3" fillId="2" borderId="32" xfId="0" applyNumberFormat="1" applyFont="1" applyFill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3" fillId="2" borderId="2" xfId="0" applyNumberFormat="1" applyFont="1" applyFill="1" applyBorder="1" applyAlignment="1">
      <alignment horizontal="right" vertical="center"/>
    </xf>
    <xf numFmtId="171" fontId="2" fillId="0" borderId="14" xfId="0" applyNumberFormat="1" applyFont="1" applyBorder="1" applyAlignment="1">
      <alignment horizontal="right" vertical="center"/>
    </xf>
    <xf numFmtId="171" fontId="2" fillId="0" borderId="16" xfId="0" applyNumberFormat="1" applyFont="1" applyBorder="1" applyAlignment="1">
      <alignment horizontal="right" vertical="center"/>
    </xf>
    <xf numFmtId="171" fontId="2" fillId="0" borderId="33" xfId="0" applyNumberFormat="1" applyFont="1" applyBorder="1" applyAlignment="1">
      <alignment horizontal="right" vertical="center"/>
    </xf>
    <xf numFmtId="171" fontId="2" fillId="0" borderId="18" xfId="0" applyNumberFormat="1" applyFont="1" applyBorder="1" applyAlignment="1">
      <alignment horizontal="right" vertical="center"/>
    </xf>
    <xf numFmtId="171" fontId="0" fillId="0" borderId="0" xfId="0" applyNumberFormat="1" applyAlignment="1">
      <alignment horizontal="right"/>
    </xf>
    <xf numFmtId="171" fontId="3" fillId="2" borderId="1" xfId="0" applyNumberFormat="1" applyFont="1" applyFill="1" applyBorder="1" applyAlignment="1">
      <alignment horizontal="right"/>
    </xf>
    <xf numFmtId="171" fontId="3" fillId="2" borderId="46" xfId="0" applyNumberFormat="1" applyFont="1" applyFill="1" applyBorder="1" applyAlignment="1">
      <alignment horizontal="right" vertical="center"/>
    </xf>
    <xf numFmtId="171" fontId="3" fillId="2" borderId="47" xfId="0" applyNumberFormat="1" applyFont="1" applyFill="1" applyBorder="1" applyAlignment="1">
      <alignment horizontal="right" vertical="center"/>
    </xf>
    <xf numFmtId="171" fontId="3" fillId="2" borderId="11" xfId="0" applyNumberFormat="1" applyFont="1" applyFill="1" applyBorder="1" applyAlignment="1">
      <alignment horizontal="right" vertical="center"/>
    </xf>
    <xf numFmtId="3" fontId="3" fillId="3" borderId="46" xfId="0" applyNumberFormat="1" applyFont="1" applyFill="1" applyBorder="1" applyAlignment="1">
      <alignment horizontal="right" vertical="center"/>
    </xf>
    <xf numFmtId="3" fontId="3" fillId="5" borderId="47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3" fillId="5" borderId="11" xfId="0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2" fillId="0" borderId="29" xfId="0" applyNumberFormat="1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2" fontId="3" fillId="2" borderId="44" xfId="0" applyNumberFormat="1" applyFont="1" applyFill="1" applyBorder="1" applyAlignment="1">
      <alignment horizontal="right" vertical="center"/>
    </xf>
    <xf numFmtId="172" fontId="3" fillId="2" borderId="4" xfId="0" applyNumberFormat="1" applyFont="1" applyFill="1" applyBorder="1" applyAlignment="1">
      <alignment horizontal="right" vertical="center"/>
    </xf>
    <xf numFmtId="172" fontId="3" fillId="2" borderId="45" xfId="0" applyNumberFormat="1" applyFont="1" applyFill="1" applyBorder="1" applyAlignment="1">
      <alignment horizontal="right" vertical="center"/>
    </xf>
    <xf numFmtId="172" fontId="3" fillId="2" borderId="3" xfId="0" applyNumberFormat="1" applyFont="1" applyFill="1" applyBorder="1" applyAlignment="1">
      <alignment horizontal="right" vertical="center"/>
    </xf>
    <xf numFmtId="172" fontId="2" fillId="0" borderId="20" xfId="0" applyNumberFormat="1" applyFont="1" applyBorder="1" applyAlignment="1">
      <alignment horizontal="right" vertical="center"/>
    </xf>
    <xf numFmtId="172" fontId="2" fillId="0" borderId="21" xfId="0" applyNumberFormat="1" applyFont="1" applyBorder="1" applyAlignment="1">
      <alignment horizontal="right" vertical="center"/>
    </xf>
    <xf numFmtId="172" fontId="2" fillId="0" borderId="36" xfId="0" applyNumberFormat="1" applyFont="1" applyBorder="1" applyAlignment="1">
      <alignment horizontal="right" vertical="center"/>
    </xf>
    <xf numFmtId="172" fontId="3" fillId="2" borderId="40" xfId="0" applyNumberFormat="1" applyFont="1" applyFill="1" applyBorder="1" applyAlignment="1">
      <alignment horizontal="right" vertical="center"/>
    </xf>
    <xf numFmtId="172" fontId="3" fillId="2" borderId="1" xfId="0" applyNumberFormat="1" applyFont="1" applyFill="1" applyBorder="1" applyAlignment="1">
      <alignment horizontal="right" vertical="center"/>
    </xf>
    <xf numFmtId="172" fontId="2" fillId="0" borderId="32" xfId="0" applyNumberFormat="1" applyFont="1" applyBorder="1" applyAlignment="1">
      <alignment horizontal="right" vertical="center"/>
    </xf>
    <xf numFmtId="172" fontId="2" fillId="0" borderId="22" xfId="0" applyNumberFormat="1" applyFont="1" applyBorder="1" applyAlignment="1">
      <alignment horizontal="right" vertical="center"/>
    </xf>
    <xf numFmtId="164" fontId="3" fillId="2" borderId="42" xfId="0" applyNumberFormat="1" applyFont="1" applyFill="1" applyBorder="1" applyAlignment="1">
      <alignment horizontal="right" vertical="center"/>
    </xf>
    <xf numFmtId="164" fontId="3" fillId="2" borderId="43" xfId="0" applyNumberFormat="1" applyFont="1" applyFill="1" applyBorder="1" applyAlignment="1">
      <alignment horizontal="right" vertical="center"/>
    </xf>
    <xf numFmtId="164" fontId="3" fillId="2" borderId="39" xfId="0" applyNumberFormat="1" applyFont="1" applyFill="1" applyBorder="1" applyAlignment="1">
      <alignment horizontal="right" vertical="center"/>
    </xf>
    <xf numFmtId="0" fontId="3" fillId="4" borderId="11" xfId="0" applyFont="1" applyFill="1" applyBorder="1"/>
    <xf numFmtId="3" fontId="3" fillId="4" borderId="2" xfId="0" applyNumberFormat="1" applyFont="1" applyFill="1" applyBorder="1"/>
    <xf numFmtId="172" fontId="3" fillId="2" borderId="11" xfId="0" applyNumberFormat="1" applyFont="1" applyFill="1" applyBorder="1"/>
    <xf numFmtId="172" fontId="3" fillId="2" borderId="1" xfId="0" applyNumberFormat="1" applyFont="1" applyFill="1" applyBorder="1"/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3" fillId="2" borderId="46" xfId="0" applyNumberFormat="1" applyFont="1" applyFill="1" applyBorder="1" applyAlignment="1">
      <alignment horizontal="right" vertical="center"/>
    </xf>
    <xf numFmtId="164" fontId="3" fillId="2" borderId="47" xfId="0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33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0" fontId="11" fillId="0" borderId="0" xfId="2" applyFont="1"/>
    <xf numFmtId="0" fontId="11" fillId="0" borderId="85" xfId="2" applyFont="1" applyBorder="1" applyAlignment="1">
      <alignment textRotation="90"/>
    </xf>
    <xf numFmtId="0" fontId="11" fillId="0" borderId="0" xfId="2" applyFont="1" applyAlignment="1">
      <alignment textRotation="90"/>
    </xf>
    <xf numFmtId="0" fontId="3" fillId="2" borderId="0" xfId="2" applyFont="1" applyFill="1" applyAlignment="1">
      <alignment textRotation="90"/>
    </xf>
    <xf numFmtId="0" fontId="3" fillId="3" borderId="11" xfId="2" applyFont="1" applyFill="1" applyBorder="1"/>
    <xf numFmtId="0" fontId="3" fillId="3" borderId="1" xfId="2" applyFont="1" applyFill="1" applyBorder="1"/>
    <xf numFmtId="0" fontId="3" fillId="2" borderId="0" xfId="2" applyFont="1" applyFill="1"/>
    <xf numFmtId="0" fontId="11" fillId="0" borderId="14" xfId="2" applyFont="1" applyBorder="1"/>
    <xf numFmtId="0" fontId="8" fillId="0" borderId="15" xfId="2" applyFont="1" applyBorder="1"/>
    <xf numFmtId="0" fontId="11" fillId="0" borderId="16" xfId="2" applyFont="1" applyBorder="1"/>
    <xf numFmtId="0" fontId="8" fillId="0" borderId="17" xfId="2" applyFont="1" applyBorder="1"/>
    <xf numFmtId="0" fontId="11" fillId="0" borderId="33" xfId="2" applyFont="1" applyBorder="1"/>
    <xf numFmtId="0" fontId="8" fillId="0" borderId="34" xfId="2" applyFont="1" applyBorder="1"/>
    <xf numFmtId="0" fontId="3" fillId="4" borderId="11" xfId="2" applyFont="1" applyFill="1" applyBorder="1"/>
    <xf numFmtId="0" fontId="3" fillId="4" borderId="1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85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vertical="center"/>
    </xf>
    <xf numFmtId="173" fontId="8" fillId="0" borderId="15" xfId="2" applyNumberFormat="1" applyFont="1" applyFill="1" applyBorder="1" applyAlignment="1">
      <alignment vertical="center"/>
    </xf>
    <xf numFmtId="173" fontId="8" fillId="0" borderId="0" xfId="2" applyNumberFormat="1" applyFont="1" applyFill="1" applyBorder="1" applyAlignment="1">
      <alignment vertical="center"/>
    </xf>
    <xf numFmtId="173" fontId="8" fillId="0" borderId="20" xfId="2" applyNumberFormat="1" applyFont="1" applyFill="1" applyBorder="1" applyAlignment="1">
      <alignment vertical="center"/>
    </xf>
    <xf numFmtId="0" fontId="8" fillId="0" borderId="20" xfId="2" applyFont="1" applyFill="1" applyBorder="1"/>
    <xf numFmtId="0" fontId="11" fillId="0" borderId="0" xfId="2" applyFont="1" applyBorder="1" applyAlignment="1"/>
    <xf numFmtId="0" fontId="11" fillId="0" borderId="16" xfId="2" applyFont="1" applyFill="1" applyBorder="1" applyAlignment="1">
      <alignment vertical="center"/>
    </xf>
    <xf numFmtId="173" fontId="8" fillId="0" borderId="17" xfId="2" applyNumberFormat="1" applyFont="1" applyFill="1" applyBorder="1" applyAlignment="1">
      <alignment vertical="center"/>
    </xf>
    <xf numFmtId="173" fontId="8" fillId="0" borderId="21" xfId="2" applyNumberFormat="1" applyFont="1" applyFill="1" applyBorder="1" applyAlignment="1">
      <alignment vertical="center"/>
    </xf>
    <xf numFmtId="0" fontId="8" fillId="0" borderId="21" xfId="2" applyFont="1" applyFill="1" applyBorder="1"/>
    <xf numFmtId="0" fontId="11" fillId="0" borderId="92" xfId="2" applyFont="1" applyFill="1" applyBorder="1" applyAlignment="1">
      <alignment vertical="center"/>
    </xf>
    <xf numFmtId="173" fontId="8" fillId="0" borderId="93" xfId="2" applyNumberFormat="1" applyFont="1" applyFill="1" applyBorder="1" applyAlignment="1">
      <alignment vertical="center"/>
    </xf>
    <xf numFmtId="173" fontId="8" fillId="0" borderId="22" xfId="2" applyNumberFormat="1" applyFont="1" applyFill="1" applyBorder="1" applyAlignment="1">
      <alignment vertical="center"/>
    </xf>
    <xf numFmtId="0" fontId="8" fillId="0" borderId="22" xfId="2" applyFont="1" applyFill="1" applyBorder="1"/>
    <xf numFmtId="166" fontId="8" fillId="0" borderId="0" xfId="2" applyNumberFormat="1" applyFont="1" applyFill="1" applyBorder="1"/>
    <xf numFmtId="173" fontId="8" fillId="0" borderId="0" xfId="2" applyNumberFormat="1" applyFont="1" applyFill="1" applyBorder="1"/>
    <xf numFmtId="0" fontId="2" fillId="0" borderId="0" xfId="0" applyFont="1" applyAlignment="1">
      <alignment textRotation="90"/>
    </xf>
    <xf numFmtId="0" fontId="2" fillId="0" borderId="85" xfId="0" applyFont="1" applyBorder="1" applyAlignment="1">
      <alignment textRotation="90"/>
    </xf>
    <xf numFmtId="0" fontId="2" fillId="0" borderId="0" xfId="0" applyFont="1" applyBorder="1" applyAlignment="1">
      <alignment textRotation="90"/>
    </xf>
    <xf numFmtId="0" fontId="3" fillId="3" borderId="11" xfId="0" applyFont="1" applyFill="1" applyBorder="1"/>
    <xf numFmtId="0" fontId="3" fillId="3" borderId="1" xfId="0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0" borderId="33" xfId="0" applyFont="1" applyBorder="1"/>
    <xf numFmtId="0" fontId="2" fillId="0" borderId="92" xfId="0" applyFont="1" applyBorder="1"/>
    <xf numFmtId="0" fontId="3" fillId="4" borderId="1" xfId="0" applyFont="1" applyFill="1" applyBorder="1"/>
    <xf numFmtId="0" fontId="3" fillId="2" borderId="0" xfId="0" applyFont="1" applyFill="1"/>
    <xf numFmtId="0" fontId="3" fillId="4" borderId="79" xfId="2" applyFont="1" applyFill="1" applyBorder="1"/>
    <xf numFmtId="0" fontId="3" fillId="4" borderId="6" xfId="2" applyFont="1" applyFill="1" applyBorder="1"/>
    <xf numFmtId="0" fontId="3" fillId="4" borderId="80" xfId="2" applyFont="1" applyFill="1" applyBorder="1"/>
    <xf numFmtId="0" fontId="3" fillId="2" borderId="79" xfId="0" applyFont="1" applyFill="1" applyBorder="1"/>
    <xf numFmtId="0" fontId="3" fillId="4" borderId="82" xfId="0" applyFont="1" applyFill="1" applyBorder="1"/>
    <xf numFmtId="0" fontId="3" fillId="4" borderId="108" xfId="0" applyFont="1" applyFill="1" applyBorder="1"/>
    <xf numFmtId="0" fontId="3" fillId="2" borderId="0" xfId="0" applyFont="1" applyFill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vertical="center"/>
    </xf>
    <xf numFmtId="0" fontId="6" fillId="0" borderId="109" xfId="2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2" fillId="0" borderId="110" xfId="0" applyFont="1" applyBorder="1"/>
    <xf numFmtId="0" fontId="2" fillId="0" borderId="111" xfId="0" applyFont="1" applyBorder="1"/>
    <xf numFmtId="0" fontId="0" fillId="0" borderId="55" xfId="0" applyBorder="1"/>
    <xf numFmtId="0" fontId="0" fillId="0" borderId="53" xfId="0" applyBorder="1"/>
    <xf numFmtId="0" fontId="0" fillId="0" borderId="90" xfId="0" applyBorder="1"/>
    <xf numFmtId="0" fontId="0" fillId="0" borderId="91" xfId="0" applyBorder="1"/>
    <xf numFmtId="0" fontId="0" fillId="0" borderId="0" xfId="0" applyAlignment="1"/>
    <xf numFmtId="3" fontId="0" fillId="0" borderId="15" xfId="0" applyNumberFormat="1" applyBorder="1"/>
    <xf numFmtId="3" fontId="0" fillId="0" borderId="0" xfId="0" applyNumberFormat="1"/>
    <xf numFmtId="3" fontId="0" fillId="0" borderId="17" xfId="0" applyNumberFormat="1" applyBorder="1"/>
    <xf numFmtId="3" fontId="0" fillId="0" borderId="93" xfId="0" applyNumberFormat="1" applyBorder="1"/>
    <xf numFmtId="3" fontId="3" fillId="4" borderId="11" xfId="0" applyNumberFormat="1" applyFont="1" applyFill="1" applyBorder="1"/>
    <xf numFmtId="3" fontId="3" fillId="2" borderId="1" xfId="0" applyNumberFormat="1" applyFont="1" applyFill="1" applyBorder="1"/>
    <xf numFmtId="0" fontId="2" fillId="0" borderId="7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quotePrefix="1" applyFont="1" applyBorder="1" applyAlignment="1">
      <alignment horizontal="center" vertical="center"/>
    </xf>
    <xf numFmtId="0" fontId="2" fillId="0" borderId="85" xfId="0" applyFont="1" applyBorder="1" applyAlignment="1">
      <alignment horizontal="center"/>
    </xf>
    <xf numFmtId="0" fontId="2" fillId="0" borderId="16" xfId="0" quotePrefix="1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8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Continuous" vertical="center"/>
    </xf>
    <xf numFmtId="0" fontId="11" fillId="0" borderId="0" xfId="1" applyFont="1" applyFill="1" applyBorder="1"/>
    <xf numFmtId="0" fontId="11" fillId="0" borderId="0" xfId="1" applyFont="1" applyFill="1" applyBorder="1" applyAlignment="1">
      <alignment horizontal="centerContinuous" vertical="center"/>
    </xf>
    <xf numFmtId="0" fontId="8" fillId="0" borderId="0" xfId="1" applyFont="1" applyFill="1" applyBorder="1" applyAlignment="1">
      <alignment horizontal="centerContinuous" vertical="center"/>
    </xf>
    <xf numFmtId="2" fontId="8" fillId="0" borderId="0" xfId="1" applyNumberFormat="1" applyFont="1" applyFill="1" applyBorder="1" applyAlignment="1">
      <alignment horizontal="centerContinuous" vertical="center"/>
    </xf>
    <xf numFmtId="0" fontId="11" fillId="0" borderId="0" xfId="2" applyFont="1" applyFill="1" applyBorder="1" applyAlignment="1">
      <alignment horizontal="left"/>
    </xf>
    <xf numFmtId="0" fontId="8" fillId="0" borderId="0" xfId="1" applyFont="1" applyFill="1" applyBorder="1"/>
    <xf numFmtId="1" fontId="11" fillId="0" borderId="0" xfId="1" applyNumberFormat="1" applyFont="1" applyFill="1" applyBorder="1"/>
    <xf numFmtId="2" fontId="11" fillId="0" borderId="0" xfId="1" applyNumberFormat="1" applyFont="1" applyFill="1" applyBorder="1"/>
    <xf numFmtId="2" fontId="11" fillId="0" borderId="0" xfId="1" applyNumberFormat="1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vertical="center"/>
    </xf>
    <xf numFmtId="1" fontId="11" fillId="0" borderId="8" xfId="1" applyNumberFormat="1" applyFont="1" applyFill="1" applyBorder="1" applyAlignment="1">
      <alignment horizontal="center" vertical="center" wrapText="1"/>
    </xf>
    <xf numFmtId="1" fontId="11" fillId="0" borderId="9" xfId="1" applyNumberFormat="1" applyFont="1" applyFill="1" applyBorder="1" applyAlignment="1">
      <alignment horizontal="center" vertical="center" wrapText="1"/>
    </xf>
    <xf numFmtId="1" fontId="11" fillId="0" borderId="50" xfId="1" applyNumberFormat="1" applyFont="1" applyFill="1" applyBorder="1" applyAlignment="1">
      <alignment horizontal="center" vertical="center" wrapText="1"/>
    </xf>
    <xf numFmtId="1" fontId="3" fillId="2" borderId="51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vertical="center"/>
    </xf>
    <xf numFmtId="166" fontId="11" fillId="0" borderId="0" xfId="1" applyNumberFormat="1" applyFont="1" applyFill="1" applyBorder="1" applyAlignment="1">
      <alignment vertical="center"/>
    </xf>
    <xf numFmtId="166" fontId="11" fillId="0" borderId="0" xfId="1" applyNumberFormat="1" applyFont="1" applyFill="1" applyBorder="1"/>
    <xf numFmtId="0" fontId="8" fillId="0" borderId="63" xfId="2" applyFont="1" applyBorder="1" applyAlignment="1">
      <alignment vertical="center"/>
    </xf>
    <xf numFmtId="0" fontId="8" fillId="0" borderId="64" xfId="2" applyFont="1" applyBorder="1" applyAlignment="1">
      <alignment vertical="center"/>
    </xf>
    <xf numFmtId="0" fontId="8" fillId="0" borderId="65" xfId="2" applyFont="1" applyBorder="1" applyAlignment="1">
      <alignment vertical="center"/>
    </xf>
    <xf numFmtId="0" fontId="8" fillId="0" borderId="36" xfId="2" applyFont="1" applyBorder="1" applyAlignment="1">
      <alignment vertical="center"/>
    </xf>
    <xf numFmtId="0" fontId="8" fillId="0" borderId="66" xfId="2" applyFont="1" applyBorder="1" applyAlignment="1">
      <alignment vertical="center"/>
    </xf>
    <xf numFmtId="0" fontId="8" fillId="0" borderId="67" xfId="2" applyFont="1" applyBorder="1" applyAlignment="1">
      <alignment vertical="center"/>
    </xf>
    <xf numFmtId="166" fontId="8" fillId="0" borderId="0" xfId="1" applyNumberFormat="1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horizontal="right" vertical="center"/>
    </xf>
    <xf numFmtId="1" fontId="11" fillId="0" borderId="0" xfId="1" applyNumberFormat="1" applyFont="1" applyFill="1" applyBorder="1" applyAlignment="1">
      <alignment horizontal="center"/>
    </xf>
    <xf numFmtId="9" fontId="11" fillId="0" borderId="0" xfId="1" applyNumberFormat="1" applyFont="1" applyFill="1" applyBorder="1" applyAlignment="1">
      <alignment horizontal="center"/>
    </xf>
    <xf numFmtId="17" fontId="8" fillId="0" borderId="0" xfId="12" applyNumberFormat="1" applyFont="1" applyAlignment="1">
      <alignment wrapText="1"/>
    </xf>
    <xf numFmtId="0" fontId="8" fillId="0" borderId="0" xfId="12"/>
    <xf numFmtId="0" fontId="8" fillId="0" borderId="0" xfId="12" applyFont="1" applyAlignment="1">
      <alignment wrapText="1"/>
    </xf>
    <xf numFmtId="0" fontId="8" fillId="0" borderId="0" xfId="12" applyFont="1"/>
    <xf numFmtId="0" fontId="15" fillId="0" borderId="0" xfId="12" applyFont="1" applyAlignment="1">
      <alignment horizontal="center" vertical="center" wrapText="1"/>
    </xf>
    <xf numFmtId="0" fontId="8" fillId="0" borderId="0" xfId="12" applyFont="1" applyAlignment="1">
      <alignment horizontal="center" vertical="center" wrapText="1"/>
    </xf>
    <xf numFmtId="0" fontId="8" fillId="0" borderId="0" xfId="12" applyFont="1" applyBorder="1" applyAlignment="1">
      <alignment wrapText="1"/>
    </xf>
    <xf numFmtId="0" fontId="8" fillId="0" borderId="0" xfId="12" applyFont="1" applyBorder="1" applyAlignment="1">
      <alignment horizontal="left"/>
    </xf>
    <xf numFmtId="0" fontId="8" fillId="0" borderId="0" xfId="12" applyFont="1" applyAlignment="1">
      <alignment horizontal="center" vertical="center"/>
    </xf>
    <xf numFmtId="0" fontId="8" fillId="0" borderId="0" xfId="12" applyFont="1" applyAlignment="1"/>
    <xf numFmtId="0" fontId="8" fillId="0" borderId="0" xfId="12" applyFont="1" applyBorder="1"/>
    <xf numFmtId="0" fontId="18" fillId="0" borderId="0" xfId="12" applyFont="1"/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/>
    <xf numFmtId="0" fontId="15" fillId="0" borderId="0" xfId="1" applyFont="1" applyFill="1" applyBorder="1" applyAlignment="1">
      <alignment vertical="center" wrapText="1"/>
    </xf>
    <xf numFmtId="0" fontId="3" fillId="2" borderId="5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2" applyFont="1" applyBorder="1"/>
    <xf numFmtId="0" fontId="3" fillId="2" borderId="0" xfId="2" applyFont="1" applyFill="1" applyBorder="1" applyAlignment="1">
      <alignment textRotation="90"/>
    </xf>
    <xf numFmtId="0" fontId="11" fillId="0" borderId="0" xfId="2" applyFont="1" applyAlignment="1">
      <alignment horizontal="left" vertical="center" wrapText="1"/>
    </xf>
    <xf numFmtId="0" fontId="11" fillId="0" borderId="0" xfId="2" applyFont="1" applyBorder="1" applyAlignment="1">
      <alignment textRotation="90"/>
    </xf>
    <xf numFmtId="0" fontId="3" fillId="3" borderId="87" xfId="2" applyFont="1" applyFill="1" applyBorder="1"/>
    <xf numFmtId="0" fontId="3" fillId="3" borderId="88" xfId="2" applyFont="1" applyFill="1" applyBorder="1"/>
    <xf numFmtId="0" fontId="3" fillId="3" borderId="89" xfId="2" applyFont="1" applyFill="1" applyBorder="1"/>
    <xf numFmtId="0" fontId="3" fillId="2" borderId="79" xfId="2" applyFont="1" applyFill="1" applyBorder="1"/>
    <xf numFmtId="0" fontId="11" fillId="0" borderId="55" xfId="2" applyFont="1" applyBorder="1"/>
    <xf numFmtId="0" fontId="8" fillId="0" borderId="53" xfId="2" applyFont="1" applyBorder="1"/>
    <xf numFmtId="0" fontId="11" fillId="0" borderId="60" xfId="2" applyFont="1" applyBorder="1"/>
    <xf numFmtId="0" fontId="8" fillId="0" borderId="58" xfId="2" applyFont="1" applyBorder="1"/>
    <xf numFmtId="0" fontId="11" fillId="0" borderId="66" xfId="2" applyFont="1" applyBorder="1"/>
    <xf numFmtId="0" fontId="8" fillId="0" borderId="64" xfId="2" applyFont="1" applyBorder="1"/>
    <xf numFmtId="0" fontId="11" fillId="0" borderId="60" xfId="2" applyFont="1" applyFill="1" applyBorder="1"/>
    <xf numFmtId="0" fontId="8" fillId="0" borderId="58" xfId="2" applyFont="1" applyFill="1" applyBorder="1"/>
    <xf numFmtId="0" fontId="11" fillId="0" borderId="0" xfId="2" applyFont="1" applyFill="1"/>
    <xf numFmtId="0" fontId="11" fillId="0" borderId="0" xfId="2" applyFont="1" applyAlignment="1">
      <alignment horizontal="left" wrapText="1"/>
    </xf>
    <xf numFmtId="0" fontId="3" fillId="0" borderId="0" xfId="2" applyFont="1" applyFill="1" applyAlignment="1">
      <alignment vertical="center"/>
    </xf>
    <xf numFmtId="0" fontId="13" fillId="0" borderId="132" xfId="7" applyFont="1" applyBorder="1" applyAlignment="1">
      <alignment vertical="center" wrapText="1"/>
    </xf>
    <xf numFmtId="0" fontId="8" fillId="0" borderId="0" xfId="2" applyFont="1"/>
    <xf numFmtId="0" fontId="8" fillId="0" borderId="0" xfId="2" applyFont="1" applyAlignment="1">
      <alignment textRotation="90"/>
    </xf>
    <xf numFmtId="0" fontId="3" fillId="3" borderId="94" xfId="2" applyFont="1" applyFill="1" applyBorder="1"/>
    <xf numFmtId="0" fontId="11" fillId="0" borderId="95" xfId="2" applyFont="1" applyFill="1" applyBorder="1"/>
    <xf numFmtId="0" fontId="11" fillId="0" borderId="96" xfId="2" applyFont="1" applyBorder="1"/>
    <xf numFmtId="0" fontId="11" fillId="0" borderId="97" xfId="2" applyFont="1" applyBorder="1"/>
    <xf numFmtId="0" fontId="11" fillId="0" borderId="98" xfId="2" applyFont="1" applyBorder="1"/>
    <xf numFmtId="0" fontId="11" fillId="0" borderId="99" xfId="2" applyFont="1" applyBorder="1"/>
    <xf numFmtId="0" fontId="11" fillId="0" borderId="100" xfId="2" applyFont="1" applyBorder="1"/>
    <xf numFmtId="0" fontId="3" fillId="3" borderId="101" xfId="2" applyFont="1" applyFill="1" applyBorder="1"/>
    <xf numFmtId="0" fontId="11" fillId="0" borderId="102" xfId="2" applyFont="1" applyBorder="1"/>
    <xf numFmtId="0" fontId="3" fillId="4" borderId="103" xfId="2" applyFont="1" applyFill="1" applyBorder="1"/>
    <xf numFmtId="0" fontId="11" fillId="0" borderId="104" xfId="2" applyFont="1" applyBorder="1"/>
    <xf numFmtId="0" fontId="11" fillId="0" borderId="105" xfId="2" applyFont="1" applyBorder="1"/>
    <xf numFmtId="0" fontId="11" fillId="0" borderId="106" xfId="2" applyFont="1" applyBorder="1"/>
    <xf numFmtId="0" fontId="11" fillId="0" borderId="107" xfId="2" applyFont="1" applyBorder="1"/>
    <xf numFmtId="0" fontId="16" fillId="0" borderId="0" xfId="2" applyFont="1"/>
    <xf numFmtId="0" fontId="13" fillId="0" borderId="0" xfId="7" applyFont="1" applyBorder="1" applyAlignment="1">
      <alignment vertical="center" wrapText="1"/>
    </xf>
    <xf numFmtId="0" fontId="12" fillId="0" borderId="0" xfId="0" applyFont="1"/>
    <xf numFmtId="0" fontId="11" fillId="0" borderId="0" xfId="12" applyFont="1" applyAlignment="1">
      <alignment horizontal="center" vertical="center" wrapText="1"/>
    </xf>
    <xf numFmtId="0" fontId="11" fillId="0" borderId="135" xfId="12" quotePrefix="1" applyFont="1" applyBorder="1" applyAlignment="1">
      <alignment horizontal="center" vertical="center"/>
    </xf>
    <xf numFmtId="0" fontId="8" fillId="0" borderId="134" xfId="12" applyBorder="1" applyAlignment="1">
      <alignment horizontal="left" vertical="center" wrapText="1"/>
    </xf>
    <xf numFmtId="0" fontId="11" fillId="0" borderId="17" xfId="12" quotePrefix="1" applyFont="1" applyBorder="1" applyAlignment="1">
      <alignment horizontal="center" vertical="center"/>
    </xf>
    <xf numFmtId="0" fontId="8" fillId="0" borderId="17" xfId="12" applyBorder="1" applyAlignment="1">
      <alignment horizontal="left" vertical="center" wrapText="1"/>
    </xf>
    <xf numFmtId="0" fontId="11" fillId="0" borderId="17" xfId="12" applyFont="1" applyBorder="1" applyAlignment="1">
      <alignment horizontal="center" vertical="center"/>
    </xf>
    <xf numFmtId="0" fontId="11" fillId="0" borderId="141" xfId="12" applyFont="1" applyBorder="1" applyAlignment="1">
      <alignment horizontal="center" vertical="center"/>
    </xf>
    <xf numFmtId="0" fontId="11" fillId="0" borderId="93" xfId="12" applyFont="1" applyBorder="1" applyAlignment="1">
      <alignment horizontal="center" vertical="center"/>
    </xf>
    <xf numFmtId="0" fontId="8" fillId="0" borderId="93" xfId="12" applyBorder="1" applyAlignment="1">
      <alignment horizontal="left" vertical="center" wrapText="1"/>
    </xf>
    <xf numFmtId="0" fontId="3" fillId="2" borderId="51" xfId="12" applyFont="1" applyFill="1" applyBorder="1" applyAlignment="1">
      <alignment horizontal="center" vertical="center" wrapText="1"/>
    </xf>
    <xf numFmtId="3" fontId="7" fillId="2" borderId="57" xfId="2" applyNumberFormat="1" applyFont="1" applyFill="1" applyBorder="1" applyAlignment="1">
      <alignment vertical="center"/>
    </xf>
    <xf numFmtId="3" fontId="7" fillId="2" borderId="58" xfId="2" applyNumberFormat="1" applyFont="1" applyFill="1" applyBorder="1" applyAlignment="1">
      <alignment vertical="center"/>
    </xf>
    <xf numFmtId="3" fontId="7" fillId="2" borderId="59" xfId="2" applyNumberFormat="1" applyFont="1" applyFill="1" applyBorder="1" applyAlignment="1">
      <alignment vertical="center"/>
    </xf>
    <xf numFmtId="0" fontId="7" fillId="2" borderId="70" xfId="2" applyFont="1" applyFill="1" applyBorder="1" applyAlignment="1">
      <alignment vertical="center"/>
    </xf>
    <xf numFmtId="0" fontId="8" fillId="2" borderId="71" xfId="2" applyFont="1" applyFill="1" applyBorder="1" applyAlignment="1">
      <alignment vertical="center"/>
    </xf>
    <xf numFmtId="0" fontId="3" fillId="4" borderId="0" xfId="0" applyFont="1" applyFill="1" applyAlignment="1">
      <alignment textRotation="90"/>
    </xf>
    <xf numFmtId="0" fontId="61" fillId="0" borderId="0" xfId="0" applyFont="1"/>
    <xf numFmtId="0" fontId="2" fillId="0" borderId="5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23" xfId="0" applyNumberFormat="1" applyBorder="1"/>
    <xf numFmtId="3" fontId="0" fillId="0" borderId="24" xfId="0" applyNumberFormat="1" applyBorder="1"/>
    <xf numFmtId="3" fontId="0" fillId="0" borderId="146" xfId="0" applyNumberFormat="1" applyBorder="1"/>
    <xf numFmtId="171" fontId="3" fillId="2" borderId="2" xfId="0" applyNumberFormat="1" applyFont="1" applyFill="1" applyBorder="1"/>
    <xf numFmtId="171" fontId="2" fillId="0" borderId="20" xfId="0" applyNumberFormat="1" applyFont="1" applyBorder="1"/>
    <xf numFmtId="171" fontId="2" fillId="0" borderId="21" xfId="0" applyNumberFormat="1" applyFont="1" applyBorder="1"/>
    <xf numFmtId="171" fontId="2" fillId="0" borderId="147" xfId="0" applyNumberFormat="1" applyFont="1" applyBorder="1"/>
    <xf numFmtId="0" fontId="3" fillId="2" borderId="0" xfId="0" applyFont="1" applyFill="1" applyAlignment="1">
      <alignment horizontal="center" vertical="center"/>
    </xf>
    <xf numFmtId="0" fontId="63" fillId="0" borderId="14" xfId="0" applyFont="1" applyBorder="1"/>
    <xf numFmtId="0" fontId="63" fillId="0" borderId="16" xfId="0" applyFont="1" applyBorder="1"/>
    <xf numFmtId="0" fontId="63" fillId="0" borderId="92" xfId="0" applyFont="1" applyBorder="1"/>
    <xf numFmtId="3" fontId="6" fillId="0" borderId="92" xfId="2" applyNumberFormat="1" applyFont="1" applyBorder="1" applyAlignment="1">
      <alignment vertical="center"/>
    </xf>
    <xf numFmtId="3" fontId="7" fillId="0" borderId="149" xfId="2" applyNumberFormat="1" applyFont="1" applyBorder="1" applyAlignment="1">
      <alignment vertical="center"/>
    </xf>
    <xf numFmtId="3" fontId="7" fillId="0" borderId="91" xfId="2" applyNumberFormat="1" applyFont="1" applyBorder="1" applyAlignment="1">
      <alignment vertical="center"/>
    </xf>
    <xf numFmtId="3" fontId="7" fillId="2" borderId="112" xfId="2" applyNumberFormat="1" applyFont="1" applyFill="1" applyBorder="1" applyAlignment="1">
      <alignment vertical="center"/>
    </xf>
    <xf numFmtId="3" fontId="6" fillId="0" borderId="147" xfId="2" applyNumberFormat="1" applyFont="1" applyBorder="1" applyAlignment="1">
      <alignment vertical="center"/>
    </xf>
    <xf numFmtId="3" fontId="6" fillId="0" borderId="90" xfId="2" applyNumberFormat="1" applyFont="1" applyBorder="1" applyAlignment="1">
      <alignment vertical="center"/>
    </xf>
    <xf numFmtId="164" fontId="6" fillId="0" borderId="148" xfId="2" applyNumberFormat="1" applyFont="1" applyBorder="1" applyAlignment="1">
      <alignment vertical="center"/>
    </xf>
    <xf numFmtId="3" fontId="6" fillId="0" borderId="16" xfId="2" applyNumberFormat="1" applyFont="1" applyFill="1" applyBorder="1" applyAlignment="1">
      <alignment vertical="center"/>
    </xf>
    <xf numFmtId="3" fontId="7" fillId="0" borderId="59" xfId="2" applyNumberFormat="1" applyFont="1" applyFill="1" applyBorder="1" applyAlignment="1">
      <alignment vertical="center"/>
    </xf>
    <xf numFmtId="164" fontId="6" fillId="0" borderId="61" xfId="2" applyNumberFormat="1" applyFont="1" applyBorder="1" applyAlignment="1">
      <alignment horizontal="right" vertical="center"/>
    </xf>
    <xf numFmtId="164" fontId="6" fillId="0" borderId="75" xfId="2" applyNumberFormat="1" applyFont="1" applyBorder="1" applyAlignment="1">
      <alignment horizontal="right" vertical="center"/>
    </xf>
    <xf numFmtId="164" fontId="12" fillId="0" borderId="0" xfId="155" applyNumberFormat="1" applyFont="1"/>
    <xf numFmtId="0" fontId="12" fillId="0" borderId="0" xfId="0" applyFont="1" applyBorder="1"/>
    <xf numFmtId="0" fontId="2" fillId="0" borderId="150" xfId="0" applyFont="1" applyBorder="1" applyAlignment="1">
      <alignment horizontal="left" textRotation="90"/>
    </xf>
    <xf numFmtId="0" fontId="2" fillId="0" borderId="151" xfId="0" applyFont="1" applyBorder="1"/>
    <xf numFmtId="0" fontId="2" fillId="0" borderId="152" xfId="0" applyFont="1" applyBorder="1"/>
    <xf numFmtId="0" fontId="2" fillId="0" borderId="153" xfId="0" applyFont="1" applyBorder="1"/>
    <xf numFmtId="0" fontId="3" fillId="2" borderId="11" xfId="0" applyFont="1" applyFill="1" applyBorder="1"/>
    <xf numFmtId="0" fontId="12" fillId="0" borderId="155" xfId="0" applyFont="1" applyBorder="1" applyAlignment="1">
      <alignment vertical="center"/>
    </xf>
    <xf numFmtId="0" fontId="8" fillId="0" borderId="0" xfId="12" applyFont="1" applyAlignment="1">
      <alignment horizontal="center" wrapText="1"/>
    </xf>
    <xf numFmtId="0" fontId="8" fillId="0" borderId="0" xfId="12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vertical="center"/>
    </xf>
    <xf numFmtId="0" fontId="64" fillId="0" borderId="77" xfId="0" applyFont="1" applyBorder="1" applyAlignment="1">
      <alignment vertical="center"/>
    </xf>
    <xf numFmtId="0" fontId="0" fillId="0" borderId="77" xfId="0" applyBorder="1" applyAlignment="1">
      <alignment horizontal="left" vertical="center" wrapText="1"/>
    </xf>
    <xf numFmtId="3" fontId="7" fillId="0" borderId="57" xfId="2" applyNumberFormat="1" applyFont="1" applyFill="1" applyBorder="1" applyAlignment="1">
      <alignment vertical="center"/>
    </xf>
    <xf numFmtId="3" fontId="7" fillId="0" borderId="58" xfId="2" applyNumberFormat="1" applyFont="1" applyFill="1" applyBorder="1" applyAlignment="1">
      <alignment vertical="center"/>
    </xf>
    <xf numFmtId="3" fontId="8" fillId="0" borderId="0" xfId="0" applyNumberFormat="1" applyFont="1" applyFill="1" applyBorder="1"/>
    <xf numFmtId="0" fontId="11" fillId="0" borderId="66" xfId="2" applyFont="1" applyFill="1" applyBorder="1"/>
    <xf numFmtId="0" fontId="8" fillId="0" borderId="64" xfId="2" applyFont="1" applyFill="1" applyBorder="1"/>
    <xf numFmtId="0" fontId="3" fillId="0" borderId="0" xfId="2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86" xfId="0" applyFont="1" applyFill="1" applyBorder="1" applyAlignment="1">
      <alignment horizontal="left" textRotation="90"/>
    </xf>
    <xf numFmtId="0" fontId="12" fillId="0" borderId="86" xfId="0" applyFont="1" applyFill="1" applyBorder="1"/>
    <xf numFmtId="0" fontId="3" fillId="0" borderId="2" xfId="0" applyFont="1" applyFill="1" applyBorder="1"/>
    <xf numFmtId="0" fontId="0" fillId="0" borderId="14" xfId="0" applyBorder="1"/>
    <xf numFmtId="0" fontId="2" fillId="0" borderId="12" xfId="0" applyFont="1" applyBorder="1"/>
    <xf numFmtId="0" fontId="3" fillId="3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3" fontId="8" fillId="0" borderId="0" xfId="1" applyNumberFormat="1" applyFont="1" applyFill="1" applyBorder="1"/>
    <xf numFmtId="0" fontId="2" fillId="0" borderId="0" xfId="0" quotePrefix="1" applyFont="1" applyAlignment="1">
      <alignment horizontal="center" vertical="center"/>
    </xf>
    <xf numFmtId="0" fontId="3" fillId="2" borderId="6" xfId="2" applyFont="1" applyFill="1" applyBorder="1"/>
    <xf numFmtId="0" fontId="3" fillId="2" borderId="108" xfId="0" applyFont="1" applyFill="1" applyBorder="1"/>
    <xf numFmtId="0" fontId="0" fillId="0" borderId="16" xfId="0" applyBorder="1"/>
    <xf numFmtId="0" fontId="2" fillId="0" borderId="13" xfId="0" applyFont="1" applyBorder="1"/>
    <xf numFmtId="0" fontId="55" fillId="0" borderId="0" xfId="0" applyFont="1" applyFill="1"/>
    <xf numFmtId="0" fontId="55" fillId="0" borderId="0" xfId="0" applyFont="1" applyFill="1" applyBorder="1"/>
    <xf numFmtId="0" fontId="57" fillId="3" borderId="156" xfId="0" applyFont="1" applyFill="1" applyBorder="1" applyAlignment="1">
      <alignment horizontal="left"/>
    </xf>
    <xf numFmtId="0" fontId="57" fillId="3" borderId="134" xfId="0" applyNumberFormat="1" applyFont="1" applyFill="1" applyBorder="1"/>
    <xf numFmtId="0" fontId="57" fillId="2" borderId="134" xfId="0" applyNumberFormat="1" applyFont="1" applyFill="1" applyBorder="1"/>
    <xf numFmtId="0" fontId="57" fillId="3" borderId="134" xfId="0" applyFont="1" applyFill="1" applyBorder="1"/>
    <xf numFmtId="0" fontId="57" fillId="2" borderId="134" xfId="0" applyFont="1" applyFill="1" applyBorder="1"/>
    <xf numFmtId="0" fontId="0" fillId="0" borderId="16" xfId="0" applyFill="1" applyBorder="1" applyAlignment="1">
      <alignment horizontal="left" indent="1"/>
    </xf>
    <xf numFmtId="0" fontId="0" fillId="0" borderId="17" xfId="0" applyNumberFormat="1" applyFill="1" applyBorder="1"/>
    <xf numFmtId="0" fontId="55" fillId="0" borderId="17" xfId="0" applyNumberFormat="1" applyFont="1" applyFill="1" applyBorder="1"/>
    <xf numFmtId="0" fontId="0" fillId="0" borderId="17" xfId="0" applyFill="1" applyBorder="1"/>
    <xf numFmtId="0" fontId="55" fillId="0" borderId="17" xfId="0" applyFont="1" applyFill="1" applyBorder="1"/>
    <xf numFmtId="0" fontId="20" fillId="0" borderId="0" xfId="1" applyFont="1" applyFill="1" applyBorder="1" applyAlignment="1">
      <alignment horizontal="left" vertical="center" wrapText="1"/>
    </xf>
    <xf numFmtId="0" fontId="2" fillId="0" borderId="151" xfId="0" applyFont="1" applyBorder="1" applyAlignment="1">
      <alignment wrapText="1"/>
    </xf>
    <xf numFmtId="0" fontId="2" fillId="0" borderId="152" xfId="0" applyFont="1" applyBorder="1" applyAlignment="1">
      <alignment wrapText="1"/>
    </xf>
    <xf numFmtId="9" fontId="12" fillId="0" borderId="151" xfId="155" applyFont="1" applyBorder="1"/>
    <xf numFmtId="9" fontId="12" fillId="0" borderId="152" xfId="155" applyFont="1" applyBorder="1"/>
    <xf numFmtId="9" fontId="3" fillId="4" borderId="108" xfId="155" applyFont="1" applyFill="1" applyBorder="1"/>
    <xf numFmtId="0" fontId="12" fillId="0" borderId="0" xfId="0" applyFont="1" applyAlignment="1">
      <alignment horizontal="center"/>
    </xf>
    <xf numFmtId="0" fontId="12" fillId="2" borderId="0" xfId="0" applyFont="1" applyFill="1"/>
    <xf numFmtId="17" fontId="8" fillId="0" borderId="0" xfId="12" applyNumberFormat="1" applyFont="1" applyAlignment="1">
      <alignment horizontal="right"/>
    </xf>
    <xf numFmtId="17" fontId="66" fillId="0" borderId="0" xfId="0" applyNumberFormat="1" applyFont="1"/>
    <xf numFmtId="0" fontId="0" fillId="0" borderId="14" xfId="0" applyFill="1" applyBorder="1" applyAlignment="1">
      <alignment horizontal="left" indent="1"/>
    </xf>
    <xf numFmtId="0" fontId="0" fillId="0" borderId="15" xfId="0" applyNumberFormat="1" applyFill="1" applyBorder="1"/>
    <xf numFmtId="0" fontId="55" fillId="0" borderId="15" xfId="0" applyNumberFormat="1" applyFont="1" applyFill="1" applyBorder="1"/>
    <xf numFmtId="0" fontId="0" fillId="0" borderId="15" xfId="0" applyFill="1" applyBorder="1"/>
    <xf numFmtId="0" fontId="55" fillId="0" borderId="15" xfId="0" applyFont="1" applyFill="1" applyBorder="1"/>
    <xf numFmtId="0" fontId="3" fillId="3" borderId="46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quotePrefix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8" fillId="0" borderId="0" xfId="0" applyFont="1"/>
    <xf numFmtId="0" fontId="69" fillId="0" borderId="0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4" xfId="0" quotePrefix="1" applyFont="1" applyBorder="1" applyAlignment="1">
      <alignment horizontal="center" vertical="center" wrapText="1"/>
    </xf>
    <xf numFmtId="49" fontId="2" fillId="0" borderId="29" xfId="0" quotePrefix="1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wrapText="1"/>
    </xf>
    <xf numFmtId="0" fontId="20" fillId="0" borderId="0" xfId="1" applyFont="1" applyFill="1" applyBorder="1" applyAlignment="1">
      <alignment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49" fontId="3" fillId="5" borderId="4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38" borderId="85" xfId="0" applyFont="1" applyFill="1" applyBorder="1" applyAlignment="1">
      <alignment horizontal="center" vertical="center"/>
    </xf>
    <xf numFmtId="0" fontId="0" fillId="38" borderId="0" xfId="0" applyFill="1"/>
    <xf numFmtId="164" fontId="3" fillId="38" borderId="46" xfId="0" applyNumberFormat="1" applyFont="1" applyFill="1" applyBorder="1" applyAlignment="1">
      <alignment horizontal="right" vertical="center"/>
    </xf>
    <xf numFmtId="164" fontId="3" fillId="38" borderId="47" xfId="0" applyNumberFormat="1" applyFont="1" applyFill="1" applyBorder="1" applyAlignment="1">
      <alignment horizontal="right" vertical="center"/>
    </xf>
    <xf numFmtId="164" fontId="2" fillId="38" borderId="14" xfId="0" applyNumberFormat="1" applyFont="1" applyFill="1" applyBorder="1" applyAlignment="1">
      <alignment horizontal="right" vertical="center"/>
    </xf>
    <xf numFmtId="164" fontId="2" fillId="38" borderId="16" xfId="0" applyNumberFormat="1" applyFont="1" applyFill="1" applyBorder="1" applyAlignment="1">
      <alignment horizontal="right" vertical="center"/>
    </xf>
    <xf numFmtId="164" fontId="2" fillId="38" borderId="33" xfId="0" applyNumberFormat="1" applyFont="1" applyFill="1" applyBorder="1" applyAlignment="1">
      <alignment horizontal="right" vertical="center"/>
    </xf>
    <xf numFmtId="164" fontId="3" fillId="38" borderId="11" xfId="0" applyNumberFormat="1" applyFont="1" applyFill="1" applyBorder="1" applyAlignment="1">
      <alignment horizontal="right" vertical="center"/>
    </xf>
    <xf numFmtId="164" fontId="2" fillId="38" borderId="18" xfId="0" applyNumberFormat="1" applyFont="1" applyFill="1" applyBorder="1" applyAlignment="1">
      <alignment horizontal="right" vertical="center"/>
    </xf>
    <xf numFmtId="164" fontId="0" fillId="38" borderId="0" xfId="0" applyNumberFormat="1" applyFill="1"/>
    <xf numFmtId="164" fontId="3" fillId="38" borderId="1" xfId="0" applyNumberFormat="1" applyFont="1" applyFill="1" applyBorder="1"/>
    <xf numFmtId="0" fontId="2" fillId="38" borderId="8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0" borderId="29" xfId="0" quotePrefix="1" applyFont="1" applyBorder="1" applyAlignment="1">
      <alignment horizontal="center" vertical="center" wrapText="1"/>
    </xf>
    <xf numFmtId="0" fontId="20" fillId="0" borderId="0" xfId="1" applyFont="1" applyFill="1" applyBorder="1" applyAlignment="1"/>
    <xf numFmtId="0" fontId="0" fillId="0" borderId="0" xfId="0" applyFill="1" applyBorder="1"/>
    <xf numFmtId="0" fontId="5" fillId="40" borderId="0" xfId="0" applyFont="1" applyFill="1" applyBorder="1"/>
    <xf numFmtId="0" fontId="8" fillId="40" borderId="0" xfId="0" applyFont="1" applyFill="1"/>
    <xf numFmtId="164" fontId="8" fillId="40" borderId="163" xfId="0" applyNumberFormat="1" applyFont="1" applyFill="1" applyBorder="1" applyAlignment="1">
      <alignment horizontal="right" vertical="center"/>
    </xf>
    <xf numFmtId="164" fontId="8" fillId="40" borderId="160" xfId="0" applyNumberFormat="1" applyFont="1" applyFill="1" applyBorder="1" applyAlignment="1">
      <alignment horizontal="right" vertical="center"/>
    </xf>
    <xf numFmtId="164" fontId="8" fillId="41" borderId="163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right" vertical="center" wrapText="1"/>
    </xf>
    <xf numFmtId="0" fontId="3" fillId="2" borderId="51" xfId="0" applyFont="1" applyFill="1" applyBorder="1" applyAlignment="1">
      <alignment horizontal="right" vertical="center"/>
    </xf>
    <xf numFmtId="0" fontId="8" fillId="40" borderId="160" xfId="0" applyFont="1" applyFill="1" applyBorder="1" applyAlignment="1">
      <alignment horizontal="right" vertical="center"/>
    </xf>
    <xf numFmtId="0" fontId="11" fillId="41" borderId="157" xfId="0" applyFont="1" applyFill="1" applyBorder="1" applyAlignment="1">
      <alignment horizontal="right" vertical="center"/>
    </xf>
    <xf numFmtId="0" fontId="11" fillId="0" borderId="157" xfId="0" applyFont="1" applyFill="1" applyBorder="1" applyAlignment="1">
      <alignment horizontal="right" vertical="center"/>
    </xf>
    <xf numFmtId="0" fontId="11" fillId="41" borderId="158" xfId="0" applyFont="1" applyFill="1" applyBorder="1" applyAlignment="1">
      <alignment horizontal="right" vertical="center"/>
    </xf>
    <xf numFmtId="164" fontId="11" fillId="41" borderId="163" xfId="0" applyNumberFormat="1" applyFont="1" applyFill="1" applyBorder="1" applyAlignment="1">
      <alignment horizontal="right" vertical="center"/>
    </xf>
    <xf numFmtId="164" fontId="11" fillId="41" borderId="164" xfId="0" applyNumberFormat="1" applyFont="1" applyFill="1" applyBorder="1" applyAlignment="1">
      <alignment horizontal="right" vertical="center"/>
    </xf>
    <xf numFmtId="0" fontId="8" fillId="40" borderId="0" xfId="0" applyFont="1" applyFill="1" applyBorder="1" applyAlignment="1">
      <alignment horizontal="right" vertical="center"/>
    </xf>
    <xf numFmtId="164" fontId="11" fillId="41" borderId="160" xfId="0" applyNumberFormat="1" applyFont="1" applyFill="1" applyBorder="1" applyAlignment="1">
      <alignment horizontal="right" vertical="center"/>
    </xf>
    <xf numFmtId="164" fontId="8" fillId="41" borderId="160" xfId="0" applyNumberFormat="1" applyFont="1" applyFill="1" applyBorder="1" applyAlignment="1">
      <alignment horizontal="right" vertical="center"/>
    </xf>
    <xf numFmtId="164" fontId="11" fillId="41" borderId="161" xfId="0" applyNumberFormat="1" applyFont="1" applyFill="1" applyBorder="1" applyAlignment="1">
      <alignment horizontal="right" vertical="center"/>
    </xf>
    <xf numFmtId="0" fontId="11" fillId="0" borderId="16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wrapText="1"/>
    </xf>
    <xf numFmtId="0" fontId="8" fillId="40" borderId="159" xfId="0" applyFont="1" applyFill="1" applyBorder="1" applyAlignment="1">
      <alignment horizontal="left" wrapText="1"/>
    </xf>
    <xf numFmtId="0" fontId="8" fillId="40" borderId="162" xfId="0" applyFont="1" applyFill="1" applyBorder="1" applyAlignment="1">
      <alignment horizontal="left" wrapText="1"/>
    </xf>
    <xf numFmtId="0" fontId="8" fillId="40" borderId="0" xfId="0" applyFont="1" applyFill="1" applyBorder="1" applyAlignment="1">
      <alignment horizontal="left"/>
    </xf>
    <xf numFmtId="0" fontId="8" fillId="0" borderId="0" xfId="2" applyFont="1" applyBorder="1"/>
    <xf numFmtId="0" fontId="3" fillId="0" borderId="0" xfId="2" applyFont="1" applyFill="1" applyBorder="1"/>
    <xf numFmtId="0" fontId="8" fillId="0" borderId="153" xfId="0" applyFont="1" applyBorder="1"/>
    <xf numFmtId="0" fontId="11" fillId="2" borderId="1" xfId="0" applyFont="1" applyFill="1" applyBorder="1"/>
    <xf numFmtId="0" fontId="20" fillId="0" borderId="0" xfId="1" applyFont="1" applyFill="1" applyBorder="1" applyAlignment="1">
      <alignment horizontal="left" vertical="center" wrapText="1"/>
    </xf>
    <xf numFmtId="0" fontId="8" fillId="0" borderId="93" xfId="0" applyFont="1" applyFill="1" applyBorder="1"/>
    <xf numFmtId="0" fontId="8" fillId="0" borderId="17" xfId="0" applyFont="1" applyFill="1" applyBorder="1"/>
    <xf numFmtId="0" fontId="1" fillId="0" borderId="0" xfId="196"/>
    <xf numFmtId="0" fontId="1" fillId="0" borderId="0" xfId="196" applyAlignment="1">
      <alignment horizontal="left"/>
    </xf>
    <xf numFmtId="0" fontId="1" fillId="0" borderId="0" xfId="196"/>
    <xf numFmtId="0" fontId="8" fillId="0" borderId="34" xfId="0" applyFont="1" applyFill="1" applyBorder="1"/>
    <xf numFmtId="0" fontId="8" fillId="0" borderId="15" xfId="0" applyFont="1" applyFill="1" applyBorder="1"/>
    <xf numFmtId="0" fontId="8" fillId="0" borderId="0" xfId="0" applyFont="1"/>
    <xf numFmtId="0" fontId="11" fillId="0" borderId="16" xfId="0" applyFont="1" applyBorder="1"/>
    <xf numFmtId="0" fontId="11" fillId="0" borderId="85" xfId="2" applyFont="1" applyBorder="1" applyAlignment="1">
      <alignment textRotation="90"/>
    </xf>
    <xf numFmtId="0" fontId="11" fillId="0" borderId="154" xfId="0" applyFont="1" applyFill="1" applyBorder="1" applyAlignment="1">
      <alignment wrapText="1"/>
    </xf>
    <xf numFmtId="0" fontId="8" fillId="0" borderId="155" xfId="0" applyFont="1" applyBorder="1" applyAlignment="1">
      <alignment vertical="center"/>
    </xf>
    <xf numFmtId="0" fontId="8" fillId="0" borderId="86" xfId="0" applyFont="1" applyFill="1" applyBorder="1" applyAlignment="1">
      <alignment vertical="center"/>
    </xf>
    <xf numFmtId="0" fontId="8" fillId="0" borderId="0" xfId="0" applyFont="1" applyBorder="1"/>
    <xf numFmtId="0" fontId="0" fillId="0" borderId="166" xfId="0" applyBorder="1"/>
    <xf numFmtId="0" fontId="0" fillId="0" borderId="143" xfId="0" applyBorder="1"/>
    <xf numFmtId="0" fontId="2" fillId="0" borderId="167" xfId="0" applyFont="1" applyBorder="1"/>
    <xf numFmtId="0" fontId="12" fillId="0" borderId="0" xfId="12" applyFont="1"/>
    <xf numFmtId="0" fontId="12" fillId="0" borderId="0" xfId="12" applyFont="1" applyAlignment="1">
      <alignment horizontal="center" wrapText="1"/>
    </xf>
    <xf numFmtId="0" fontId="20" fillId="40" borderId="0" xfId="1" applyFont="1" applyFill="1" applyBorder="1" applyAlignment="1">
      <alignment vertical="center"/>
    </xf>
    <xf numFmtId="0" fontId="0" fillId="40" borderId="0" xfId="0" applyFill="1" applyBorder="1"/>
    <xf numFmtId="0" fontId="71" fillId="0" borderId="77" xfId="0" applyFont="1" applyBorder="1" applyAlignment="1">
      <alignment vertical="center"/>
    </xf>
    <xf numFmtId="0" fontId="8" fillId="0" borderId="77" xfId="0" applyFont="1" applyBorder="1" applyAlignment="1">
      <alignment horizontal="left" vertical="center" wrapText="1"/>
    </xf>
    <xf numFmtId="0" fontId="8" fillId="0" borderId="0" xfId="12" applyFont="1" applyAlignment="1">
      <alignment horizontal="right" vertical="top" wrapText="1"/>
    </xf>
    <xf numFmtId="0" fontId="8" fillId="0" borderId="0" xfId="12" applyFont="1" applyAlignment="1">
      <alignment horizontal="center" vertical="center"/>
    </xf>
    <xf numFmtId="0" fontId="12" fillId="0" borderId="0" xfId="12" applyFont="1" applyAlignment="1">
      <alignment horizontal="center" wrapText="1"/>
    </xf>
    <xf numFmtId="0" fontId="17" fillId="0" borderId="0" xfId="12" applyFont="1" applyBorder="1" applyAlignment="1">
      <alignment horizontal="center" vertical="center" wrapText="1"/>
    </xf>
    <xf numFmtId="0" fontId="17" fillId="0" borderId="0" xfId="12" applyFont="1" applyBorder="1" applyAlignment="1">
      <alignment vertical="center" wrapText="1"/>
    </xf>
    <xf numFmtId="0" fontId="17" fillId="0" borderId="0" xfId="12" applyFont="1" applyBorder="1" applyAlignment="1">
      <alignment horizontal="center" vertical="top"/>
    </xf>
    <xf numFmtId="0" fontId="17" fillId="0" borderId="0" xfId="12" applyFont="1" applyBorder="1" applyAlignment="1"/>
    <xf numFmtId="0" fontId="17" fillId="0" borderId="123" xfId="12" applyFont="1" applyBorder="1" applyAlignment="1">
      <alignment horizontal="center" vertical="center" wrapText="1"/>
    </xf>
    <xf numFmtId="0" fontId="17" fillId="0" borderId="124" xfId="12" applyFont="1" applyBorder="1" applyAlignment="1">
      <alignment horizontal="center" vertical="center" wrapText="1"/>
    </xf>
    <xf numFmtId="0" fontId="17" fillId="0" borderId="125" xfId="12" applyFont="1" applyBorder="1" applyAlignment="1">
      <alignment horizontal="center" vertical="center" wrapText="1"/>
    </xf>
    <xf numFmtId="0" fontId="17" fillId="0" borderId="126" xfId="12" applyFont="1" applyBorder="1" applyAlignment="1">
      <alignment horizontal="center" vertical="center" wrapText="1"/>
    </xf>
    <xf numFmtId="0" fontId="17" fillId="0" borderId="127" xfId="12" applyFont="1" applyBorder="1" applyAlignment="1">
      <alignment horizontal="center" vertical="center" wrapText="1"/>
    </xf>
    <xf numFmtId="0" fontId="17" fillId="0" borderId="128" xfId="12" applyFont="1" applyBorder="1" applyAlignment="1">
      <alignment horizontal="center" vertical="center" wrapText="1"/>
    </xf>
    <xf numFmtId="0" fontId="17" fillId="0" borderId="0" xfId="2" applyFont="1" applyAlignment="1">
      <alignment horizontal="center"/>
    </xf>
    <xf numFmtId="0" fontId="13" fillId="0" borderId="129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8" fillId="0" borderId="0" xfId="12" applyFont="1" applyAlignment="1">
      <alignment horizontal="center" wrapText="1"/>
    </xf>
    <xf numFmtId="0" fontId="15" fillId="0" borderId="129" xfId="1" applyFont="1" applyFill="1" applyBorder="1" applyAlignment="1">
      <alignment horizontal="center" vertical="center" wrapText="1"/>
    </xf>
    <xf numFmtId="0" fontId="15" fillId="0" borderId="130" xfId="1" applyFont="1" applyFill="1" applyBorder="1" applyAlignment="1">
      <alignment horizontal="center" vertical="center"/>
    </xf>
    <xf numFmtId="0" fontId="15" fillId="0" borderId="13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1" fontId="3" fillId="3" borderId="3" xfId="1" applyNumberFormat="1" applyFont="1" applyFill="1" applyBorder="1" applyAlignment="1">
      <alignment horizontal="center" vertical="center" wrapText="1"/>
    </xf>
    <xf numFmtId="1" fontId="3" fillId="3" borderId="4" xfId="1" applyNumberFormat="1" applyFont="1" applyFill="1" applyBorder="1" applyAlignment="1">
      <alignment horizontal="center" vertical="center" wrapText="1"/>
    </xf>
    <xf numFmtId="1" fontId="3" fillId="3" borderId="5" xfId="1" applyNumberFormat="1" applyFont="1" applyFill="1" applyBorder="1" applyAlignment="1">
      <alignment horizontal="center" vertical="center" wrapText="1"/>
    </xf>
    <xf numFmtId="1" fontId="3" fillId="3" borderId="6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15" fillId="0" borderId="130" xfId="1" applyFont="1" applyFill="1" applyBorder="1" applyAlignment="1">
      <alignment horizontal="center" vertical="center" wrapText="1"/>
    </xf>
    <xf numFmtId="0" fontId="15" fillId="0" borderId="13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79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1" applyFont="1" applyFill="1" applyBorder="1" applyAlignment="1">
      <alignment horizontal="left" vertical="center" wrapText="1"/>
    </xf>
    <xf numFmtId="0" fontId="0" fillId="0" borderId="130" xfId="0" applyBorder="1"/>
    <xf numFmtId="0" fontId="0" fillId="0" borderId="131" xfId="0" applyBorder="1"/>
    <xf numFmtId="0" fontId="0" fillId="39" borderId="79" xfId="0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3" fillId="0" borderId="129" xfId="7" applyFont="1" applyBorder="1" applyAlignment="1">
      <alignment horizontal="center" vertical="center" wrapText="1"/>
    </xf>
    <xf numFmtId="0" fontId="13" fillId="0" borderId="130" xfId="7" applyFont="1" applyBorder="1" applyAlignment="1">
      <alignment horizontal="center" vertical="center" wrapText="1"/>
    </xf>
    <xf numFmtId="0" fontId="13" fillId="0" borderId="131" xfId="7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5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0" fillId="40" borderId="0" xfId="1" applyFont="1" applyFill="1" applyBorder="1" applyAlignment="1">
      <alignment horizontal="left" wrapText="1"/>
    </xf>
    <xf numFmtId="0" fontId="3" fillId="3" borderId="122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123" xfId="0" applyFont="1" applyBorder="1" applyAlignment="1">
      <alignment horizontal="center" wrapText="1"/>
    </xf>
    <xf numFmtId="0" fontId="2" fillId="0" borderId="124" xfId="0" applyFont="1" applyBorder="1" applyAlignment="1">
      <alignment horizontal="center" wrapText="1"/>
    </xf>
    <xf numFmtId="0" fontId="2" fillId="0" borderId="125" xfId="0" applyFont="1" applyBorder="1" applyAlignment="1">
      <alignment horizontal="center" wrapText="1"/>
    </xf>
    <xf numFmtId="0" fontId="2" fillId="0" borderId="126" xfId="0" applyFont="1" applyBorder="1" applyAlignment="1">
      <alignment horizontal="center" wrapText="1"/>
    </xf>
    <xf numFmtId="0" fontId="2" fillId="0" borderId="127" xfId="0" applyFont="1" applyBorder="1" applyAlignment="1">
      <alignment horizontal="center" wrapText="1"/>
    </xf>
    <xf numFmtId="0" fontId="2" fillId="0" borderId="128" xfId="0" applyFont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1" fillId="0" borderId="17" xfId="12" applyFont="1" applyBorder="1" applyAlignment="1">
      <alignment horizontal="left" vertical="center" wrapText="1"/>
    </xf>
    <xf numFmtId="0" fontId="11" fillId="0" borderId="33" xfId="12" applyFont="1" applyBorder="1" applyAlignment="1">
      <alignment horizontal="center" vertical="center" wrapText="1"/>
    </xf>
    <xf numFmtId="0" fontId="11" fillId="0" borderId="29" xfId="12" applyFont="1" applyBorder="1" applyAlignment="1">
      <alignment horizontal="center" vertical="center" wrapText="1"/>
    </xf>
    <xf numFmtId="0" fontId="11" fillId="0" borderId="14" xfId="12" applyFont="1" applyBorder="1" applyAlignment="1">
      <alignment horizontal="center" vertical="center" wrapText="1"/>
    </xf>
    <xf numFmtId="0" fontId="11" fillId="0" borderId="139" xfId="12" applyFont="1" applyBorder="1" applyAlignment="1">
      <alignment horizontal="center" vertical="center"/>
    </xf>
    <xf numFmtId="0" fontId="11" fillId="0" borderId="143" xfId="12" applyFont="1" applyBorder="1" applyAlignment="1">
      <alignment horizontal="center" vertical="center"/>
    </xf>
    <xf numFmtId="0" fontId="11" fillId="0" borderId="141" xfId="12" applyFont="1" applyBorder="1" applyAlignment="1">
      <alignment horizontal="center" vertical="center"/>
    </xf>
    <xf numFmtId="0" fontId="11" fillId="0" borderId="136" xfId="12" applyFont="1" applyBorder="1" applyAlignment="1">
      <alignment horizontal="center" vertical="center" wrapText="1"/>
    </xf>
    <xf numFmtId="0" fontId="11" fillId="0" borderId="137" xfId="12" applyFont="1" applyBorder="1" applyAlignment="1">
      <alignment horizontal="center" vertical="center" wrapText="1"/>
    </xf>
    <xf numFmtId="0" fontId="11" fillId="0" borderId="144" xfId="12" applyFont="1" applyBorder="1" applyAlignment="1">
      <alignment horizontal="center" vertical="center" wrapText="1"/>
    </xf>
    <xf numFmtId="0" fontId="11" fillId="0" borderId="34" xfId="12" applyFont="1" applyBorder="1" applyAlignment="1">
      <alignment horizontal="center" vertical="center" wrapText="1"/>
    </xf>
    <xf numFmtId="0" fontId="11" fillId="0" borderId="30" xfId="12" applyFont="1" applyBorder="1" applyAlignment="1">
      <alignment horizontal="center" vertical="center" wrapText="1"/>
    </xf>
    <xf numFmtId="0" fontId="11" fillId="0" borderId="145" xfId="12" applyFont="1" applyBorder="1" applyAlignment="1">
      <alignment horizontal="center" vertical="center" wrapText="1"/>
    </xf>
    <xf numFmtId="0" fontId="11" fillId="0" borderId="133" xfId="12" applyFont="1" applyBorder="1" applyAlignment="1">
      <alignment horizontal="center" vertical="center"/>
    </xf>
    <xf numFmtId="0" fontId="11" fillId="0" borderId="136" xfId="12" quotePrefix="1" applyFont="1" applyBorder="1" applyAlignment="1">
      <alignment horizontal="center" vertical="center" wrapText="1"/>
    </xf>
    <xf numFmtId="0" fontId="11" fillId="0" borderId="138" xfId="12" applyFont="1" applyBorder="1" applyAlignment="1">
      <alignment horizontal="center" vertical="center" wrapText="1"/>
    </xf>
    <xf numFmtId="0" fontId="11" fillId="0" borderId="34" xfId="12" applyFont="1" applyBorder="1" applyAlignment="1">
      <alignment horizontal="left" vertical="center" wrapText="1"/>
    </xf>
    <xf numFmtId="0" fontId="11" fillId="0" borderId="30" xfId="12" applyFont="1" applyBorder="1" applyAlignment="1">
      <alignment horizontal="left" vertical="center" wrapText="1"/>
    </xf>
    <xf numFmtId="0" fontId="11" fillId="0" borderId="15" xfId="12" applyFont="1" applyBorder="1" applyAlignment="1">
      <alignment horizontal="left" vertical="center" wrapText="1"/>
    </xf>
    <xf numFmtId="0" fontId="11" fillId="0" borderId="16" xfId="12" quotePrefix="1" applyFont="1" applyBorder="1" applyAlignment="1">
      <alignment horizontal="center" vertical="center" wrapText="1"/>
    </xf>
    <xf numFmtId="0" fontId="11" fillId="0" borderId="16" xfId="12" applyFont="1" applyBorder="1" applyAlignment="1">
      <alignment horizontal="center" vertical="center" wrapText="1"/>
    </xf>
    <xf numFmtId="0" fontId="11" fillId="0" borderId="33" xfId="12" quotePrefix="1" applyFont="1" applyBorder="1" applyAlignment="1">
      <alignment horizontal="center" vertical="center" wrapText="1"/>
    </xf>
    <xf numFmtId="0" fontId="11" fillId="0" borderId="140" xfId="12" applyFont="1" applyBorder="1" applyAlignment="1">
      <alignment horizontal="left" vertical="center" wrapText="1"/>
    </xf>
    <xf numFmtId="0" fontId="11" fillId="0" borderId="33" xfId="12" applyFont="1" applyBorder="1" applyAlignment="1">
      <alignment horizontal="left" vertical="center" wrapText="1"/>
    </xf>
    <xf numFmtId="0" fontId="11" fillId="0" borderId="142" xfId="12" applyFont="1" applyBorder="1" applyAlignment="1">
      <alignment horizontal="left" vertical="center" wrapText="1"/>
    </xf>
    <xf numFmtId="0" fontId="11" fillId="0" borderId="14" xfId="12" applyFont="1" applyBorder="1" applyAlignment="1">
      <alignment horizontal="left" vertical="center" wrapText="1"/>
    </xf>
    <xf numFmtId="0" fontId="11" fillId="0" borderId="94" xfId="12" quotePrefix="1" applyFont="1" applyBorder="1" applyAlignment="1">
      <alignment horizontal="center" vertical="center" wrapText="1"/>
    </xf>
    <xf numFmtId="0" fontId="11" fillId="0" borderId="134" xfId="12" applyFont="1" applyBorder="1" applyAlignment="1">
      <alignment horizontal="left" vertical="center" wrapText="1"/>
    </xf>
    <xf numFmtId="0" fontId="11" fillId="0" borderId="137" xfId="12" quotePrefix="1" applyFont="1" applyBorder="1" applyAlignment="1">
      <alignment horizontal="center" vertical="center" wrapText="1"/>
    </xf>
    <xf numFmtId="0" fontId="11" fillId="0" borderId="138" xfId="12" quotePrefix="1" applyFont="1" applyBorder="1" applyAlignment="1">
      <alignment horizontal="center" vertical="center" wrapText="1"/>
    </xf>
  </cellXfs>
  <cellStyles count="214">
    <cellStyle name="20 % - Accent1" xfId="173" builtinId="30" customBuiltin="1"/>
    <cellStyle name="20 % - Accent1 2" xfId="13"/>
    <cellStyle name="20 % - Accent1 3" xfId="14"/>
    <cellStyle name="20 % - Accent1 3 2" xfId="199"/>
    <cellStyle name="20 % - Accent2" xfId="177" builtinId="34" customBuiltin="1"/>
    <cellStyle name="20 % - Accent2 2" xfId="15"/>
    <cellStyle name="20 % - Accent2 3" xfId="16"/>
    <cellStyle name="20 % - Accent2 3 2" xfId="200"/>
    <cellStyle name="20 % - Accent3" xfId="181" builtinId="38" customBuiltin="1"/>
    <cellStyle name="20 % - Accent3 2" xfId="17"/>
    <cellStyle name="20 % - Accent3 3" xfId="18"/>
    <cellStyle name="20 % - Accent3 3 2" xfId="201"/>
    <cellStyle name="20 % - Accent4" xfId="185" builtinId="42" customBuiltin="1"/>
    <cellStyle name="20 % - Accent4 2" xfId="19"/>
    <cellStyle name="20 % - Accent4 3" xfId="20"/>
    <cellStyle name="20 % - Accent4 3 2" xfId="202"/>
    <cellStyle name="20 % - Accent5" xfId="189" builtinId="46" customBuiltin="1"/>
    <cellStyle name="20 % - Accent5 2" xfId="21"/>
    <cellStyle name="20 % - Accent5 3" xfId="22"/>
    <cellStyle name="20 % - Accent5 3 2" xfId="203"/>
    <cellStyle name="20 % - Accent6" xfId="193" builtinId="50" customBuiltin="1"/>
    <cellStyle name="20 % - Accent6 2" xfId="23"/>
    <cellStyle name="20 % - Accent6 3" xfId="24"/>
    <cellStyle name="20 % - Accent6 3 2" xfId="204"/>
    <cellStyle name="40 % - Accent1" xfId="174" builtinId="31" customBuiltin="1"/>
    <cellStyle name="40 % - Accent1 2" xfId="25"/>
    <cellStyle name="40 % - Accent1 3" xfId="26"/>
    <cellStyle name="40 % - Accent1 3 2" xfId="205"/>
    <cellStyle name="40 % - Accent2" xfId="178" builtinId="35" customBuiltin="1"/>
    <cellStyle name="40 % - Accent2 2" xfId="27"/>
    <cellStyle name="40 % - Accent2 3" xfId="28"/>
    <cellStyle name="40 % - Accent2 3 2" xfId="206"/>
    <cellStyle name="40 % - Accent3" xfId="182" builtinId="39" customBuiltin="1"/>
    <cellStyle name="40 % - Accent3 2" xfId="29"/>
    <cellStyle name="40 % - Accent3 3" xfId="30"/>
    <cellStyle name="40 % - Accent3 3 2" xfId="207"/>
    <cellStyle name="40 % - Accent4" xfId="186" builtinId="43" customBuiltin="1"/>
    <cellStyle name="40 % - Accent4 2" xfId="31"/>
    <cellStyle name="40 % - Accent4 3" xfId="32"/>
    <cellStyle name="40 % - Accent4 3 2" xfId="208"/>
    <cellStyle name="40 % - Accent5" xfId="190" builtinId="47" customBuiltin="1"/>
    <cellStyle name="40 % - Accent5 2" xfId="33"/>
    <cellStyle name="40 % - Accent5 3" xfId="34"/>
    <cellStyle name="40 % - Accent5 3 2" xfId="209"/>
    <cellStyle name="40 % - Accent6" xfId="194" builtinId="51" customBuiltin="1"/>
    <cellStyle name="40 % - Accent6 2" xfId="35"/>
    <cellStyle name="40 % - Accent6 3" xfId="36"/>
    <cellStyle name="40 % - Accent6 3 2" xfId="210"/>
    <cellStyle name="60 % - Accent1" xfId="175" builtinId="32" customBuiltin="1"/>
    <cellStyle name="60 % - Accent1 2" xfId="37"/>
    <cellStyle name="60 % - Accent1 3" xfId="38"/>
    <cellStyle name="60 % - Accent2" xfId="179" builtinId="36" customBuiltin="1"/>
    <cellStyle name="60 % - Accent2 2" xfId="39"/>
    <cellStyle name="60 % - Accent2 3" xfId="40"/>
    <cellStyle name="60 % - Accent3" xfId="183" builtinId="40" customBuiltin="1"/>
    <cellStyle name="60 % - Accent3 2" xfId="41"/>
    <cellStyle name="60 % - Accent3 3" xfId="42"/>
    <cellStyle name="60 % - Accent4" xfId="187" builtinId="44" customBuiltin="1"/>
    <cellStyle name="60 % - Accent4 2" xfId="43"/>
    <cellStyle name="60 % - Accent4 3" xfId="44"/>
    <cellStyle name="60 % - Accent5" xfId="191" builtinId="48" customBuiltin="1"/>
    <cellStyle name="60 % - Accent5 2" xfId="45"/>
    <cellStyle name="60 % - Accent5 3" xfId="46"/>
    <cellStyle name="60 % - Accent6" xfId="195" builtinId="52" customBuiltin="1"/>
    <cellStyle name="60 % - Accent6 2" xfId="47"/>
    <cellStyle name="60 % - Accent6 3" xfId="48"/>
    <cellStyle name="Accent1" xfId="172" builtinId="29" customBuiltin="1"/>
    <cellStyle name="Accent1 2" xfId="49"/>
    <cellStyle name="Accent1 3" xfId="50"/>
    <cellStyle name="Accent2" xfId="176" builtinId="33" customBuiltin="1"/>
    <cellStyle name="Accent2 2" xfId="51"/>
    <cellStyle name="Accent2 3" xfId="52"/>
    <cellStyle name="Accent3" xfId="180" builtinId="37" customBuiltin="1"/>
    <cellStyle name="Accent3 2" xfId="53"/>
    <cellStyle name="Accent3 3" xfId="54"/>
    <cellStyle name="Accent4" xfId="184" builtinId="41" customBuiltin="1"/>
    <cellStyle name="Accent4 2" xfId="55"/>
    <cellStyle name="Accent4 3" xfId="56"/>
    <cellStyle name="Accent5" xfId="188" builtinId="45" customBuiltin="1"/>
    <cellStyle name="Accent5 2" xfId="57"/>
    <cellStyle name="Accent5 3" xfId="58"/>
    <cellStyle name="Accent6" xfId="192" builtinId="49" customBuiltin="1"/>
    <cellStyle name="Accent6 2" xfId="59"/>
    <cellStyle name="Accent6 3" xfId="60"/>
    <cellStyle name="Avertissement" xfId="169" builtinId="11" customBuiltin="1"/>
    <cellStyle name="Avertissement 2" xfId="61"/>
    <cellStyle name="Avertissement 3" xfId="62"/>
    <cellStyle name="Calcul" xfId="166" builtinId="22" customBuiltin="1"/>
    <cellStyle name="Calcul 2" xfId="63"/>
    <cellStyle name="Calcul 3" xfId="64"/>
    <cellStyle name="Cellule liée" xfId="167" builtinId="24" customBuiltin="1"/>
    <cellStyle name="Cellule liée 2" xfId="65"/>
    <cellStyle name="Cellule liée 3" xfId="66"/>
    <cellStyle name="Commentaire 2" xfId="67"/>
    <cellStyle name="Commentaire 3" xfId="68"/>
    <cellStyle name="Commentaire 3 2" xfId="211"/>
    <cellStyle name="Commentaire 4" xfId="197"/>
    <cellStyle name="Entrée" xfId="164" builtinId="20" customBuiltin="1"/>
    <cellStyle name="Entrée 2" xfId="69"/>
    <cellStyle name="Entrée 3" xfId="70"/>
    <cellStyle name="Euro" xfId="3"/>
    <cellStyle name="Euro 2" xfId="71"/>
    <cellStyle name="Euro 3" xfId="72"/>
    <cellStyle name="Euro 4" xfId="73"/>
    <cellStyle name="Insatisfaisant" xfId="162" builtinId="27" customBuiltin="1"/>
    <cellStyle name="Insatisfaisant 2" xfId="74"/>
    <cellStyle name="Insatisfaisant 3" xfId="75"/>
    <cellStyle name="Milliers 2" xfId="76"/>
    <cellStyle name="Milliers 3" xfId="77"/>
    <cellStyle name="Neutre" xfId="163" builtinId="28" customBuiltin="1"/>
    <cellStyle name="Neutre 2" xfId="78"/>
    <cellStyle name="Neutre 3" xfId="79"/>
    <cellStyle name="Normal" xfId="0" builtinId="0"/>
    <cellStyle name="Normal 10" xfId="80"/>
    <cellStyle name="Normal 11" xfId="81"/>
    <cellStyle name="Normal 11 2" xfId="82"/>
    <cellStyle name="Normal 12" xfId="83"/>
    <cellStyle name="Normal 13" xfId="84"/>
    <cellStyle name="Normal 14" xfId="85"/>
    <cellStyle name="Normal 15" xfId="86"/>
    <cellStyle name="Normal 16" xfId="87"/>
    <cellStyle name="Normal 17" xfId="88"/>
    <cellStyle name="Normal 17 2" xfId="212"/>
    <cellStyle name="Normal 18" xfId="196"/>
    <cellStyle name="Normal 19" xfId="198"/>
    <cellStyle name="Normal 2" xfId="4"/>
    <cellStyle name="Normal 2 10" xfId="89"/>
    <cellStyle name="Normal 2 11" xfId="90"/>
    <cellStyle name="Normal 2 12" xfId="91"/>
    <cellStyle name="Normal 2 12 2" xfId="92"/>
    <cellStyle name="Normal 2 13" xfId="93"/>
    <cellStyle name="Normal 2 14" xfId="94"/>
    <cellStyle name="Normal 2 15" xfId="95"/>
    <cellStyle name="Normal 2 16" xfId="96"/>
    <cellStyle name="Normal 2 2" xfId="97"/>
    <cellStyle name="Normal 2 2 10" xfId="98"/>
    <cellStyle name="Normal 2 2 11" xfId="99"/>
    <cellStyle name="Normal 2 2 2" xfId="100"/>
    <cellStyle name="Normal 2 2 3" xfId="101"/>
    <cellStyle name="Normal 2 2 4" xfId="102"/>
    <cellStyle name="Normal 2 2 5" xfId="103"/>
    <cellStyle name="Normal 2 2 6" xfId="104"/>
    <cellStyle name="Normal 2 2 7" xfId="105"/>
    <cellStyle name="Normal 2 2 8" xfId="106"/>
    <cellStyle name="Normal 2 2 9" xfId="107"/>
    <cellStyle name="Normal 2 3" xfId="108"/>
    <cellStyle name="Normal 2 4" xfId="109"/>
    <cellStyle name="Normal 2 5" xfId="110"/>
    <cellStyle name="Normal 2 6" xfId="111"/>
    <cellStyle name="Normal 2 7" xfId="112"/>
    <cellStyle name="Normal 2 8" xfId="113"/>
    <cellStyle name="Normal 2 9" xfId="114"/>
    <cellStyle name="Normal 2_Allocations 2010" xfId="115"/>
    <cellStyle name="Normal 3" xfId="5"/>
    <cellStyle name="Normal 3 2" xfId="116"/>
    <cellStyle name="Normal 4" xfId="2"/>
    <cellStyle name="Normal 4 2" xfId="117"/>
    <cellStyle name="Normal 4 3" xfId="118"/>
    <cellStyle name="Normal 4 4" xfId="119"/>
    <cellStyle name="Normal 4 5" xfId="120"/>
    <cellStyle name="Normal 5" xfId="6"/>
    <cellStyle name="Normal 5 2" xfId="7"/>
    <cellStyle name="Normal 6" xfId="121"/>
    <cellStyle name="Normal 7" xfId="122"/>
    <cellStyle name="Normal 7 2" xfId="123"/>
    <cellStyle name="Normal 8" xfId="124"/>
    <cellStyle name="Normal 8 2" xfId="125"/>
    <cellStyle name="Normal 9" xfId="126"/>
    <cellStyle name="Normal_memento07fic01_tot+droit" xfId="12"/>
    <cellStyle name="Normal_RESULT1+2session" xfId="1"/>
    <cellStyle name="pge" xfId="8"/>
    <cellStyle name="pge 2" xfId="127"/>
    <cellStyle name="pge 3" xfId="128"/>
    <cellStyle name="Pourcentage" xfId="155" builtinId="5"/>
    <cellStyle name="Pourcentage 2" xfId="9"/>
    <cellStyle name="Pourcentage 2 2" xfId="129"/>
    <cellStyle name="Pourcentage 2 3" xfId="130"/>
    <cellStyle name="Pourcentage 3" xfId="131"/>
    <cellStyle name="Pourcentage 3 2" xfId="132"/>
    <cellStyle name="Pourcentage 3 3" xfId="133"/>
    <cellStyle name="Pourcentage 4" xfId="134"/>
    <cellStyle name="Pourcentage 5" xfId="213"/>
    <cellStyle name="Satisfaisant" xfId="161" builtinId="26" customBuiltin="1"/>
    <cellStyle name="Satisfaisant 2" xfId="135"/>
    <cellStyle name="Satisfaisant 3" xfId="136"/>
    <cellStyle name="Sortie" xfId="165" builtinId="21" customBuiltin="1"/>
    <cellStyle name="Sortie 2" xfId="137"/>
    <cellStyle name="Sortie 3" xfId="138"/>
    <cellStyle name="tab4" xfId="10"/>
    <cellStyle name="tab4 2" xfId="139"/>
    <cellStyle name="Texte explicatif" xfId="170" builtinId="53" customBuiltin="1"/>
    <cellStyle name="Texte explicatif 2" xfId="140"/>
    <cellStyle name="Texte explicatif 3" xfId="141"/>
    <cellStyle name="Titre" xfId="156" builtinId="15" customBuiltin="1"/>
    <cellStyle name="Titre 1" xfId="157" builtinId="16" customBuiltin="1"/>
    <cellStyle name="Titre 1 2" xfId="142"/>
    <cellStyle name="Titre 1 3" xfId="143"/>
    <cellStyle name="Titre 2" xfId="158" builtinId="17" customBuiltin="1"/>
    <cellStyle name="Titre 2 2" xfId="144"/>
    <cellStyle name="Titre 2 3" xfId="145"/>
    <cellStyle name="Titre 3" xfId="159" builtinId="18" customBuiltin="1"/>
    <cellStyle name="Titre 3 2" xfId="146"/>
    <cellStyle name="Titre 3 3" xfId="147"/>
    <cellStyle name="Titre 4" xfId="160" builtinId="19" customBuiltin="1"/>
    <cellStyle name="Titre 4 2" xfId="148"/>
    <cellStyle name="Titre 4 3" xfId="149"/>
    <cellStyle name="Total" xfId="171" builtinId="25" customBuiltin="1"/>
    <cellStyle name="Total 2" xfId="150"/>
    <cellStyle name="Total 3" xfId="151"/>
    <cellStyle name="toto" xfId="11"/>
    <cellStyle name="toto 2" xfId="152"/>
    <cellStyle name="Vérification" xfId="168" builtinId="23" customBuiltin="1"/>
    <cellStyle name="Vérification 2" xfId="153"/>
    <cellStyle name="Vérification 3" xfId="154"/>
  </cellStyles>
  <dxfs count="1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314324</xdr:colOff>
      <xdr:row>0</xdr:row>
      <xdr:rowOff>180974</xdr:rowOff>
    </xdr:from>
    <xdr:to>
      <xdr:col>5</xdr:col>
      <xdr:colOff>95249</xdr:colOff>
      <xdr:row>10</xdr:row>
      <xdr:rowOff>104775</xdr:rowOff>
    </xdr:to>
    <xdr:pic>
      <xdr:nvPicPr>
        <xdr:cNvPr id="3" name="Image 2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4" y="180974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180975</xdr:rowOff>
    </xdr:from>
    <xdr:to>
      <xdr:col>5</xdr:col>
      <xdr:colOff>104775</xdr:colOff>
      <xdr:row>10</xdr:row>
      <xdr:rowOff>104776</xdr:rowOff>
    </xdr:to>
    <xdr:pic>
      <xdr:nvPicPr>
        <xdr:cNvPr id="3" name="Image 2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80975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</xdr:row>
      <xdr:rowOff>19050</xdr:rowOff>
    </xdr:from>
    <xdr:to>
      <xdr:col>5</xdr:col>
      <xdr:colOff>76200</xdr:colOff>
      <xdr:row>11</xdr:row>
      <xdr:rowOff>9526</xdr:rowOff>
    </xdr:to>
    <xdr:pic>
      <xdr:nvPicPr>
        <xdr:cNvPr id="4" name="Image 3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47650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432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24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432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209550</xdr:rowOff>
    </xdr:from>
    <xdr:to>
      <xdr:col>5</xdr:col>
      <xdr:colOff>95250</xdr:colOff>
      <xdr:row>10</xdr:row>
      <xdr:rowOff>133351</xdr:rowOff>
    </xdr:to>
    <xdr:pic>
      <xdr:nvPicPr>
        <xdr:cNvPr id="3" name="Image 2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09550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1</xdr:row>
      <xdr:rowOff>0</xdr:rowOff>
    </xdr:from>
    <xdr:to>
      <xdr:col>5</xdr:col>
      <xdr:colOff>95250</xdr:colOff>
      <xdr:row>10</xdr:row>
      <xdr:rowOff>152401</xdr:rowOff>
    </xdr:to>
    <xdr:pic>
      <xdr:nvPicPr>
        <xdr:cNvPr id="3" name="Image 2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28600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190500</xdr:rowOff>
    </xdr:from>
    <xdr:to>
      <xdr:col>5</xdr:col>
      <xdr:colOff>104775</xdr:colOff>
      <xdr:row>10</xdr:row>
      <xdr:rowOff>114301</xdr:rowOff>
    </xdr:to>
    <xdr:pic>
      <xdr:nvPicPr>
        <xdr:cNvPr id="3" name="Image 2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90500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200025</xdr:rowOff>
    </xdr:from>
    <xdr:to>
      <xdr:col>5</xdr:col>
      <xdr:colOff>66675</xdr:colOff>
      <xdr:row>10</xdr:row>
      <xdr:rowOff>123826</xdr:rowOff>
    </xdr:to>
    <xdr:pic>
      <xdr:nvPicPr>
        <xdr:cNvPr id="3" name="Image 2" descr="https://upload.wikimedia.org/wikipedia/commons/thumb/3/31/MESRI_logo.svg/1200px-MESRI_logo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00025"/>
          <a:ext cx="1152525" cy="1609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che%20CNU\2015\02-Maquette\Maquette_CNU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1" tint="4.9989318521683403E-2"/>
    <pageSetUpPr fitToPage="1"/>
  </sheetPr>
  <dimension ref="A1:V795"/>
  <sheetViews>
    <sheetView showGridLines="0" zoomScaleNormal="100" workbookViewId="0">
      <selection activeCell="N32" sqref="N32"/>
    </sheetView>
  </sheetViews>
  <sheetFormatPr baseColWidth="10" defaultColWidth="12" defaultRowHeight="12.75" x14ac:dyDescent="0.2"/>
  <cols>
    <col min="1" max="16384" width="12" style="335"/>
  </cols>
  <sheetData>
    <row r="1" spans="2:22" ht="18" customHeight="1" x14ac:dyDescent="0.2">
      <c r="B1" s="332"/>
      <c r="C1" s="332"/>
      <c r="D1" s="332"/>
    </row>
    <row r="2" spans="2:22" x14ac:dyDescent="0.2">
      <c r="B2" s="334"/>
      <c r="C2" s="334"/>
      <c r="D2" s="334"/>
    </row>
    <row r="3" spans="2:22" x14ac:dyDescent="0.2">
      <c r="B3" s="334"/>
      <c r="C3" s="334"/>
      <c r="D3" s="334"/>
    </row>
    <row r="4" spans="2:22" x14ac:dyDescent="0.2">
      <c r="B4" s="334"/>
      <c r="C4" s="334"/>
      <c r="D4" s="334"/>
    </row>
    <row r="5" spans="2:22" x14ac:dyDescent="0.2">
      <c r="B5" s="334"/>
      <c r="C5" s="334"/>
      <c r="D5" s="334"/>
      <c r="G5" s="334"/>
      <c r="H5" s="334"/>
    </row>
    <row r="6" spans="2:22" x14ac:dyDescent="0.2">
      <c r="B6" s="334"/>
      <c r="C6" s="334"/>
      <c r="D6" s="334"/>
    </row>
    <row r="7" spans="2:22" x14ac:dyDescent="0.2">
      <c r="B7" s="334"/>
      <c r="C7" s="334"/>
      <c r="D7" s="334"/>
    </row>
    <row r="8" spans="2:22" x14ac:dyDescent="0.2">
      <c r="B8" s="334"/>
      <c r="C8" s="334"/>
      <c r="D8" s="334"/>
    </row>
    <row r="9" spans="2:22" x14ac:dyDescent="0.2">
      <c r="B9" s="334"/>
      <c r="C9" s="334"/>
      <c r="D9" s="334"/>
    </row>
    <row r="10" spans="2:22" x14ac:dyDescent="0.2">
      <c r="B10" s="334"/>
      <c r="C10" s="334"/>
      <c r="D10" s="334"/>
    </row>
    <row r="11" spans="2:22" x14ac:dyDescent="0.2">
      <c r="B11" s="334"/>
      <c r="C11" s="334"/>
      <c r="D11" s="334"/>
    </row>
    <row r="12" spans="2:22" x14ac:dyDescent="0.2">
      <c r="B12" s="334"/>
      <c r="C12" s="334"/>
      <c r="D12" s="334"/>
    </row>
    <row r="13" spans="2:22" x14ac:dyDescent="0.2">
      <c r="B13" s="334"/>
      <c r="C13" s="334"/>
      <c r="D13" s="334"/>
    </row>
    <row r="14" spans="2:22" x14ac:dyDescent="0.2">
      <c r="B14" s="334"/>
      <c r="C14" s="334"/>
      <c r="D14" s="334"/>
    </row>
    <row r="15" spans="2:22" ht="18.75" x14ac:dyDescent="0.2">
      <c r="B15" s="334"/>
      <c r="C15" s="334"/>
      <c r="D15" s="334"/>
      <c r="O15" s="584"/>
      <c r="P15" s="584"/>
      <c r="Q15" s="584"/>
      <c r="R15" s="585"/>
      <c r="S15" s="585"/>
      <c r="T15" s="585"/>
      <c r="U15" s="585"/>
      <c r="V15" s="585"/>
    </row>
    <row r="16" spans="2:22" ht="18.75" x14ac:dyDescent="0.3">
      <c r="B16" s="334"/>
      <c r="C16" s="334"/>
      <c r="D16" s="334"/>
      <c r="O16" s="586"/>
      <c r="P16" s="586"/>
      <c r="Q16" s="586"/>
      <c r="R16" s="587"/>
      <c r="S16" s="587"/>
      <c r="T16" s="587"/>
      <c r="U16" s="587"/>
      <c r="V16" s="587"/>
    </row>
    <row r="17" spans="1:9" x14ac:dyDescent="0.2">
      <c r="B17" s="334"/>
      <c r="C17" s="334"/>
      <c r="D17" s="334"/>
    </row>
    <row r="18" spans="1:9" x14ac:dyDescent="0.2">
      <c r="B18" s="334"/>
      <c r="C18" s="334"/>
      <c r="D18" s="334"/>
    </row>
    <row r="19" spans="1:9" x14ac:dyDescent="0.2">
      <c r="B19" s="334"/>
      <c r="C19" s="334"/>
      <c r="D19" s="334"/>
    </row>
    <row r="20" spans="1:9" x14ac:dyDescent="0.2">
      <c r="B20" s="334"/>
      <c r="C20" s="334"/>
      <c r="D20" s="334"/>
    </row>
    <row r="21" spans="1:9" x14ac:dyDescent="0.2">
      <c r="B21" s="334"/>
      <c r="C21" s="334"/>
      <c r="D21" s="334"/>
    </row>
    <row r="22" spans="1:9" x14ac:dyDescent="0.2">
      <c r="B22" s="334"/>
      <c r="C22" s="334"/>
      <c r="D22" s="334"/>
    </row>
    <row r="23" spans="1:9" ht="13.5" thickBot="1" x14ac:dyDescent="0.25">
      <c r="B23" s="334"/>
      <c r="C23" s="334"/>
      <c r="D23" s="334"/>
    </row>
    <row r="24" spans="1:9" ht="29.25" customHeight="1" thickTop="1" x14ac:dyDescent="0.2">
      <c r="A24" s="588" t="s">
        <v>363</v>
      </c>
      <c r="B24" s="589"/>
      <c r="C24" s="589"/>
      <c r="D24" s="589"/>
      <c r="E24" s="589"/>
      <c r="F24" s="589"/>
      <c r="G24" s="589"/>
      <c r="H24" s="589"/>
      <c r="I24" s="590"/>
    </row>
    <row r="25" spans="1:9" ht="29.25" customHeight="1" thickBot="1" x14ac:dyDescent="0.25">
      <c r="A25" s="591"/>
      <c r="B25" s="592"/>
      <c r="C25" s="592"/>
      <c r="D25" s="592"/>
      <c r="E25" s="592"/>
      <c r="F25" s="592"/>
      <c r="G25" s="592"/>
      <c r="H25" s="592"/>
      <c r="I25" s="593"/>
    </row>
    <row r="26" spans="1:9" ht="13.5" thickTop="1" x14ac:dyDescent="0.2">
      <c r="B26" s="334"/>
      <c r="C26" s="334"/>
      <c r="D26" s="334"/>
    </row>
    <row r="27" spans="1:9" ht="14.25" customHeight="1" x14ac:dyDescent="0.2">
      <c r="B27" s="334"/>
      <c r="C27" s="334"/>
      <c r="D27" s="334"/>
    </row>
    <row r="28" spans="1:9" ht="21" customHeight="1" x14ac:dyDescent="0.3">
      <c r="A28" s="594" t="s">
        <v>452</v>
      </c>
      <c r="B28" s="594"/>
      <c r="C28" s="594"/>
      <c r="D28" s="594"/>
      <c r="E28" s="594"/>
      <c r="F28" s="594"/>
      <c r="G28" s="594"/>
      <c r="H28" s="594"/>
      <c r="I28" s="594"/>
    </row>
    <row r="29" spans="1:9" ht="19.5" customHeight="1" x14ac:dyDescent="0.2">
      <c r="B29" s="336"/>
      <c r="C29" s="337"/>
      <c r="D29" s="337"/>
      <c r="G29" s="438"/>
      <c r="H29" s="438"/>
      <c r="I29" s="438"/>
    </row>
    <row r="30" spans="1:9" x14ac:dyDescent="0.2">
      <c r="B30" s="334"/>
      <c r="C30" s="334"/>
      <c r="D30" s="334"/>
    </row>
    <row r="31" spans="1:9" x14ac:dyDescent="0.2">
      <c r="B31" s="334"/>
      <c r="C31" s="334"/>
      <c r="D31" s="334"/>
    </row>
    <row r="32" spans="1:9" s="341" customFormat="1" ht="15.75" customHeight="1" x14ac:dyDescent="0.2">
      <c r="A32" s="582" t="s">
        <v>462</v>
      </c>
      <c r="B32" s="582"/>
      <c r="C32" s="582"/>
      <c r="D32" s="582"/>
      <c r="E32" s="582"/>
      <c r="F32" s="582"/>
      <c r="G32" s="582"/>
      <c r="H32" s="582"/>
      <c r="I32" s="582"/>
    </row>
    <row r="33" spans="1:9" x14ac:dyDescent="0.2">
      <c r="B33" s="338"/>
      <c r="C33" s="339"/>
      <c r="D33" s="338"/>
      <c r="E33" s="342"/>
      <c r="F33" s="342"/>
      <c r="G33" s="342"/>
      <c r="H33" s="342"/>
      <c r="I33" s="342"/>
    </row>
    <row r="34" spans="1:9" x14ac:dyDescent="0.2">
      <c r="B34" s="338"/>
      <c r="C34" s="339"/>
      <c r="D34" s="338"/>
      <c r="E34" s="342"/>
      <c r="F34" s="342"/>
      <c r="G34" s="342"/>
      <c r="H34" s="342"/>
      <c r="I34" s="342"/>
    </row>
    <row r="35" spans="1:9" ht="14.25" customHeight="1" x14ac:dyDescent="0.2">
      <c r="B35" s="334"/>
      <c r="C35" s="334"/>
      <c r="D35" s="334"/>
    </row>
    <row r="36" spans="1:9" s="575" customFormat="1" ht="12" customHeight="1" x14ac:dyDescent="0.2">
      <c r="B36" s="583" t="s">
        <v>573</v>
      </c>
      <c r="C36" s="583"/>
      <c r="D36" s="583"/>
      <c r="E36" s="583"/>
      <c r="F36" s="583"/>
      <c r="G36" s="583"/>
      <c r="H36" s="583"/>
      <c r="I36" s="576"/>
    </row>
    <row r="37" spans="1:9" x14ac:dyDescent="0.2">
      <c r="B37" s="334"/>
      <c r="C37" s="334"/>
      <c r="D37" s="334"/>
    </row>
    <row r="38" spans="1:9" x14ac:dyDescent="0.2">
      <c r="B38" s="334"/>
      <c r="C38" s="334"/>
      <c r="D38" s="334"/>
    </row>
    <row r="39" spans="1:9" x14ac:dyDescent="0.2">
      <c r="B39" s="334"/>
      <c r="C39" s="334"/>
      <c r="D39" s="334"/>
    </row>
    <row r="40" spans="1:9" x14ac:dyDescent="0.2">
      <c r="B40" s="334"/>
      <c r="C40" s="334"/>
      <c r="D40" s="334"/>
    </row>
    <row r="41" spans="1:9" x14ac:dyDescent="0.2">
      <c r="B41" s="334"/>
      <c r="C41" s="334"/>
      <c r="D41" s="334"/>
    </row>
    <row r="42" spans="1:9" x14ac:dyDescent="0.2">
      <c r="B42" s="334"/>
      <c r="C42" s="334"/>
      <c r="D42" s="334"/>
    </row>
    <row r="43" spans="1:9" x14ac:dyDescent="0.2">
      <c r="B43" s="334"/>
      <c r="C43" s="334"/>
      <c r="D43" s="334"/>
    </row>
    <row r="44" spans="1:9" x14ac:dyDescent="0.2">
      <c r="B44" s="334"/>
      <c r="C44" s="334"/>
      <c r="D44" s="334"/>
      <c r="F44" s="581"/>
      <c r="G44" s="581"/>
      <c r="H44" s="581"/>
    </row>
    <row r="45" spans="1:9" ht="19.5" customHeight="1" x14ac:dyDescent="0.2">
      <c r="A45" s="582" t="s">
        <v>248</v>
      </c>
      <c r="B45" s="582"/>
      <c r="C45" s="582"/>
      <c r="D45" s="582"/>
      <c r="E45" s="582"/>
      <c r="F45" s="582"/>
      <c r="G45" s="582"/>
      <c r="H45" s="582"/>
      <c r="I45" s="582"/>
    </row>
    <row r="46" spans="1:9" ht="19.5" customHeight="1" x14ac:dyDescent="0.2">
      <c r="A46" s="582" t="s">
        <v>249</v>
      </c>
      <c r="B46" s="582"/>
      <c r="C46" s="582"/>
      <c r="D46" s="582"/>
      <c r="E46" s="582"/>
      <c r="F46" s="582"/>
      <c r="G46" s="582"/>
      <c r="H46" s="582"/>
      <c r="I46" s="582"/>
    </row>
    <row r="47" spans="1:9" ht="19.5" customHeight="1" x14ac:dyDescent="0.2">
      <c r="A47" s="582" t="s">
        <v>575</v>
      </c>
      <c r="B47" s="582"/>
      <c r="C47" s="582"/>
      <c r="D47" s="582"/>
      <c r="E47" s="582"/>
      <c r="F47" s="582"/>
      <c r="G47" s="582"/>
      <c r="H47" s="582"/>
      <c r="I47" s="582"/>
    </row>
    <row r="48" spans="1:9" ht="19.5" customHeight="1" x14ac:dyDescent="0.2">
      <c r="A48" s="582" t="s">
        <v>574</v>
      </c>
      <c r="B48" s="582"/>
      <c r="C48" s="582"/>
      <c r="D48" s="582"/>
      <c r="E48" s="582"/>
      <c r="F48" s="582"/>
      <c r="G48" s="582"/>
      <c r="H48" s="582"/>
      <c r="I48" s="582"/>
    </row>
    <row r="49" spans="1:9" x14ac:dyDescent="0.2">
      <c r="B49" s="334"/>
      <c r="C49" s="334"/>
      <c r="D49" s="334"/>
    </row>
    <row r="50" spans="1:9" x14ac:dyDescent="0.2">
      <c r="B50" s="334"/>
      <c r="C50" s="334"/>
      <c r="D50" s="334"/>
    </row>
    <row r="51" spans="1:9" x14ac:dyDescent="0.2">
      <c r="B51" s="334"/>
      <c r="C51" s="334"/>
      <c r="D51" s="334"/>
    </row>
    <row r="52" spans="1:9" x14ac:dyDescent="0.2">
      <c r="A52" s="343" t="s">
        <v>250</v>
      </c>
      <c r="C52" s="334"/>
      <c r="D52" s="334"/>
      <c r="I52" s="483">
        <v>43647</v>
      </c>
    </row>
    <row r="53" spans="1:9" x14ac:dyDescent="0.2">
      <c r="B53" s="334"/>
      <c r="C53" s="334"/>
      <c r="D53" s="334"/>
    </row>
    <row r="54" spans="1:9" x14ac:dyDescent="0.2">
      <c r="B54" s="334"/>
      <c r="C54" s="334"/>
      <c r="D54" s="334"/>
    </row>
    <row r="55" spans="1:9" x14ac:dyDescent="0.2">
      <c r="B55" s="334"/>
      <c r="C55" s="334"/>
      <c r="D55" s="334"/>
    </row>
    <row r="56" spans="1:9" x14ac:dyDescent="0.2">
      <c r="B56" s="334"/>
      <c r="C56" s="334"/>
      <c r="D56" s="334"/>
    </row>
    <row r="57" spans="1:9" x14ac:dyDescent="0.2">
      <c r="B57" s="334"/>
      <c r="C57" s="334"/>
      <c r="D57" s="334"/>
    </row>
    <row r="58" spans="1:9" x14ac:dyDescent="0.2">
      <c r="B58" s="334"/>
      <c r="C58" s="334"/>
      <c r="D58" s="334"/>
    </row>
    <row r="59" spans="1:9" x14ac:dyDescent="0.2">
      <c r="B59" s="334"/>
      <c r="C59" s="334"/>
      <c r="D59" s="334"/>
    </row>
    <row r="60" spans="1:9" x14ac:dyDescent="0.2">
      <c r="B60" s="334"/>
      <c r="C60" s="334"/>
      <c r="D60" s="334"/>
    </row>
    <row r="61" spans="1:9" x14ac:dyDescent="0.2">
      <c r="B61" s="334"/>
      <c r="C61" s="334"/>
      <c r="D61" s="334"/>
    </row>
    <row r="62" spans="1:9" x14ac:dyDescent="0.2">
      <c r="B62" s="334"/>
      <c r="C62" s="334"/>
      <c r="D62" s="334"/>
    </row>
    <row r="63" spans="1:9" x14ac:dyDescent="0.2">
      <c r="B63" s="334"/>
      <c r="C63" s="334"/>
      <c r="D63" s="334"/>
    </row>
    <row r="64" spans="1:9" x14ac:dyDescent="0.2">
      <c r="B64" s="334"/>
      <c r="C64" s="334"/>
      <c r="D64" s="334"/>
    </row>
    <row r="65" spans="2:4" x14ac:dyDescent="0.2">
      <c r="B65" s="334"/>
      <c r="C65" s="334"/>
      <c r="D65" s="334"/>
    </row>
    <row r="66" spans="2:4" x14ac:dyDescent="0.2">
      <c r="B66" s="334"/>
      <c r="C66" s="334"/>
      <c r="D66" s="334"/>
    </row>
    <row r="67" spans="2:4" x14ac:dyDescent="0.2">
      <c r="B67" s="334"/>
      <c r="C67" s="334"/>
      <c r="D67" s="334"/>
    </row>
    <row r="68" spans="2:4" x14ac:dyDescent="0.2">
      <c r="B68" s="334"/>
      <c r="C68" s="334"/>
      <c r="D68" s="334"/>
    </row>
    <row r="69" spans="2:4" x14ac:dyDescent="0.2">
      <c r="B69" s="334"/>
      <c r="C69" s="334"/>
      <c r="D69" s="334"/>
    </row>
    <row r="70" spans="2:4" x14ac:dyDescent="0.2">
      <c r="B70" s="334"/>
      <c r="C70" s="334"/>
      <c r="D70" s="334"/>
    </row>
    <row r="71" spans="2:4" x14ac:dyDescent="0.2">
      <c r="B71" s="334"/>
      <c r="C71" s="334"/>
      <c r="D71" s="334"/>
    </row>
    <row r="72" spans="2:4" x14ac:dyDescent="0.2">
      <c r="B72" s="334"/>
      <c r="C72" s="334"/>
      <c r="D72" s="334"/>
    </row>
    <row r="73" spans="2:4" x14ac:dyDescent="0.2">
      <c r="B73" s="334"/>
      <c r="C73" s="334"/>
      <c r="D73" s="334"/>
    </row>
    <row r="74" spans="2:4" x14ac:dyDescent="0.2">
      <c r="B74" s="334"/>
      <c r="C74" s="334"/>
      <c r="D74" s="334"/>
    </row>
    <row r="75" spans="2:4" x14ac:dyDescent="0.2">
      <c r="B75" s="334"/>
      <c r="C75" s="334"/>
      <c r="D75" s="334"/>
    </row>
    <row r="76" spans="2:4" x14ac:dyDescent="0.2">
      <c r="B76" s="334"/>
      <c r="C76" s="334"/>
      <c r="D76" s="334"/>
    </row>
    <row r="77" spans="2:4" x14ac:dyDescent="0.2">
      <c r="B77" s="334"/>
      <c r="C77" s="334"/>
      <c r="D77" s="334"/>
    </row>
    <row r="78" spans="2:4" x14ac:dyDescent="0.2">
      <c r="B78" s="334"/>
      <c r="C78" s="334"/>
      <c r="D78" s="334"/>
    </row>
    <row r="79" spans="2:4" x14ac:dyDescent="0.2">
      <c r="B79" s="334"/>
      <c r="C79" s="334"/>
      <c r="D79" s="334"/>
    </row>
    <row r="80" spans="2:4" x14ac:dyDescent="0.2">
      <c r="B80" s="334"/>
      <c r="C80" s="334"/>
      <c r="D80" s="334"/>
    </row>
    <row r="81" spans="2:4" x14ac:dyDescent="0.2">
      <c r="B81" s="334"/>
      <c r="C81" s="334"/>
      <c r="D81" s="334"/>
    </row>
    <row r="82" spans="2:4" x14ac:dyDescent="0.2">
      <c r="B82" s="334"/>
      <c r="C82" s="334"/>
      <c r="D82" s="334"/>
    </row>
    <row r="83" spans="2:4" x14ac:dyDescent="0.2">
      <c r="B83" s="334"/>
      <c r="C83" s="334"/>
      <c r="D83" s="334"/>
    </row>
    <row r="84" spans="2:4" x14ac:dyDescent="0.2">
      <c r="B84" s="334"/>
      <c r="C84" s="334"/>
      <c r="D84" s="334"/>
    </row>
    <row r="85" spans="2:4" x14ac:dyDescent="0.2">
      <c r="B85" s="334"/>
      <c r="C85" s="334"/>
      <c r="D85" s="334"/>
    </row>
    <row r="86" spans="2:4" x14ac:dyDescent="0.2">
      <c r="B86" s="334"/>
      <c r="C86" s="334"/>
      <c r="D86" s="334"/>
    </row>
    <row r="87" spans="2:4" x14ac:dyDescent="0.2">
      <c r="B87" s="334"/>
      <c r="C87" s="334"/>
      <c r="D87" s="334"/>
    </row>
    <row r="88" spans="2:4" x14ac:dyDescent="0.2">
      <c r="B88" s="334"/>
      <c r="C88" s="334"/>
      <c r="D88" s="334"/>
    </row>
    <row r="89" spans="2:4" x14ac:dyDescent="0.2">
      <c r="B89" s="334"/>
      <c r="C89" s="334"/>
      <c r="D89" s="334"/>
    </row>
    <row r="90" spans="2:4" x14ac:dyDescent="0.2">
      <c r="B90" s="334"/>
      <c r="C90" s="334"/>
      <c r="D90" s="334"/>
    </row>
    <row r="91" spans="2:4" x14ac:dyDescent="0.2">
      <c r="B91" s="334"/>
      <c r="C91" s="334"/>
      <c r="D91" s="334"/>
    </row>
    <row r="92" spans="2:4" x14ac:dyDescent="0.2">
      <c r="B92" s="334"/>
      <c r="C92" s="334"/>
      <c r="D92" s="334"/>
    </row>
    <row r="93" spans="2:4" x14ac:dyDescent="0.2">
      <c r="B93" s="334"/>
      <c r="C93" s="334"/>
      <c r="D93" s="334"/>
    </row>
    <row r="94" spans="2:4" x14ac:dyDescent="0.2">
      <c r="B94" s="334"/>
      <c r="C94" s="334"/>
      <c r="D94" s="334"/>
    </row>
    <row r="95" spans="2:4" x14ac:dyDescent="0.2">
      <c r="B95" s="334"/>
      <c r="C95" s="334"/>
      <c r="D95" s="334"/>
    </row>
    <row r="96" spans="2:4" x14ac:dyDescent="0.2">
      <c r="B96" s="334"/>
      <c r="C96" s="334"/>
      <c r="D96" s="334"/>
    </row>
    <row r="97" spans="2:4" x14ac:dyDescent="0.2">
      <c r="B97" s="334"/>
      <c r="C97" s="334"/>
      <c r="D97" s="334"/>
    </row>
    <row r="98" spans="2:4" x14ac:dyDescent="0.2">
      <c r="B98" s="334"/>
      <c r="C98" s="334"/>
      <c r="D98" s="334"/>
    </row>
    <row r="99" spans="2:4" x14ac:dyDescent="0.2">
      <c r="B99" s="334"/>
      <c r="C99" s="334"/>
      <c r="D99" s="334"/>
    </row>
    <row r="100" spans="2:4" x14ac:dyDescent="0.2">
      <c r="B100" s="334"/>
      <c r="C100" s="334"/>
      <c r="D100" s="334"/>
    </row>
    <row r="101" spans="2:4" x14ac:dyDescent="0.2">
      <c r="B101" s="334"/>
      <c r="C101" s="334"/>
      <c r="D101" s="334"/>
    </row>
    <row r="102" spans="2:4" x14ac:dyDescent="0.2">
      <c r="B102" s="334"/>
      <c r="C102" s="334"/>
      <c r="D102" s="334"/>
    </row>
    <row r="103" spans="2:4" x14ac:dyDescent="0.2">
      <c r="B103" s="334"/>
      <c r="C103" s="334"/>
      <c r="D103" s="334"/>
    </row>
    <row r="104" spans="2:4" x14ac:dyDescent="0.2">
      <c r="B104" s="334"/>
      <c r="C104" s="334"/>
      <c r="D104" s="334"/>
    </row>
    <row r="105" spans="2:4" x14ac:dyDescent="0.2">
      <c r="B105" s="334"/>
      <c r="C105" s="334"/>
      <c r="D105" s="334"/>
    </row>
    <row r="106" spans="2:4" x14ac:dyDescent="0.2">
      <c r="B106" s="334"/>
      <c r="C106" s="334"/>
      <c r="D106" s="334"/>
    </row>
    <row r="107" spans="2:4" x14ac:dyDescent="0.2">
      <c r="B107" s="334"/>
      <c r="C107" s="334"/>
      <c r="D107" s="334"/>
    </row>
    <row r="108" spans="2:4" x14ac:dyDescent="0.2">
      <c r="B108" s="334"/>
      <c r="C108" s="334"/>
      <c r="D108" s="334"/>
    </row>
    <row r="109" spans="2:4" x14ac:dyDescent="0.2">
      <c r="B109" s="334"/>
      <c r="C109" s="334"/>
      <c r="D109" s="334"/>
    </row>
    <row r="110" spans="2:4" x14ac:dyDescent="0.2">
      <c r="B110" s="334"/>
      <c r="C110" s="334"/>
      <c r="D110" s="334"/>
    </row>
    <row r="111" spans="2:4" x14ac:dyDescent="0.2">
      <c r="B111" s="334"/>
      <c r="C111" s="334"/>
      <c r="D111" s="334"/>
    </row>
    <row r="112" spans="2:4" x14ac:dyDescent="0.2">
      <c r="B112" s="334"/>
      <c r="C112" s="334"/>
      <c r="D112" s="334"/>
    </row>
    <row r="113" spans="2:4" x14ac:dyDescent="0.2">
      <c r="B113" s="334"/>
      <c r="C113" s="334"/>
      <c r="D113" s="334"/>
    </row>
    <row r="114" spans="2:4" x14ac:dyDescent="0.2">
      <c r="B114" s="334"/>
      <c r="C114" s="334"/>
      <c r="D114" s="334"/>
    </row>
    <row r="115" spans="2:4" x14ac:dyDescent="0.2">
      <c r="B115" s="334"/>
      <c r="C115" s="334"/>
      <c r="D115" s="334"/>
    </row>
    <row r="116" spans="2:4" x14ac:dyDescent="0.2">
      <c r="B116" s="334"/>
      <c r="C116" s="334"/>
      <c r="D116" s="334"/>
    </row>
    <row r="117" spans="2:4" x14ac:dyDescent="0.2">
      <c r="B117" s="334"/>
      <c r="C117" s="334"/>
      <c r="D117" s="334"/>
    </row>
    <row r="118" spans="2:4" x14ac:dyDescent="0.2">
      <c r="B118" s="334"/>
      <c r="C118" s="334"/>
      <c r="D118" s="334"/>
    </row>
    <row r="119" spans="2:4" x14ac:dyDescent="0.2">
      <c r="B119" s="334"/>
      <c r="C119" s="334"/>
      <c r="D119" s="334"/>
    </row>
    <row r="120" spans="2:4" x14ac:dyDescent="0.2">
      <c r="B120" s="334"/>
      <c r="C120" s="334"/>
      <c r="D120" s="334"/>
    </row>
    <row r="121" spans="2:4" x14ac:dyDescent="0.2">
      <c r="B121" s="334"/>
      <c r="C121" s="334"/>
      <c r="D121" s="334"/>
    </row>
    <row r="122" spans="2:4" x14ac:dyDescent="0.2">
      <c r="B122" s="334"/>
      <c r="C122" s="334"/>
      <c r="D122" s="334"/>
    </row>
    <row r="123" spans="2:4" x14ac:dyDescent="0.2">
      <c r="B123" s="334"/>
      <c r="C123" s="334"/>
      <c r="D123" s="334"/>
    </row>
    <row r="124" spans="2:4" x14ac:dyDescent="0.2">
      <c r="B124" s="334"/>
      <c r="C124" s="334"/>
      <c r="D124" s="334"/>
    </row>
    <row r="125" spans="2:4" x14ac:dyDescent="0.2">
      <c r="B125" s="334"/>
      <c r="C125" s="334"/>
      <c r="D125" s="334"/>
    </row>
    <row r="126" spans="2:4" x14ac:dyDescent="0.2">
      <c r="B126" s="334"/>
      <c r="C126" s="334"/>
      <c r="D126" s="334"/>
    </row>
    <row r="127" spans="2:4" x14ac:dyDescent="0.2">
      <c r="B127" s="334"/>
      <c r="C127" s="334"/>
      <c r="D127" s="334"/>
    </row>
    <row r="128" spans="2:4" x14ac:dyDescent="0.2">
      <c r="B128" s="334"/>
      <c r="C128" s="334"/>
      <c r="D128" s="334"/>
    </row>
    <row r="129" spans="2:4" x14ac:dyDescent="0.2">
      <c r="B129" s="334"/>
      <c r="C129" s="334"/>
      <c r="D129" s="334"/>
    </row>
    <row r="130" spans="2:4" x14ac:dyDescent="0.2">
      <c r="B130" s="334"/>
      <c r="C130" s="334"/>
      <c r="D130" s="334"/>
    </row>
    <row r="131" spans="2:4" x14ac:dyDescent="0.2">
      <c r="B131" s="334"/>
      <c r="C131" s="334"/>
      <c r="D131" s="334"/>
    </row>
    <row r="132" spans="2:4" x14ac:dyDescent="0.2">
      <c r="B132" s="334"/>
      <c r="C132" s="334"/>
      <c r="D132" s="334"/>
    </row>
    <row r="133" spans="2:4" x14ac:dyDescent="0.2">
      <c r="B133" s="334"/>
      <c r="C133" s="334"/>
      <c r="D133" s="334"/>
    </row>
    <row r="134" spans="2:4" x14ac:dyDescent="0.2">
      <c r="B134" s="334"/>
      <c r="C134" s="334"/>
      <c r="D134" s="334"/>
    </row>
    <row r="135" spans="2:4" x14ac:dyDescent="0.2">
      <c r="B135" s="334"/>
      <c r="C135" s="334"/>
      <c r="D135" s="334"/>
    </row>
    <row r="136" spans="2:4" x14ac:dyDescent="0.2">
      <c r="B136" s="334"/>
      <c r="C136" s="334"/>
      <c r="D136" s="334"/>
    </row>
    <row r="137" spans="2:4" x14ac:dyDescent="0.2">
      <c r="B137" s="334"/>
      <c r="C137" s="334"/>
      <c r="D137" s="334"/>
    </row>
    <row r="138" spans="2:4" x14ac:dyDescent="0.2">
      <c r="B138" s="334"/>
      <c r="C138" s="334"/>
      <c r="D138" s="334"/>
    </row>
    <row r="139" spans="2:4" x14ac:dyDescent="0.2">
      <c r="B139" s="334"/>
      <c r="C139" s="334"/>
      <c r="D139" s="334"/>
    </row>
    <row r="140" spans="2:4" x14ac:dyDescent="0.2">
      <c r="B140" s="334"/>
      <c r="C140" s="334"/>
      <c r="D140" s="334"/>
    </row>
    <row r="141" spans="2:4" x14ac:dyDescent="0.2">
      <c r="B141" s="334"/>
      <c r="C141" s="334"/>
      <c r="D141" s="334"/>
    </row>
    <row r="142" spans="2:4" x14ac:dyDescent="0.2">
      <c r="B142" s="334"/>
      <c r="C142" s="334"/>
      <c r="D142" s="334"/>
    </row>
    <row r="143" spans="2:4" x14ac:dyDescent="0.2">
      <c r="B143" s="334"/>
      <c r="C143" s="334"/>
      <c r="D143" s="334"/>
    </row>
    <row r="144" spans="2:4" x14ac:dyDescent="0.2">
      <c r="B144" s="334"/>
      <c r="C144" s="334"/>
      <c r="D144" s="334"/>
    </row>
    <row r="145" spans="2:4" x14ac:dyDescent="0.2">
      <c r="B145" s="334"/>
      <c r="C145" s="334"/>
      <c r="D145" s="334"/>
    </row>
    <row r="146" spans="2:4" x14ac:dyDescent="0.2">
      <c r="B146" s="334"/>
      <c r="C146" s="334"/>
      <c r="D146" s="334"/>
    </row>
    <row r="147" spans="2:4" x14ac:dyDescent="0.2">
      <c r="B147" s="334"/>
      <c r="C147" s="334"/>
      <c r="D147" s="334"/>
    </row>
    <row r="148" spans="2:4" x14ac:dyDescent="0.2">
      <c r="B148" s="334"/>
      <c r="C148" s="334"/>
      <c r="D148" s="334"/>
    </row>
    <row r="149" spans="2:4" x14ac:dyDescent="0.2">
      <c r="B149" s="334"/>
      <c r="C149" s="334"/>
      <c r="D149" s="334"/>
    </row>
    <row r="150" spans="2:4" x14ac:dyDescent="0.2">
      <c r="B150" s="334"/>
      <c r="C150" s="334"/>
      <c r="D150" s="334"/>
    </row>
    <row r="151" spans="2:4" x14ac:dyDescent="0.2">
      <c r="B151" s="334"/>
      <c r="C151" s="334"/>
      <c r="D151" s="334"/>
    </row>
    <row r="152" spans="2:4" x14ac:dyDescent="0.2">
      <c r="B152" s="334"/>
      <c r="C152" s="334"/>
      <c r="D152" s="334"/>
    </row>
    <row r="153" spans="2:4" x14ac:dyDescent="0.2">
      <c r="B153" s="334"/>
      <c r="C153" s="334"/>
      <c r="D153" s="334"/>
    </row>
    <row r="154" spans="2:4" x14ac:dyDescent="0.2">
      <c r="B154" s="334"/>
      <c r="C154" s="334"/>
      <c r="D154" s="334"/>
    </row>
    <row r="155" spans="2:4" x14ac:dyDescent="0.2">
      <c r="B155" s="334"/>
      <c r="C155" s="334"/>
      <c r="D155" s="334"/>
    </row>
    <row r="156" spans="2:4" x14ac:dyDescent="0.2">
      <c r="B156" s="334"/>
      <c r="C156" s="334"/>
      <c r="D156" s="334"/>
    </row>
    <row r="157" spans="2:4" x14ac:dyDescent="0.2">
      <c r="B157" s="334"/>
      <c r="C157" s="334"/>
      <c r="D157" s="334"/>
    </row>
    <row r="158" spans="2:4" x14ac:dyDescent="0.2">
      <c r="B158" s="334"/>
      <c r="C158" s="334"/>
      <c r="D158" s="334"/>
    </row>
    <row r="159" spans="2:4" x14ac:dyDescent="0.2">
      <c r="B159" s="334"/>
      <c r="C159" s="334"/>
      <c r="D159" s="334"/>
    </row>
    <row r="160" spans="2:4" x14ac:dyDescent="0.2">
      <c r="B160" s="334"/>
      <c r="C160" s="334"/>
      <c r="D160" s="334"/>
    </row>
    <row r="161" spans="2:4" x14ac:dyDescent="0.2">
      <c r="B161" s="334"/>
      <c r="C161" s="334"/>
      <c r="D161" s="334"/>
    </row>
    <row r="162" spans="2:4" x14ac:dyDescent="0.2">
      <c r="B162" s="334"/>
      <c r="C162" s="334"/>
      <c r="D162" s="334"/>
    </row>
    <row r="163" spans="2:4" x14ac:dyDescent="0.2">
      <c r="B163" s="334"/>
      <c r="C163" s="334"/>
      <c r="D163" s="334"/>
    </row>
    <row r="164" spans="2:4" x14ac:dyDescent="0.2">
      <c r="B164" s="334"/>
      <c r="C164" s="334"/>
      <c r="D164" s="334"/>
    </row>
    <row r="165" spans="2:4" x14ac:dyDescent="0.2">
      <c r="B165" s="334"/>
      <c r="C165" s="334"/>
      <c r="D165" s="334"/>
    </row>
    <row r="166" spans="2:4" x14ac:dyDescent="0.2">
      <c r="B166" s="334"/>
      <c r="C166" s="334"/>
      <c r="D166" s="334"/>
    </row>
    <row r="167" spans="2:4" x14ac:dyDescent="0.2">
      <c r="B167" s="334"/>
      <c r="C167" s="334"/>
      <c r="D167" s="334"/>
    </row>
    <row r="168" spans="2:4" x14ac:dyDescent="0.2">
      <c r="B168" s="334"/>
      <c r="C168" s="334"/>
      <c r="D168" s="334"/>
    </row>
    <row r="169" spans="2:4" x14ac:dyDescent="0.2">
      <c r="B169" s="334"/>
      <c r="C169" s="334"/>
      <c r="D169" s="334"/>
    </row>
    <row r="170" spans="2:4" x14ac:dyDescent="0.2">
      <c r="B170" s="334"/>
      <c r="C170" s="334"/>
      <c r="D170" s="334"/>
    </row>
    <row r="171" spans="2:4" x14ac:dyDescent="0.2">
      <c r="B171" s="334"/>
      <c r="C171" s="334"/>
      <c r="D171" s="334"/>
    </row>
    <row r="172" spans="2:4" x14ac:dyDescent="0.2">
      <c r="B172" s="334"/>
      <c r="C172" s="334"/>
      <c r="D172" s="334"/>
    </row>
    <row r="173" spans="2:4" x14ac:dyDescent="0.2">
      <c r="B173" s="334"/>
      <c r="C173" s="334"/>
      <c r="D173" s="334"/>
    </row>
    <row r="174" spans="2:4" x14ac:dyDescent="0.2">
      <c r="B174" s="334"/>
      <c r="C174" s="334"/>
      <c r="D174" s="334"/>
    </row>
    <row r="175" spans="2:4" x14ac:dyDescent="0.2">
      <c r="B175" s="334"/>
      <c r="C175" s="334"/>
      <c r="D175" s="334"/>
    </row>
    <row r="176" spans="2:4" x14ac:dyDescent="0.2">
      <c r="B176" s="334"/>
      <c r="C176" s="334"/>
      <c r="D176" s="334"/>
    </row>
    <row r="177" spans="2:4" x14ac:dyDescent="0.2">
      <c r="B177" s="334"/>
      <c r="C177" s="334"/>
      <c r="D177" s="334"/>
    </row>
    <row r="178" spans="2:4" x14ac:dyDescent="0.2">
      <c r="B178" s="334"/>
      <c r="C178" s="334"/>
      <c r="D178" s="334"/>
    </row>
    <row r="179" spans="2:4" x14ac:dyDescent="0.2">
      <c r="B179" s="334"/>
      <c r="C179" s="334"/>
      <c r="D179" s="334"/>
    </row>
    <row r="180" spans="2:4" x14ac:dyDescent="0.2">
      <c r="B180" s="334"/>
      <c r="C180" s="334"/>
      <c r="D180" s="334"/>
    </row>
    <row r="181" spans="2:4" x14ac:dyDescent="0.2">
      <c r="B181" s="334"/>
      <c r="C181" s="334"/>
      <c r="D181" s="334"/>
    </row>
    <row r="182" spans="2:4" x14ac:dyDescent="0.2">
      <c r="B182" s="334"/>
      <c r="C182" s="334"/>
      <c r="D182" s="334"/>
    </row>
    <row r="183" spans="2:4" x14ac:dyDescent="0.2">
      <c r="B183" s="334"/>
      <c r="C183" s="334"/>
      <c r="D183" s="334"/>
    </row>
    <row r="184" spans="2:4" x14ac:dyDescent="0.2">
      <c r="B184" s="334"/>
      <c r="C184" s="334"/>
      <c r="D184" s="334"/>
    </row>
    <row r="185" spans="2:4" x14ac:dyDescent="0.2">
      <c r="B185" s="334"/>
      <c r="C185" s="334"/>
      <c r="D185" s="334"/>
    </row>
    <row r="186" spans="2:4" x14ac:dyDescent="0.2">
      <c r="B186" s="334"/>
      <c r="C186" s="334"/>
      <c r="D186" s="334"/>
    </row>
    <row r="187" spans="2:4" x14ac:dyDescent="0.2">
      <c r="B187" s="334"/>
      <c r="C187" s="334"/>
      <c r="D187" s="334"/>
    </row>
    <row r="188" spans="2:4" x14ac:dyDescent="0.2">
      <c r="B188" s="334"/>
      <c r="C188" s="334"/>
      <c r="D188" s="334"/>
    </row>
    <row r="189" spans="2:4" x14ac:dyDescent="0.2">
      <c r="B189" s="334"/>
      <c r="C189" s="334"/>
      <c r="D189" s="334"/>
    </row>
    <row r="190" spans="2:4" x14ac:dyDescent="0.2">
      <c r="B190" s="334"/>
      <c r="C190" s="334"/>
      <c r="D190" s="334"/>
    </row>
    <row r="191" spans="2:4" x14ac:dyDescent="0.2">
      <c r="B191" s="334"/>
      <c r="C191" s="334"/>
      <c r="D191" s="334"/>
    </row>
    <row r="192" spans="2:4" x14ac:dyDescent="0.2">
      <c r="B192" s="334"/>
      <c r="C192" s="334"/>
      <c r="D192" s="334"/>
    </row>
    <row r="193" spans="2:4" x14ac:dyDescent="0.2">
      <c r="B193" s="334"/>
      <c r="C193" s="334"/>
      <c r="D193" s="334"/>
    </row>
    <row r="194" spans="2:4" x14ac:dyDescent="0.2">
      <c r="B194" s="334"/>
      <c r="C194" s="334"/>
      <c r="D194" s="334"/>
    </row>
    <row r="195" spans="2:4" x14ac:dyDescent="0.2">
      <c r="B195" s="334"/>
      <c r="C195" s="334"/>
      <c r="D195" s="334"/>
    </row>
    <row r="196" spans="2:4" x14ac:dyDescent="0.2">
      <c r="B196" s="334"/>
      <c r="C196" s="334"/>
      <c r="D196" s="334"/>
    </row>
    <row r="197" spans="2:4" x14ac:dyDescent="0.2">
      <c r="B197" s="334"/>
      <c r="C197" s="334"/>
      <c r="D197" s="334"/>
    </row>
    <row r="198" spans="2:4" x14ac:dyDescent="0.2">
      <c r="B198" s="334"/>
      <c r="C198" s="334"/>
      <c r="D198" s="334"/>
    </row>
    <row r="199" spans="2:4" x14ac:dyDescent="0.2">
      <c r="B199" s="334"/>
      <c r="C199" s="334"/>
      <c r="D199" s="334"/>
    </row>
    <row r="200" spans="2:4" x14ac:dyDescent="0.2">
      <c r="B200" s="334"/>
      <c r="C200" s="334"/>
      <c r="D200" s="334"/>
    </row>
    <row r="201" spans="2:4" x14ac:dyDescent="0.2">
      <c r="B201" s="334"/>
      <c r="C201" s="334"/>
      <c r="D201" s="334"/>
    </row>
    <row r="202" spans="2:4" x14ac:dyDescent="0.2">
      <c r="B202" s="334"/>
      <c r="C202" s="334"/>
      <c r="D202" s="334"/>
    </row>
    <row r="203" spans="2:4" x14ac:dyDescent="0.2">
      <c r="B203" s="334"/>
      <c r="C203" s="334"/>
      <c r="D203" s="334"/>
    </row>
    <row r="204" spans="2:4" x14ac:dyDescent="0.2">
      <c r="B204" s="334"/>
      <c r="C204" s="334"/>
      <c r="D204" s="334"/>
    </row>
    <row r="205" spans="2:4" x14ac:dyDescent="0.2">
      <c r="B205" s="334"/>
      <c r="C205" s="334"/>
      <c r="D205" s="334"/>
    </row>
    <row r="206" spans="2:4" x14ac:dyDescent="0.2">
      <c r="B206" s="334"/>
      <c r="C206" s="334"/>
      <c r="D206" s="334"/>
    </row>
    <row r="207" spans="2:4" x14ac:dyDescent="0.2">
      <c r="B207" s="334"/>
      <c r="C207" s="334"/>
      <c r="D207" s="334"/>
    </row>
    <row r="208" spans="2:4" x14ac:dyDescent="0.2">
      <c r="B208" s="334"/>
      <c r="C208" s="334"/>
      <c r="D208" s="334"/>
    </row>
    <row r="209" spans="2:4" x14ac:dyDescent="0.2">
      <c r="B209" s="334"/>
      <c r="C209" s="334"/>
      <c r="D209" s="334"/>
    </row>
    <row r="210" spans="2:4" x14ac:dyDescent="0.2">
      <c r="B210" s="334"/>
      <c r="C210" s="334"/>
      <c r="D210" s="334"/>
    </row>
    <row r="211" spans="2:4" x14ac:dyDescent="0.2">
      <c r="B211" s="334"/>
      <c r="C211" s="334"/>
      <c r="D211" s="334"/>
    </row>
    <row r="212" spans="2:4" x14ac:dyDescent="0.2">
      <c r="B212" s="334"/>
      <c r="C212" s="334"/>
      <c r="D212" s="334"/>
    </row>
    <row r="213" spans="2:4" x14ac:dyDescent="0.2">
      <c r="B213" s="334"/>
      <c r="C213" s="334"/>
      <c r="D213" s="334"/>
    </row>
    <row r="214" spans="2:4" x14ac:dyDescent="0.2">
      <c r="B214" s="334"/>
      <c r="C214" s="334"/>
      <c r="D214" s="334"/>
    </row>
    <row r="215" spans="2:4" x14ac:dyDescent="0.2">
      <c r="B215" s="334"/>
      <c r="C215" s="334"/>
      <c r="D215" s="334"/>
    </row>
    <row r="216" spans="2:4" x14ac:dyDescent="0.2">
      <c r="B216" s="334"/>
      <c r="C216" s="334"/>
      <c r="D216" s="334"/>
    </row>
    <row r="217" spans="2:4" x14ac:dyDescent="0.2">
      <c r="B217" s="334"/>
      <c r="C217" s="334"/>
      <c r="D217" s="334"/>
    </row>
    <row r="218" spans="2:4" x14ac:dyDescent="0.2">
      <c r="B218" s="334"/>
      <c r="C218" s="334"/>
      <c r="D218" s="334"/>
    </row>
    <row r="219" spans="2:4" x14ac:dyDescent="0.2">
      <c r="B219" s="334"/>
      <c r="C219" s="334"/>
      <c r="D219" s="334"/>
    </row>
    <row r="220" spans="2:4" x14ac:dyDescent="0.2">
      <c r="B220" s="334"/>
      <c r="C220" s="334"/>
      <c r="D220" s="334"/>
    </row>
    <row r="221" spans="2:4" x14ac:dyDescent="0.2">
      <c r="B221" s="334"/>
      <c r="C221" s="334"/>
      <c r="D221" s="334"/>
    </row>
    <row r="222" spans="2:4" x14ac:dyDescent="0.2">
      <c r="B222" s="334"/>
      <c r="C222" s="334"/>
      <c r="D222" s="334"/>
    </row>
    <row r="223" spans="2:4" x14ac:dyDescent="0.2">
      <c r="B223" s="334"/>
      <c r="C223" s="334"/>
      <c r="D223" s="334"/>
    </row>
    <row r="224" spans="2:4" x14ac:dyDescent="0.2">
      <c r="B224" s="334"/>
      <c r="C224" s="334"/>
      <c r="D224" s="334"/>
    </row>
    <row r="225" spans="2:4" x14ac:dyDescent="0.2">
      <c r="B225" s="334"/>
      <c r="C225" s="334"/>
      <c r="D225" s="334"/>
    </row>
    <row r="226" spans="2:4" x14ac:dyDescent="0.2">
      <c r="B226" s="334"/>
      <c r="C226" s="334"/>
      <c r="D226" s="334"/>
    </row>
    <row r="227" spans="2:4" x14ac:dyDescent="0.2">
      <c r="B227" s="334"/>
      <c r="C227" s="334"/>
      <c r="D227" s="334"/>
    </row>
    <row r="228" spans="2:4" x14ac:dyDescent="0.2">
      <c r="B228" s="334"/>
      <c r="C228" s="334"/>
      <c r="D228" s="334"/>
    </row>
    <row r="229" spans="2:4" x14ac:dyDescent="0.2">
      <c r="B229" s="334"/>
      <c r="C229" s="334"/>
      <c r="D229" s="334"/>
    </row>
    <row r="230" spans="2:4" x14ac:dyDescent="0.2">
      <c r="B230" s="334"/>
      <c r="C230" s="334"/>
      <c r="D230" s="334"/>
    </row>
    <row r="231" spans="2:4" x14ac:dyDescent="0.2">
      <c r="B231" s="334"/>
      <c r="C231" s="334"/>
      <c r="D231" s="334"/>
    </row>
    <row r="232" spans="2:4" x14ac:dyDescent="0.2">
      <c r="B232" s="334"/>
      <c r="C232" s="334"/>
      <c r="D232" s="334"/>
    </row>
    <row r="233" spans="2:4" x14ac:dyDescent="0.2">
      <c r="B233" s="334"/>
      <c r="C233" s="334"/>
      <c r="D233" s="334"/>
    </row>
    <row r="234" spans="2:4" x14ac:dyDescent="0.2">
      <c r="B234" s="334"/>
      <c r="C234" s="334"/>
      <c r="D234" s="334"/>
    </row>
    <row r="235" spans="2:4" x14ac:dyDescent="0.2">
      <c r="B235" s="334"/>
      <c r="C235" s="334"/>
      <c r="D235" s="334"/>
    </row>
    <row r="236" spans="2:4" x14ac:dyDescent="0.2">
      <c r="B236" s="334"/>
      <c r="C236" s="334"/>
      <c r="D236" s="334"/>
    </row>
    <row r="237" spans="2:4" x14ac:dyDescent="0.2">
      <c r="B237" s="334"/>
      <c r="C237" s="334"/>
      <c r="D237" s="334"/>
    </row>
    <row r="238" spans="2:4" x14ac:dyDescent="0.2">
      <c r="B238" s="334"/>
      <c r="C238" s="334"/>
      <c r="D238" s="334"/>
    </row>
    <row r="239" spans="2:4" x14ac:dyDescent="0.2">
      <c r="B239" s="334"/>
      <c r="C239" s="334"/>
      <c r="D239" s="334"/>
    </row>
    <row r="240" spans="2:4" x14ac:dyDescent="0.2">
      <c r="B240" s="334"/>
      <c r="C240" s="334"/>
      <c r="D240" s="334"/>
    </row>
    <row r="241" spans="2:4" x14ac:dyDescent="0.2">
      <c r="B241" s="334"/>
      <c r="C241" s="334"/>
      <c r="D241" s="334"/>
    </row>
    <row r="242" spans="2:4" x14ac:dyDescent="0.2">
      <c r="B242" s="334"/>
      <c r="C242" s="334"/>
      <c r="D242" s="334"/>
    </row>
    <row r="243" spans="2:4" x14ac:dyDescent="0.2">
      <c r="B243" s="334"/>
      <c r="C243" s="334"/>
      <c r="D243" s="334"/>
    </row>
    <row r="244" spans="2:4" x14ac:dyDescent="0.2">
      <c r="B244" s="334"/>
      <c r="C244" s="334"/>
      <c r="D244" s="334"/>
    </row>
    <row r="245" spans="2:4" x14ac:dyDescent="0.2">
      <c r="B245" s="334"/>
      <c r="C245" s="334"/>
      <c r="D245" s="334"/>
    </row>
    <row r="246" spans="2:4" x14ac:dyDescent="0.2">
      <c r="B246" s="334"/>
      <c r="C246" s="334"/>
      <c r="D246" s="334"/>
    </row>
    <row r="247" spans="2:4" x14ac:dyDescent="0.2">
      <c r="B247" s="334"/>
      <c r="C247" s="334"/>
      <c r="D247" s="334"/>
    </row>
    <row r="248" spans="2:4" x14ac:dyDescent="0.2">
      <c r="B248" s="334"/>
      <c r="C248" s="334"/>
      <c r="D248" s="334"/>
    </row>
    <row r="249" spans="2:4" x14ac:dyDescent="0.2">
      <c r="B249" s="334"/>
      <c r="C249" s="334"/>
      <c r="D249" s="334"/>
    </row>
    <row r="250" spans="2:4" x14ac:dyDescent="0.2">
      <c r="B250" s="334"/>
      <c r="C250" s="334"/>
      <c r="D250" s="334"/>
    </row>
    <row r="251" spans="2:4" x14ac:dyDescent="0.2">
      <c r="B251" s="334"/>
      <c r="C251" s="334"/>
      <c r="D251" s="334"/>
    </row>
    <row r="252" spans="2:4" x14ac:dyDescent="0.2">
      <c r="B252" s="334"/>
      <c r="C252" s="334"/>
      <c r="D252" s="334"/>
    </row>
    <row r="253" spans="2:4" x14ac:dyDescent="0.2">
      <c r="B253" s="334"/>
      <c r="C253" s="334"/>
      <c r="D253" s="334"/>
    </row>
    <row r="254" spans="2:4" x14ac:dyDescent="0.2">
      <c r="B254" s="334"/>
      <c r="C254" s="334"/>
      <c r="D254" s="334"/>
    </row>
    <row r="255" spans="2:4" x14ac:dyDescent="0.2">
      <c r="B255" s="334"/>
      <c r="C255" s="334"/>
      <c r="D255" s="334"/>
    </row>
    <row r="256" spans="2:4" x14ac:dyDescent="0.2">
      <c r="B256" s="334"/>
      <c r="C256" s="334"/>
      <c r="D256" s="334"/>
    </row>
    <row r="257" spans="2:4" x14ac:dyDescent="0.2">
      <c r="B257" s="334"/>
      <c r="C257" s="334"/>
      <c r="D257" s="334"/>
    </row>
    <row r="258" spans="2:4" x14ac:dyDescent="0.2">
      <c r="B258" s="334"/>
      <c r="C258" s="334"/>
      <c r="D258" s="334"/>
    </row>
    <row r="259" spans="2:4" x14ac:dyDescent="0.2">
      <c r="B259" s="334"/>
      <c r="C259" s="334"/>
      <c r="D259" s="334"/>
    </row>
    <row r="260" spans="2:4" x14ac:dyDescent="0.2">
      <c r="B260" s="334"/>
      <c r="C260" s="334"/>
      <c r="D260" s="334"/>
    </row>
    <row r="261" spans="2:4" x14ac:dyDescent="0.2">
      <c r="B261" s="334"/>
      <c r="C261" s="334"/>
      <c r="D261" s="334"/>
    </row>
    <row r="262" spans="2:4" x14ac:dyDescent="0.2">
      <c r="B262" s="334"/>
      <c r="C262" s="334"/>
      <c r="D262" s="334"/>
    </row>
    <row r="263" spans="2:4" x14ac:dyDescent="0.2">
      <c r="B263" s="334"/>
      <c r="C263" s="334"/>
      <c r="D263" s="334"/>
    </row>
    <row r="264" spans="2:4" x14ac:dyDescent="0.2">
      <c r="B264" s="334"/>
      <c r="C264" s="334"/>
      <c r="D264" s="334"/>
    </row>
    <row r="265" spans="2:4" x14ac:dyDescent="0.2">
      <c r="B265" s="334"/>
      <c r="C265" s="334"/>
      <c r="D265" s="334"/>
    </row>
    <row r="266" spans="2:4" x14ac:dyDescent="0.2">
      <c r="B266" s="334"/>
      <c r="C266" s="334"/>
      <c r="D266" s="334"/>
    </row>
    <row r="267" spans="2:4" x14ac:dyDescent="0.2">
      <c r="B267" s="334"/>
      <c r="C267" s="334"/>
      <c r="D267" s="334"/>
    </row>
    <row r="268" spans="2:4" x14ac:dyDescent="0.2">
      <c r="B268" s="334"/>
      <c r="C268" s="334"/>
      <c r="D268" s="334"/>
    </row>
    <row r="269" spans="2:4" x14ac:dyDescent="0.2">
      <c r="B269" s="334"/>
      <c r="C269" s="334"/>
      <c r="D269" s="334"/>
    </row>
    <row r="270" spans="2:4" x14ac:dyDescent="0.2">
      <c r="B270" s="334"/>
      <c r="C270" s="334"/>
      <c r="D270" s="334"/>
    </row>
    <row r="271" spans="2:4" x14ac:dyDescent="0.2">
      <c r="B271" s="334"/>
      <c r="C271" s="334"/>
      <c r="D271" s="334"/>
    </row>
    <row r="272" spans="2:4" x14ac:dyDescent="0.2">
      <c r="B272" s="334"/>
      <c r="C272" s="334"/>
      <c r="D272" s="334"/>
    </row>
    <row r="273" spans="2:4" x14ac:dyDescent="0.2">
      <c r="B273" s="334"/>
      <c r="C273" s="334"/>
      <c r="D273" s="334"/>
    </row>
    <row r="274" spans="2:4" x14ac:dyDescent="0.2">
      <c r="B274" s="334"/>
      <c r="C274" s="334"/>
      <c r="D274" s="334"/>
    </row>
    <row r="275" spans="2:4" x14ac:dyDescent="0.2">
      <c r="B275" s="334"/>
      <c r="C275" s="334"/>
      <c r="D275" s="334"/>
    </row>
    <row r="276" spans="2:4" x14ac:dyDescent="0.2">
      <c r="B276" s="334"/>
      <c r="C276" s="334"/>
      <c r="D276" s="334"/>
    </row>
    <row r="277" spans="2:4" x14ac:dyDescent="0.2">
      <c r="B277" s="334"/>
      <c r="C277" s="334"/>
      <c r="D277" s="334"/>
    </row>
    <row r="278" spans="2:4" x14ac:dyDescent="0.2">
      <c r="B278" s="334"/>
      <c r="C278" s="334"/>
      <c r="D278" s="334"/>
    </row>
    <row r="279" spans="2:4" x14ac:dyDescent="0.2">
      <c r="B279" s="334"/>
      <c r="C279" s="334"/>
      <c r="D279" s="334"/>
    </row>
    <row r="280" spans="2:4" x14ac:dyDescent="0.2">
      <c r="B280" s="334"/>
      <c r="C280" s="334"/>
      <c r="D280" s="334"/>
    </row>
    <row r="281" spans="2:4" x14ac:dyDescent="0.2">
      <c r="B281" s="334"/>
      <c r="C281" s="334"/>
      <c r="D281" s="334"/>
    </row>
    <row r="282" spans="2:4" x14ac:dyDescent="0.2">
      <c r="B282" s="334"/>
      <c r="C282" s="334"/>
      <c r="D282" s="334"/>
    </row>
    <row r="283" spans="2:4" x14ac:dyDescent="0.2">
      <c r="B283" s="334"/>
      <c r="C283" s="334"/>
      <c r="D283" s="334"/>
    </row>
    <row r="284" spans="2:4" x14ac:dyDescent="0.2">
      <c r="B284" s="334"/>
      <c r="C284" s="334"/>
      <c r="D284" s="334"/>
    </row>
    <row r="285" spans="2:4" x14ac:dyDescent="0.2">
      <c r="B285" s="334"/>
      <c r="C285" s="334"/>
      <c r="D285" s="334"/>
    </row>
    <row r="286" spans="2:4" x14ac:dyDescent="0.2">
      <c r="B286" s="334"/>
      <c r="C286" s="334"/>
      <c r="D286" s="334"/>
    </row>
    <row r="287" spans="2:4" x14ac:dyDescent="0.2">
      <c r="B287" s="334"/>
      <c r="C287" s="334"/>
      <c r="D287" s="334"/>
    </row>
    <row r="288" spans="2:4" x14ac:dyDescent="0.2">
      <c r="B288" s="334"/>
      <c r="C288" s="334"/>
      <c r="D288" s="334"/>
    </row>
    <row r="289" spans="2:4" x14ac:dyDescent="0.2">
      <c r="B289" s="334"/>
      <c r="C289" s="334"/>
      <c r="D289" s="334"/>
    </row>
    <row r="290" spans="2:4" x14ac:dyDescent="0.2">
      <c r="B290" s="334"/>
      <c r="C290" s="334"/>
      <c r="D290" s="334"/>
    </row>
    <row r="291" spans="2:4" x14ac:dyDescent="0.2">
      <c r="B291" s="334"/>
      <c r="C291" s="334"/>
      <c r="D291" s="334"/>
    </row>
    <row r="292" spans="2:4" x14ac:dyDescent="0.2">
      <c r="B292" s="334"/>
      <c r="C292" s="334"/>
      <c r="D292" s="334"/>
    </row>
    <row r="293" spans="2:4" x14ac:dyDescent="0.2">
      <c r="B293" s="334"/>
      <c r="C293" s="334"/>
      <c r="D293" s="334"/>
    </row>
    <row r="294" spans="2:4" x14ac:dyDescent="0.2">
      <c r="B294" s="334"/>
      <c r="C294" s="334"/>
      <c r="D294" s="334"/>
    </row>
    <row r="295" spans="2:4" x14ac:dyDescent="0.2">
      <c r="B295" s="334"/>
      <c r="C295" s="334"/>
      <c r="D295" s="334"/>
    </row>
    <row r="296" spans="2:4" x14ac:dyDescent="0.2">
      <c r="B296" s="334"/>
      <c r="C296" s="334"/>
      <c r="D296" s="334"/>
    </row>
    <row r="297" spans="2:4" x14ac:dyDescent="0.2">
      <c r="B297" s="334"/>
      <c r="C297" s="334"/>
      <c r="D297" s="334"/>
    </row>
    <row r="298" spans="2:4" x14ac:dyDescent="0.2">
      <c r="B298" s="334"/>
      <c r="C298" s="334"/>
      <c r="D298" s="334"/>
    </row>
    <row r="299" spans="2:4" x14ac:dyDescent="0.2">
      <c r="B299" s="334"/>
      <c r="C299" s="334"/>
      <c r="D299" s="334"/>
    </row>
    <row r="300" spans="2:4" x14ac:dyDescent="0.2">
      <c r="B300" s="334"/>
      <c r="C300" s="334"/>
      <c r="D300" s="334"/>
    </row>
    <row r="301" spans="2:4" x14ac:dyDescent="0.2">
      <c r="B301" s="334"/>
      <c r="C301" s="334"/>
      <c r="D301" s="334"/>
    </row>
    <row r="302" spans="2:4" x14ac:dyDescent="0.2">
      <c r="B302" s="334"/>
      <c r="C302" s="334"/>
      <c r="D302" s="334"/>
    </row>
    <row r="303" spans="2:4" x14ac:dyDescent="0.2">
      <c r="B303" s="334"/>
      <c r="C303" s="334"/>
      <c r="D303" s="334"/>
    </row>
    <row r="304" spans="2:4" x14ac:dyDescent="0.2">
      <c r="B304" s="334"/>
      <c r="C304" s="334"/>
      <c r="D304" s="334"/>
    </row>
    <row r="305" spans="2:4" x14ac:dyDescent="0.2">
      <c r="B305" s="334"/>
      <c r="C305" s="334"/>
      <c r="D305" s="334"/>
    </row>
    <row r="306" spans="2:4" x14ac:dyDescent="0.2">
      <c r="B306" s="334"/>
      <c r="C306" s="334"/>
      <c r="D306" s="334"/>
    </row>
    <row r="307" spans="2:4" x14ac:dyDescent="0.2">
      <c r="B307" s="334"/>
      <c r="C307" s="334"/>
      <c r="D307" s="334"/>
    </row>
    <row r="308" spans="2:4" x14ac:dyDescent="0.2">
      <c r="B308" s="334"/>
      <c r="C308" s="334"/>
      <c r="D308" s="334"/>
    </row>
    <row r="309" spans="2:4" x14ac:dyDescent="0.2">
      <c r="B309" s="334"/>
      <c r="C309" s="334"/>
      <c r="D309" s="334"/>
    </row>
    <row r="310" spans="2:4" x14ac:dyDescent="0.2">
      <c r="B310" s="334"/>
      <c r="C310" s="334"/>
      <c r="D310" s="334"/>
    </row>
    <row r="311" spans="2:4" x14ac:dyDescent="0.2">
      <c r="B311" s="334"/>
      <c r="C311" s="334"/>
      <c r="D311" s="334"/>
    </row>
    <row r="312" spans="2:4" x14ac:dyDescent="0.2">
      <c r="B312" s="334"/>
      <c r="C312" s="334"/>
      <c r="D312" s="334"/>
    </row>
    <row r="313" spans="2:4" x14ac:dyDescent="0.2">
      <c r="B313" s="334"/>
      <c r="C313" s="334"/>
      <c r="D313" s="334"/>
    </row>
    <row r="314" spans="2:4" x14ac:dyDescent="0.2">
      <c r="B314" s="334"/>
      <c r="C314" s="334"/>
      <c r="D314" s="334"/>
    </row>
    <row r="315" spans="2:4" x14ac:dyDescent="0.2">
      <c r="B315" s="334"/>
      <c r="C315" s="334"/>
      <c r="D315" s="334"/>
    </row>
    <row r="316" spans="2:4" x14ac:dyDescent="0.2">
      <c r="B316" s="334"/>
      <c r="C316" s="334"/>
      <c r="D316" s="334"/>
    </row>
    <row r="317" spans="2:4" x14ac:dyDescent="0.2">
      <c r="B317" s="334"/>
      <c r="C317" s="334"/>
      <c r="D317" s="334"/>
    </row>
    <row r="318" spans="2:4" x14ac:dyDescent="0.2">
      <c r="B318" s="334"/>
      <c r="C318" s="334"/>
      <c r="D318" s="334"/>
    </row>
    <row r="319" spans="2:4" x14ac:dyDescent="0.2">
      <c r="B319" s="334"/>
      <c r="C319" s="334"/>
      <c r="D319" s="334"/>
    </row>
    <row r="320" spans="2:4" x14ac:dyDescent="0.2">
      <c r="B320" s="334"/>
      <c r="C320" s="334"/>
      <c r="D320" s="334"/>
    </row>
    <row r="321" spans="2:4" x14ac:dyDescent="0.2">
      <c r="B321" s="334"/>
      <c r="C321" s="334"/>
      <c r="D321" s="334"/>
    </row>
    <row r="322" spans="2:4" x14ac:dyDescent="0.2">
      <c r="B322" s="334"/>
      <c r="C322" s="334"/>
      <c r="D322" s="334"/>
    </row>
    <row r="323" spans="2:4" x14ac:dyDescent="0.2">
      <c r="B323" s="334"/>
      <c r="C323" s="334"/>
      <c r="D323" s="334"/>
    </row>
    <row r="324" spans="2:4" x14ac:dyDescent="0.2">
      <c r="B324" s="334"/>
      <c r="C324" s="334"/>
      <c r="D324" s="334"/>
    </row>
    <row r="325" spans="2:4" x14ac:dyDescent="0.2">
      <c r="B325" s="334"/>
      <c r="C325" s="334"/>
      <c r="D325" s="334"/>
    </row>
    <row r="326" spans="2:4" x14ac:dyDescent="0.2">
      <c r="B326" s="334"/>
      <c r="C326" s="334"/>
      <c r="D326" s="334"/>
    </row>
    <row r="327" spans="2:4" x14ac:dyDescent="0.2">
      <c r="B327" s="334"/>
      <c r="C327" s="334"/>
      <c r="D327" s="334"/>
    </row>
    <row r="328" spans="2:4" x14ac:dyDescent="0.2">
      <c r="B328" s="334"/>
      <c r="C328" s="334"/>
      <c r="D328" s="334"/>
    </row>
    <row r="329" spans="2:4" x14ac:dyDescent="0.2">
      <c r="B329" s="334"/>
      <c r="C329" s="334"/>
      <c r="D329" s="334"/>
    </row>
    <row r="330" spans="2:4" x14ac:dyDescent="0.2">
      <c r="B330" s="334"/>
      <c r="C330" s="334"/>
      <c r="D330" s="334"/>
    </row>
    <row r="331" spans="2:4" x14ac:dyDescent="0.2">
      <c r="B331" s="334"/>
      <c r="C331" s="334"/>
      <c r="D331" s="334"/>
    </row>
    <row r="332" spans="2:4" x14ac:dyDescent="0.2">
      <c r="B332" s="334"/>
      <c r="C332" s="334"/>
      <c r="D332" s="334"/>
    </row>
    <row r="333" spans="2:4" x14ac:dyDescent="0.2">
      <c r="B333" s="334"/>
      <c r="C333" s="334"/>
      <c r="D333" s="334"/>
    </row>
    <row r="334" spans="2:4" x14ac:dyDescent="0.2">
      <c r="B334" s="334"/>
      <c r="C334" s="334"/>
      <c r="D334" s="334"/>
    </row>
    <row r="335" spans="2:4" x14ac:dyDescent="0.2">
      <c r="B335" s="334"/>
      <c r="C335" s="334"/>
      <c r="D335" s="334"/>
    </row>
    <row r="336" spans="2:4" x14ac:dyDescent="0.2">
      <c r="B336" s="334"/>
      <c r="C336" s="334"/>
      <c r="D336" s="334"/>
    </row>
    <row r="337" spans="2:4" x14ac:dyDescent="0.2">
      <c r="B337" s="334"/>
      <c r="C337" s="334"/>
      <c r="D337" s="334"/>
    </row>
    <row r="338" spans="2:4" x14ac:dyDescent="0.2">
      <c r="B338" s="334"/>
      <c r="C338" s="334"/>
      <c r="D338" s="334"/>
    </row>
    <row r="339" spans="2:4" x14ac:dyDescent="0.2">
      <c r="B339" s="334"/>
      <c r="C339" s="334"/>
      <c r="D339" s="334"/>
    </row>
    <row r="340" spans="2:4" x14ac:dyDescent="0.2">
      <c r="B340" s="334"/>
      <c r="C340" s="334"/>
      <c r="D340" s="334"/>
    </row>
    <row r="341" spans="2:4" x14ac:dyDescent="0.2">
      <c r="B341" s="334"/>
      <c r="C341" s="334"/>
      <c r="D341" s="334"/>
    </row>
    <row r="342" spans="2:4" x14ac:dyDescent="0.2">
      <c r="B342" s="334"/>
      <c r="C342" s="334"/>
      <c r="D342" s="334"/>
    </row>
    <row r="343" spans="2:4" x14ac:dyDescent="0.2">
      <c r="B343" s="334"/>
      <c r="C343" s="334"/>
      <c r="D343" s="334"/>
    </row>
    <row r="344" spans="2:4" x14ac:dyDescent="0.2">
      <c r="B344" s="334"/>
      <c r="C344" s="334"/>
      <c r="D344" s="334"/>
    </row>
    <row r="345" spans="2:4" x14ac:dyDescent="0.2">
      <c r="B345" s="334"/>
      <c r="C345" s="334"/>
      <c r="D345" s="334"/>
    </row>
    <row r="346" spans="2:4" x14ac:dyDescent="0.2">
      <c r="B346" s="334"/>
      <c r="C346" s="334"/>
      <c r="D346" s="334"/>
    </row>
    <row r="347" spans="2:4" x14ac:dyDescent="0.2">
      <c r="B347" s="334"/>
      <c r="C347" s="334"/>
      <c r="D347" s="334"/>
    </row>
    <row r="348" spans="2:4" x14ac:dyDescent="0.2">
      <c r="B348" s="334"/>
      <c r="C348" s="334"/>
      <c r="D348" s="334"/>
    </row>
    <row r="349" spans="2:4" x14ac:dyDescent="0.2">
      <c r="B349" s="334"/>
      <c r="C349" s="334"/>
      <c r="D349" s="334"/>
    </row>
    <row r="350" spans="2:4" x14ac:dyDescent="0.2">
      <c r="B350" s="334"/>
      <c r="C350" s="334"/>
      <c r="D350" s="334"/>
    </row>
    <row r="351" spans="2:4" x14ac:dyDescent="0.2">
      <c r="B351" s="334"/>
      <c r="C351" s="334"/>
      <c r="D351" s="334"/>
    </row>
    <row r="352" spans="2:4" x14ac:dyDescent="0.2">
      <c r="B352" s="334"/>
      <c r="C352" s="334"/>
      <c r="D352" s="334"/>
    </row>
    <row r="353" spans="2:4" x14ac:dyDescent="0.2">
      <c r="B353" s="334"/>
      <c r="C353" s="334"/>
      <c r="D353" s="334"/>
    </row>
    <row r="354" spans="2:4" x14ac:dyDescent="0.2">
      <c r="B354" s="334"/>
      <c r="C354" s="334"/>
      <c r="D354" s="334"/>
    </row>
    <row r="355" spans="2:4" x14ac:dyDescent="0.2">
      <c r="B355" s="334"/>
      <c r="C355" s="334"/>
      <c r="D355" s="334"/>
    </row>
    <row r="356" spans="2:4" x14ac:dyDescent="0.2">
      <c r="B356" s="334"/>
      <c r="C356" s="334"/>
      <c r="D356" s="334"/>
    </row>
    <row r="357" spans="2:4" x14ac:dyDescent="0.2">
      <c r="B357" s="334"/>
      <c r="C357" s="334"/>
      <c r="D357" s="334"/>
    </row>
    <row r="358" spans="2:4" x14ac:dyDescent="0.2">
      <c r="B358" s="334"/>
      <c r="C358" s="334"/>
      <c r="D358" s="334"/>
    </row>
    <row r="359" spans="2:4" x14ac:dyDescent="0.2">
      <c r="B359" s="334"/>
      <c r="C359" s="334"/>
      <c r="D359" s="334"/>
    </row>
    <row r="360" spans="2:4" x14ac:dyDescent="0.2">
      <c r="B360" s="334"/>
      <c r="C360" s="334"/>
      <c r="D360" s="334"/>
    </row>
    <row r="361" spans="2:4" x14ac:dyDescent="0.2">
      <c r="B361" s="334"/>
      <c r="C361" s="334"/>
      <c r="D361" s="334"/>
    </row>
    <row r="362" spans="2:4" x14ac:dyDescent="0.2">
      <c r="B362" s="334"/>
      <c r="C362" s="334"/>
      <c r="D362" s="334"/>
    </row>
    <row r="363" spans="2:4" x14ac:dyDescent="0.2">
      <c r="B363" s="334"/>
      <c r="C363" s="334"/>
      <c r="D363" s="334"/>
    </row>
    <row r="364" spans="2:4" x14ac:dyDescent="0.2">
      <c r="B364" s="334"/>
      <c r="C364" s="334"/>
      <c r="D364" s="334"/>
    </row>
    <row r="365" spans="2:4" x14ac:dyDescent="0.2">
      <c r="B365" s="334"/>
      <c r="C365" s="334"/>
      <c r="D365" s="334"/>
    </row>
    <row r="366" spans="2:4" x14ac:dyDescent="0.2">
      <c r="B366" s="334"/>
      <c r="C366" s="334"/>
      <c r="D366" s="334"/>
    </row>
    <row r="367" spans="2:4" x14ac:dyDescent="0.2">
      <c r="B367" s="334"/>
      <c r="C367" s="334"/>
      <c r="D367" s="334"/>
    </row>
    <row r="368" spans="2:4" x14ac:dyDescent="0.2">
      <c r="B368" s="334"/>
      <c r="C368" s="334"/>
      <c r="D368" s="334"/>
    </row>
    <row r="369" spans="2:4" x14ac:dyDescent="0.2">
      <c r="B369" s="334"/>
      <c r="C369" s="334"/>
      <c r="D369" s="334"/>
    </row>
    <row r="370" spans="2:4" x14ac:dyDescent="0.2">
      <c r="B370" s="334"/>
      <c r="C370" s="334"/>
      <c r="D370" s="334"/>
    </row>
    <row r="371" spans="2:4" x14ac:dyDescent="0.2">
      <c r="B371" s="334"/>
      <c r="C371" s="334"/>
      <c r="D371" s="334"/>
    </row>
    <row r="372" spans="2:4" x14ac:dyDescent="0.2">
      <c r="B372" s="334"/>
      <c r="C372" s="334"/>
      <c r="D372" s="334"/>
    </row>
    <row r="373" spans="2:4" x14ac:dyDescent="0.2">
      <c r="B373" s="334"/>
      <c r="C373" s="334"/>
      <c r="D373" s="334"/>
    </row>
    <row r="374" spans="2:4" x14ac:dyDescent="0.2">
      <c r="B374" s="334"/>
      <c r="C374" s="334"/>
      <c r="D374" s="334"/>
    </row>
    <row r="375" spans="2:4" x14ac:dyDescent="0.2">
      <c r="B375" s="334"/>
      <c r="C375" s="334"/>
      <c r="D375" s="334"/>
    </row>
    <row r="376" spans="2:4" x14ac:dyDescent="0.2">
      <c r="B376" s="334"/>
      <c r="C376" s="334"/>
      <c r="D376" s="334"/>
    </row>
    <row r="377" spans="2:4" x14ac:dyDescent="0.2">
      <c r="B377" s="334"/>
      <c r="C377" s="334"/>
      <c r="D377" s="334"/>
    </row>
    <row r="378" spans="2:4" x14ac:dyDescent="0.2">
      <c r="B378" s="334"/>
      <c r="C378" s="334"/>
      <c r="D378" s="334"/>
    </row>
    <row r="379" spans="2:4" x14ac:dyDescent="0.2">
      <c r="B379" s="334"/>
      <c r="C379" s="334"/>
      <c r="D379" s="334"/>
    </row>
    <row r="380" spans="2:4" x14ac:dyDescent="0.2">
      <c r="B380" s="334"/>
      <c r="C380" s="334"/>
      <c r="D380" s="334"/>
    </row>
    <row r="381" spans="2:4" x14ac:dyDescent="0.2">
      <c r="B381" s="334"/>
      <c r="C381" s="334"/>
      <c r="D381" s="334"/>
    </row>
    <row r="382" spans="2:4" x14ac:dyDescent="0.2">
      <c r="B382" s="334"/>
      <c r="C382" s="334"/>
      <c r="D382" s="334"/>
    </row>
    <row r="383" spans="2:4" x14ac:dyDescent="0.2">
      <c r="B383" s="334"/>
      <c r="C383" s="334"/>
      <c r="D383" s="334"/>
    </row>
    <row r="384" spans="2:4" x14ac:dyDescent="0.2">
      <c r="B384" s="334"/>
      <c r="C384" s="334"/>
      <c r="D384" s="334"/>
    </row>
    <row r="385" spans="2:4" x14ac:dyDescent="0.2">
      <c r="B385" s="334"/>
      <c r="C385" s="334"/>
      <c r="D385" s="334"/>
    </row>
    <row r="386" spans="2:4" x14ac:dyDescent="0.2">
      <c r="B386" s="334"/>
      <c r="C386" s="334"/>
      <c r="D386" s="334"/>
    </row>
    <row r="387" spans="2:4" x14ac:dyDescent="0.2">
      <c r="B387" s="334"/>
      <c r="C387" s="334"/>
      <c r="D387" s="334"/>
    </row>
    <row r="388" spans="2:4" x14ac:dyDescent="0.2">
      <c r="B388" s="334"/>
      <c r="C388" s="334"/>
      <c r="D388" s="334"/>
    </row>
    <row r="389" spans="2:4" x14ac:dyDescent="0.2">
      <c r="B389" s="334"/>
      <c r="C389" s="334"/>
      <c r="D389" s="334"/>
    </row>
    <row r="390" spans="2:4" x14ac:dyDescent="0.2">
      <c r="B390" s="334"/>
      <c r="C390" s="334"/>
      <c r="D390" s="334"/>
    </row>
    <row r="391" spans="2:4" x14ac:dyDescent="0.2">
      <c r="B391" s="334"/>
      <c r="C391" s="334"/>
      <c r="D391" s="334"/>
    </row>
    <row r="392" spans="2:4" x14ac:dyDescent="0.2">
      <c r="B392" s="334"/>
      <c r="C392" s="334"/>
      <c r="D392" s="334"/>
    </row>
    <row r="393" spans="2:4" x14ac:dyDescent="0.2">
      <c r="B393" s="334"/>
      <c r="C393" s="334"/>
      <c r="D393" s="334"/>
    </row>
    <row r="394" spans="2:4" x14ac:dyDescent="0.2">
      <c r="B394" s="334"/>
      <c r="C394" s="334"/>
      <c r="D394" s="334"/>
    </row>
    <row r="395" spans="2:4" x14ac:dyDescent="0.2">
      <c r="B395" s="334"/>
      <c r="C395" s="334"/>
      <c r="D395" s="334"/>
    </row>
    <row r="396" spans="2:4" x14ac:dyDescent="0.2">
      <c r="B396" s="334"/>
      <c r="C396" s="334"/>
      <c r="D396" s="334"/>
    </row>
    <row r="397" spans="2:4" x14ac:dyDescent="0.2">
      <c r="B397" s="334"/>
      <c r="C397" s="334"/>
      <c r="D397" s="334"/>
    </row>
    <row r="398" spans="2:4" x14ac:dyDescent="0.2">
      <c r="B398" s="334"/>
      <c r="C398" s="334"/>
      <c r="D398" s="334"/>
    </row>
    <row r="399" spans="2:4" x14ac:dyDescent="0.2">
      <c r="B399" s="334"/>
      <c r="C399" s="334"/>
      <c r="D399" s="334"/>
    </row>
    <row r="400" spans="2:4" x14ac:dyDescent="0.2">
      <c r="B400" s="334"/>
      <c r="C400" s="334"/>
      <c r="D400" s="334"/>
    </row>
    <row r="401" spans="2:4" x14ac:dyDescent="0.2">
      <c r="B401" s="334"/>
      <c r="C401" s="334"/>
      <c r="D401" s="334"/>
    </row>
    <row r="402" spans="2:4" x14ac:dyDescent="0.2">
      <c r="B402" s="334"/>
      <c r="C402" s="334"/>
      <c r="D402" s="334"/>
    </row>
    <row r="403" spans="2:4" x14ac:dyDescent="0.2">
      <c r="B403" s="334"/>
      <c r="C403" s="334"/>
      <c r="D403" s="334"/>
    </row>
    <row r="404" spans="2:4" x14ac:dyDescent="0.2">
      <c r="B404" s="334"/>
      <c r="C404" s="334"/>
      <c r="D404" s="334"/>
    </row>
    <row r="405" spans="2:4" x14ac:dyDescent="0.2">
      <c r="B405" s="334"/>
      <c r="C405" s="334"/>
      <c r="D405" s="334"/>
    </row>
    <row r="406" spans="2:4" x14ac:dyDescent="0.2">
      <c r="B406" s="334"/>
      <c r="C406" s="334"/>
      <c r="D406" s="334"/>
    </row>
    <row r="407" spans="2:4" x14ac:dyDescent="0.2">
      <c r="B407" s="334"/>
      <c r="C407" s="334"/>
      <c r="D407" s="334"/>
    </row>
    <row r="408" spans="2:4" x14ac:dyDescent="0.2">
      <c r="B408" s="334"/>
      <c r="C408" s="334"/>
      <c r="D408" s="334"/>
    </row>
    <row r="409" spans="2:4" x14ac:dyDescent="0.2">
      <c r="B409" s="334"/>
      <c r="C409" s="334"/>
      <c r="D409" s="334"/>
    </row>
    <row r="410" spans="2:4" x14ac:dyDescent="0.2">
      <c r="B410" s="334"/>
      <c r="C410" s="334"/>
      <c r="D410" s="334"/>
    </row>
    <row r="411" spans="2:4" x14ac:dyDescent="0.2">
      <c r="B411" s="334"/>
      <c r="C411" s="334"/>
      <c r="D411" s="334"/>
    </row>
    <row r="412" spans="2:4" x14ac:dyDescent="0.2">
      <c r="B412" s="334"/>
      <c r="C412" s="334"/>
      <c r="D412" s="334"/>
    </row>
    <row r="413" spans="2:4" x14ac:dyDescent="0.2">
      <c r="B413" s="334"/>
      <c r="C413" s="334"/>
      <c r="D413" s="334"/>
    </row>
    <row r="414" spans="2:4" x14ac:dyDescent="0.2">
      <c r="B414" s="334"/>
      <c r="C414" s="334"/>
      <c r="D414" s="334"/>
    </row>
    <row r="415" spans="2:4" x14ac:dyDescent="0.2">
      <c r="B415" s="334"/>
      <c r="C415" s="334"/>
      <c r="D415" s="334"/>
    </row>
    <row r="416" spans="2:4" x14ac:dyDescent="0.2">
      <c r="B416" s="334"/>
      <c r="C416" s="334"/>
      <c r="D416" s="334"/>
    </row>
    <row r="417" spans="2:4" x14ac:dyDescent="0.2">
      <c r="B417" s="334"/>
      <c r="C417" s="334"/>
      <c r="D417" s="334"/>
    </row>
    <row r="418" spans="2:4" x14ac:dyDescent="0.2">
      <c r="B418" s="334"/>
      <c r="C418" s="334"/>
      <c r="D418" s="334"/>
    </row>
    <row r="419" spans="2:4" x14ac:dyDescent="0.2">
      <c r="B419" s="334"/>
      <c r="C419" s="334"/>
      <c r="D419" s="334"/>
    </row>
    <row r="420" spans="2:4" x14ac:dyDescent="0.2">
      <c r="B420" s="334"/>
      <c r="C420" s="334"/>
      <c r="D420" s="334"/>
    </row>
    <row r="421" spans="2:4" x14ac:dyDescent="0.2">
      <c r="B421" s="334"/>
      <c r="C421" s="334"/>
      <c r="D421" s="334"/>
    </row>
    <row r="422" spans="2:4" x14ac:dyDescent="0.2">
      <c r="B422" s="334"/>
      <c r="C422" s="334"/>
      <c r="D422" s="334"/>
    </row>
    <row r="423" spans="2:4" x14ac:dyDescent="0.2">
      <c r="B423" s="334"/>
      <c r="C423" s="334"/>
      <c r="D423" s="334"/>
    </row>
    <row r="424" spans="2:4" x14ac:dyDescent="0.2">
      <c r="B424" s="334"/>
      <c r="C424" s="334"/>
      <c r="D424" s="334"/>
    </row>
    <row r="425" spans="2:4" x14ac:dyDescent="0.2">
      <c r="B425" s="334"/>
      <c r="C425" s="334"/>
      <c r="D425" s="334"/>
    </row>
    <row r="426" spans="2:4" x14ac:dyDescent="0.2">
      <c r="B426" s="334"/>
      <c r="C426" s="334"/>
      <c r="D426" s="334"/>
    </row>
    <row r="427" spans="2:4" x14ac:dyDescent="0.2">
      <c r="B427" s="334"/>
      <c r="C427" s="334"/>
      <c r="D427" s="334"/>
    </row>
    <row r="428" spans="2:4" x14ac:dyDescent="0.2">
      <c r="B428" s="334"/>
      <c r="C428" s="334"/>
      <c r="D428" s="334"/>
    </row>
    <row r="429" spans="2:4" x14ac:dyDescent="0.2">
      <c r="B429" s="334"/>
      <c r="C429" s="334"/>
      <c r="D429" s="334"/>
    </row>
    <row r="430" spans="2:4" x14ac:dyDescent="0.2">
      <c r="B430" s="334"/>
      <c r="C430" s="334"/>
      <c r="D430" s="334"/>
    </row>
    <row r="431" spans="2:4" x14ac:dyDescent="0.2">
      <c r="B431" s="334"/>
      <c r="C431" s="334"/>
      <c r="D431" s="334"/>
    </row>
    <row r="432" spans="2:4" x14ac:dyDescent="0.2">
      <c r="B432" s="334"/>
      <c r="C432" s="334"/>
      <c r="D432" s="334"/>
    </row>
    <row r="433" spans="2:4" x14ac:dyDescent="0.2">
      <c r="B433" s="334"/>
      <c r="C433" s="334"/>
      <c r="D433" s="334"/>
    </row>
    <row r="434" spans="2:4" x14ac:dyDescent="0.2">
      <c r="B434" s="334"/>
      <c r="C434" s="334"/>
      <c r="D434" s="334"/>
    </row>
    <row r="435" spans="2:4" x14ac:dyDescent="0.2">
      <c r="B435" s="334"/>
      <c r="C435" s="334"/>
      <c r="D435" s="334"/>
    </row>
    <row r="436" spans="2:4" x14ac:dyDescent="0.2">
      <c r="B436" s="334"/>
      <c r="C436" s="334"/>
      <c r="D436" s="334"/>
    </row>
    <row r="437" spans="2:4" x14ac:dyDescent="0.2">
      <c r="B437" s="334"/>
      <c r="C437" s="334"/>
      <c r="D437" s="334"/>
    </row>
    <row r="438" spans="2:4" x14ac:dyDescent="0.2">
      <c r="B438" s="334"/>
      <c r="C438" s="334"/>
      <c r="D438" s="334"/>
    </row>
    <row r="439" spans="2:4" x14ac:dyDescent="0.2">
      <c r="B439" s="334"/>
      <c r="C439" s="334"/>
      <c r="D439" s="334"/>
    </row>
    <row r="440" spans="2:4" x14ac:dyDescent="0.2">
      <c r="B440" s="334"/>
      <c r="C440" s="334"/>
      <c r="D440" s="334"/>
    </row>
    <row r="441" spans="2:4" x14ac:dyDescent="0.2">
      <c r="B441" s="334"/>
      <c r="C441" s="334"/>
      <c r="D441" s="334"/>
    </row>
    <row r="442" spans="2:4" x14ac:dyDescent="0.2">
      <c r="B442" s="334"/>
      <c r="C442" s="334"/>
      <c r="D442" s="334"/>
    </row>
    <row r="443" spans="2:4" x14ac:dyDescent="0.2">
      <c r="B443" s="334"/>
      <c r="C443" s="334"/>
      <c r="D443" s="334"/>
    </row>
    <row r="444" spans="2:4" x14ac:dyDescent="0.2">
      <c r="B444" s="334"/>
      <c r="C444" s="334"/>
      <c r="D444" s="334"/>
    </row>
    <row r="445" spans="2:4" x14ac:dyDescent="0.2">
      <c r="B445" s="334"/>
      <c r="C445" s="334"/>
      <c r="D445" s="334"/>
    </row>
    <row r="446" spans="2:4" x14ac:dyDescent="0.2">
      <c r="B446" s="334"/>
      <c r="C446" s="334"/>
      <c r="D446" s="334"/>
    </row>
    <row r="447" spans="2:4" x14ac:dyDescent="0.2">
      <c r="B447" s="334"/>
      <c r="C447" s="334"/>
      <c r="D447" s="334"/>
    </row>
    <row r="448" spans="2:4" x14ac:dyDescent="0.2">
      <c r="B448" s="334"/>
      <c r="C448" s="334"/>
      <c r="D448" s="334"/>
    </row>
    <row r="449" spans="2:4" x14ac:dyDescent="0.2">
      <c r="B449" s="334"/>
      <c r="C449" s="334"/>
      <c r="D449" s="334"/>
    </row>
    <row r="450" spans="2:4" x14ac:dyDescent="0.2">
      <c r="B450" s="334"/>
      <c r="C450" s="334"/>
      <c r="D450" s="334"/>
    </row>
    <row r="451" spans="2:4" x14ac:dyDescent="0.2">
      <c r="B451" s="334"/>
      <c r="C451" s="334"/>
      <c r="D451" s="334"/>
    </row>
    <row r="452" spans="2:4" x14ac:dyDescent="0.2">
      <c r="B452" s="334"/>
      <c r="C452" s="334"/>
      <c r="D452" s="334"/>
    </row>
    <row r="453" spans="2:4" x14ac:dyDescent="0.2">
      <c r="B453" s="334"/>
      <c r="C453" s="334"/>
      <c r="D453" s="334"/>
    </row>
    <row r="454" spans="2:4" x14ac:dyDescent="0.2">
      <c r="B454" s="334"/>
      <c r="C454" s="334"/>
      <c r="D454" s="334"/>
    </row>
    <row r="455" spans="2:4" x14ac:dyDescent="0.2">
      <c r="B455" s="334"/>
      <c r="C455" s="334"/>
      <c r="D455" s="334"/>
    </row>
    <row r="456" spans="2:4" x14ac:dyDescent="0.2">
      <c r="B456" s="334"/>
      <c r="C456" s="334"/>
      <c r="D456" s="334"/>
    </row>
    <row r="457" spans="2:4" x14ac:dyDescent="0.2">
      <c r="B457" s="334"/>
      <c r="C457" s="334"/>
      <c r="D457" s="334"/>
    </row>
    <row r="458" spans="2:4" x14ac:dyDescent="0.2">
      <c r="B458" s="334"/>
      <c r="C458" s="334"/>
      <c r="D458" s="334"/>
    </row>
    <row r="459" spans="2:4" x14ac:dyDescent="0.2">
      <c r="B459" s="334"/>
      <c r="C459" s="334"/>
      <c r="D459" s="334"/>
    </row>
    <row r="460" spans="2:4" x14ac:dyDescent="0.2">
      <c r="B460" s="334"/>
      <c r="C460" s="334"/>
      <c r="D460" s="334"/>
    </row>
    <row r="461" spans="2:4" x14ac:dyDescent="0.2">
      <c r="B461" s="334"/>
      <c r="C461" s="334"/>
      <c r="D461" s="334"/>
    </row>
    <row r="462" spans="2:4" x14ac:dyDescent="0.2">
      <c r="B462" s="334"/>
      <c r="C462" s="334"/>
      <c r="D462" s="334"/>
    </row>
    <row r="463" spans="2:4" x14ac:dyDescent="0.2">
      <c r="B463" s="334"/>
      <c r="C463" s="334"/>
      <c r="D463" s="334"/>
    </row>
    <row r="464" spans="2:4" x14ac:dyDescent="0.2">
      <c r="B464" s="334"/>
      <c r="C464" s="334"/>
      <c r="D464" s="334"/>
    </row>
    <row r="465" spans="2:4" x14ac:dyDescent="0.2">
      <c r="B465" s="334"/>
      <c r="C465" s="334"/>
      <c r="D465" s="334"/>
    </row>
    <row r="466" spans="2:4" x14ac:dyDescent="0.2">
      <c r="B466" s="334"/>
      <c r="C466" s="334"/>
      <c r="D466" s="334"/>
    </row>
    <row r="467" spans="2:4" x14ac:dyDescent="0.2">
      <c r="B467" s="334"/>
      <c r="C467" s="334"/>
      <c r="D467" s="334"/>
    </row>
    <row r="468" spans="2:4" x14ac:dyDescent="0.2">
      <c r="B468" s="334"/>
      <c r="C468" s="334"/>
      <c r="D468" s="334"/>
    </row>
    <row r="469" spans="2:4" x14ac:dyDescent="0.2">
      <c r="B469" s="334"/>
      <c r="C469" s="334"/>
      <c r="D469" s="334"/>
    </row>
    <row r="470" spans="2:4" x14ac:dyDescent="0.2">
      <c r="B470" s="334"/>
      <c r="C470" s="334"/>
      <c r="D470" s="334"/>
    </row>
    <row r="471" spans="2:4" x14ac:dyDescent="0.2">
      <c r="B471" s="334"/>
      <c r="C471" s="334"/>
      <c r="D471" s="334"/>
    </row>
    <row r="472" spans="2:4" x14ac:dyDescent="0.2">
      <c r="B472" s="334"/>
      <c r="C472" s="334"/>
      <c r="D472" s="334"/>
    </row>
    <row r="473" spans="2:4" x14ac:dyDescent="0.2">
      <c r="B473" s="334"/>
      <c r="C473" s="334"/>
      <c r="D473" s="334"/>
    </row>
    <row r="474" spans="2:4" x14ac:dyDescent="0.2">
      <c r="B474" s="334"/>
      <c r="C474" s="334"/>
      <c r="D474" s="334"/>
    </row>
    <row r="475" spans="2:4" x14ac:dyDescent="0.2">
      <c r="B475" s="334"/>
      <c r="C475" s="334"/>
      <c r="D475" s="334"/>
    </row>
    <row r="476" spans="2:4" x14ac:dyDescent="0.2">
      <c r="B476" s="334"/>
      <c r="C476" s="334"/>
      <c r="D476" s="334"/>
    </row>
    <row r="477" spans="2:4" x14ac:dyDescent="0.2">
      <c r="B477" s="334"/>
      <c r="C477" s="334"/>
      <c r="D477" s="334"/>
    </row>
    <row r="478" spans="2:4" x14ac:dyDescent="0.2">
      <c r="B478" s="334"/>
      <c r="C478" s="334"/>
      <c r="D478" s="334"/>
    </row>
    <row r="479" spans="2:4" x14ac:dyDescent="0.2">
      <c r="B479" s="334"/>
      <c r="C479" s="334"/>
      <c r="D479" s="334"/>
    </row>
    <row r="480" spans="2:4" x14ac:dyDescent="0.2">
      <c r="B480" s="334"/>
      <c r="C480" s="334"/>
      <c r="D480" s="334"/>
    </row>
    <row r="481" spans="2:4" x14ac:dyDescent="0.2">
      <c r="B481" s="334"/>
      <c r="C481" s="334"/>
      <c r="D481" s="334"/>
    </row>
    <row r="482" spans="2:4" x14ac:dyDescent="0.2">
      <c r="B482" s="334"/>
      <c r="C482" s="334"/>
      <c r="D482" s="334"/>
    </row>
    <row r="483" spans="2:4" x14ac:dyDescent="0.2">
      <c r="B483" s="334"/>
      <c r="C483" s="334"/>
      <c r="D483" s="334"/>
    </row>
    <row r="484" spans="2:4" x14ac:dyDescent="0.2">
      <c r="B484" s="334"/>
      <c r="C484" s="334"/>
      <c r="D484" s="334"/>
    </row>
    <row r="485" spans="2:4" x14ac:dyDescent="0.2">
      <c r="B485" s="334"/>
      <c r="C485" s="334"/>
      <c r="D485" s="334"/>
    </row>
    <row r="486" spans="2:4" x14ac:dyDescent="0.2">
      <c r="B486" s="334"/>
      <c r="C486" s="334"/>
      <c r="D486" s="334"/>
    </row>
    <row r="487" spans="2:4" x14ac:dyDescent="0.2">
      <c r="B487" s="334"/>
      <c r="C487" s="334"/>
      <c r="D487" s="334"/>
    </row>
    <row r="488" spans="2:4" x14ac:dyDescent="0.2">
      <c r="B488" s="334"/>
      <c r="C488" s="334"/>
      <c r="D488" s="334"/>
    </row>
    <row r="489" spans="2:4" x14ac:dyDescent="0.2">
      <c r="B489" s="334"/>
      <c r="C489" s="334"/>
      <c r="D489" s="334"/>
    </row>
    <row r="490" spans="2:4" x14ac:dyDescent="0.2">
      <c r="B490" s="334"/>
      <c r="C490" s="334"/>
      <c r="D490" s="334"/>
    </row>
    <row r="491" spans="2:4" x14ac:dyDescent="0.2">
      <c r="B491" s="334"/>
      <c r="C491" s="334"/>
      <c r="D491" s="334"/>
    </row>
    <row r="492" spans="2:4" x14ac:dyDescent="0.2">
      <c r="B492" s="334"/>
      <c r="C492" s="334"/>
      <c r="D492" s="334"/>
    </row>
    <row r="493" spans="2:4" x14ac:dyDescent="0.2">
      <c r="B493" s="334"/>
      <c r="C493" s="334"/>
      <c r="D493" s="334"/>
    </row>
    <row r="494" spans="2:4" x14ac:dyDescent="0.2">
      <c r="B494" s="334"/>
      <c r="C494" s="334"/>
      <c r="D494" s="334"/>
    </row>
    <row r="495" spans="2:4" x14ac:dyDescent="0.2">
      <c r="B495" s="334"/>
      <c r="C495" s="334"/>
      <c r="D495" s="334"/>
    </row>
    <row r="496" spans="2:4" x14ac:dyDescent="0.2">
      <c r="B496" s="334"/>
      <c r="C496" s="334"/>
      <c r="D496" s="334"/>
    </row>
    <row r="497" spans="2:4" x14ac:dyDescent="0.2">
      <c r="B497" s="334"/>
      <c r="C497" s="334"/>
      <c r="D497" s="334"/>
    </row>
    <row r="498" spans="2:4" x14ac:dyDescent="0.2">
      <c r="B498" s="334"/>
      <c r="C498" s="334"/>
      <c r="D498" s="334"/>
    </row>
    <row r="499" spans="2:4" x14ac:dyDescent="0.2">
      <c r="B499" s="334"/>
      <c r="C499" s="334"/>
      <c r="D499" s="334"/>
    </row>
    <row r="500" spans="2:4" x14ac:dyDescent="0.2">
      <c r="B500" s="334"/>
      <c r="C500" s="334"/>
      <c r="D500" s="334"/>
    </row>
    <row r="501" spans="2:4" x14ac:dyDescent="0.2">
      <c r="B501" s="334"/>
      <c r="C501" s="334"/>
      <c r="D501" s="334"/>
    </row>
    <row r="502" spans="2:4" x14ac:dyDescent="0.2">
      <c r="B502" s="334"/>
      <c r="C502" s="334"/>
      <c r="D502" s="334"/>
    </row>
    <row r="503" spans="2:4" x14ac:dyDescent="0.2">
      <c r="B503" s="334"/>
      <c r="C503" s="334"/>
      <c r="D503" s="334"/>
    </row>
    <row r="504" spans="2:4" x14ac:dyDescent="0.2">
      <c r="B504" s="334"/>
      <c r="C504" s="334"/>
      <c r="D504" s="334"/>
    </row>
    <row r="505" spans="2:4" x14ac:dyDescent="0.2">
      <c r="B505" s="334"/>
      <c r="C505" s="334"/>
      <c r="D505" s="334"/>
    </row>
    <row r="506" spans="2:4" x14ac:dyDescent="0.2">
      <c r="B506" s="334"/>
      <c r="C506" s="334"/>
      <c r="D506" s="334"/>
    </row>
    <row r="507" spans="2:4" x14ac:dyDescent="0.2">
      <c r="B507" s="334"/>
      <c r="C507" s="334"/>
      <c r="D507" s="334"/>
    </row>
    <row r="508" spans="2:4" x14ac:dyDescent="0.2">
      <c r="B508" s="334"/>
      <c r="C508" s="334"/>
      <c r="D508" s="334"/>
    </row>
    <row r="509" spans="2:4" x14ac:dyDescent="0.2">
      <c r="B509" s="334"/>
      <c r="C509" s="334"/>
      <c r="D509" s="334"/>
    </row>
    <row r="510" spans="2:4" x14ac:dyDescent="0.2">
      <c r="B510" s="334"/>
      <c r="C510" s="334"/>
      <c r="D510" s="334"/>
    </row>
    <row r="511" spans="2:4" x14ac:dyDescent="0.2">
      <c r="B511" s="334"/>
      <c r="C511" s="334"/>
      <c r="D511" s="334"/>
    </row>
    <row r="512" spans="2:4" x14ac:dyDescent="0.2">
      <c r="B512" s="334"/>
      <c r="C512" s="334"/>
      <c r="D512" s="334"/>
    </row>
    <row r="513" spans="2:4" x14ac:dyDescent="0.2">
      <c r="B513" s="334"/>
      <c r="C513" s="334"/>
      <c r="D513" s="334"/>
    </row>
    <row r="514" spans="2:4" x14ac:dyDescent="0.2">
      <c r="B514" s="334"/>
      <c r="C514" s="334"/>
      <c r="D514" s="334"/>
    </row>
    <row r="515" spans="2:4" x14ac:dyDescent="0.2">
      <c r="B515" s="334"/>
      <c r="C515" s="334"/>
      <c r="D515" s="334"/>
    </row>
    <row r="516" spans="2:4" x14ac:dyDescent="0.2">
      <c r="B516" s="334"/>
      <c r="C516" s="334"/>
      <c r="D516" s="334"/>
    </row>
    <row r="517" spans="2:4" x14ac:dyDescent="0.2">
      <c r="B517" s="334"/>
      <c r="C517" s="334"/>
      <c r="D517" s="334"/>
    </row>
    <row r="518" spans="2:4" x14ac:dyDescent="0.2">
      <c r="B518" s="334"/>
      <c r="C518" s="334"/>
      <c r="D518" s="334"/>
    </row>
    <row r="519" spans="2:4" x14ac:dyDescent="0.2">
      <c r="B519" s="334"/>
      <c r="C519" s="334"/>
      <c r="D519" s="334"/>
    </row>
    <row r="520" spans="2:4" x14ac:dyDescent="0.2">
      <c r="B520" s="334"/>
      <c r="C520" s="334"/>
      <c r="D520" s="334"/>
    </row>
    <row r="521" spans="2:4" x14ac:dyDescent="0.2">
      <c r="B521" s="334"/>
      <c r="C521" s="334"/>
      <c r="D521" s="334"/>
    </row>
    <row r="522" spans="2:4" x14ac:dyDescent="0.2">
      <c r="B522" s="334"/>
      <c r="C522" s="334"/>
      <c r="D522" s="334"/>
    </row>
    <row r="523" spans="2:4" x14ac:dyDescent="0.2">
      <c r="B523" s="334"/>
      <c r="C523" s="334"/>
      <c r="D523" s="334"/>
    </row>
    <row r="524" spans="2:4" x14ac:dyDescent="0.2">
      <c r="B524" s="334"/>
      <c r="C524" s="334"/>
      <c r="D524" s="334"/>
    </row>
    <row r="525" spans="2:4" x14ac:dyDescent="0.2">
      <c r="B525" s="334"/>
      <c r="C525" s="334"/>
      <c r="D525" s="334"/>
    </row>
    <row r="526" spans="2:4" x14ac:dyDescent="0.2">
      <c r="B526" s="334"/>
      <c r="C526" s="334"/>
      <c r="D526" s="334"/>
    </row>
    <row r="527" spans="2:4" x14ac:dyDescent="0.2">
      <c r="B527" s="334"/>
      <c r="C527" s="334"/>
      <c r="D527" s="334"/>
    </row>
    <row r="528" spans="2:4" x14ac:dyDescent="0.2">
      <c r="B528" s="334"/>
      <c r="C528" s="334"/>
      <c r="D528" s="334"/>
    </row>
    <row r="529" spans="2:4" x14ac:dyDescent="0.2">
      <c r="B529" s="334"/>
      <c r="C529" s="334"/>
      <c r="D529" s="334"/>
    </row>
    <row r="530" spans="2:4" x14ac:dyDescent="0.2">
      <c r="B530" s="334"/>
      <c r="C530" s="334"/>
      <c r="D530" s="334"/>
    </row>
    <row r="531" spans="2:4" x14ac:dyDescent="0.2">
      <c r="B531" s="334"/>
      <c r="C531" s="334"/>
      <c r="D531" s="334"/>
    </row>
    <row r="532" spans="2:4" x14ac:dyDescent="0.2">
      <c r="B532" s="334"/>
      <c r="C532" s="334"/>
      <c r="D532" s="334"/>
    </row>
    <row r="533" spans="2:4" x14ac:dyDescent="0.2">
      <c r="B533" s="334"/>
      <c r="C533" s="334"/>
      <c r="D533" s="334"/>
    </row>
    <row r="534" spans="2:4" x14ac:dyDescent="0.2">
      <c r="B534" s="334"/>
      <c r="C534" s="334"/>
      <c r="D534" s="334"/>
    </row>
    <row r="535" spans="2:4" x14ac:dyDescent="0.2">
      <c r="B535" s="334"/>
      <c r="C535" s="334"/>
      <c r="D535" s="334"/>
    </row>
    <row r="536" spans="2:4" x14ac:dyDescent="0.2">
      <c r="B536" s="334"/>
      <c r="C536" s="334"/>
      <c r="D536" s="334"/>
    </row>
    <row r="537" spans="2:4" x14ac:dyDescent="0.2">
      <c r="B537" s="334"/>
      <c r="C537" s="334"/>
      <c r="D537" s="334"/>
    </row>
    <row r="538" spans="2:4" x14ac:dyDescent="0.2">
      <c r="B538" s="334"/>
      <c r="C538" s="334"/>
      <c r="D538" s="334"/>
    </row>
    <row r="539" spans="2:4" x14ac:dyDescent="0.2">
      <c r="B539" s="334"/>
      <c r="C539" s="334"/>
      <c r="D539" s="334"/>
    </row>
    <row r="540" spans="2:4" x14ac:dyDescent="0.2">
      <c r="B540" s="334"/>
      <c r="C540" s="334"/>
      <c r="D540" s="334"/>
    </row>
    <row r="541" spans="2:4" x14ac:dyDescent="0.2">
      <c r="B541" s="334"/>
      <c r="C541" s="334"/>
      <c r="D541" s="334"/>
    </row>
    <row r="542" spans="2:4" x14ac:dyDescent="0.2">
      <c r="B542" s="334"/>
      <c r="C542" s="334"/>
      <c r="D542" s="334"/>
    </row>
    <row r="543" spans="2:4" x14ac:dyDescent="0.2">
      <c r="B543" s="334"/>
      <c r="C543" s="334"/>
      <c r="D543" s="334"/>
    </row>
    <row r="544" spans="2:4" x14ac:dyDescent="0.2">
      <c r="B544" s="334"/>
      <c r="C544" s="334"/>
      <c r="D544" s="334"/>
    </row>
    <row r="545" spans="2:4" x14ac:dyDescent="0.2">
      <c r="B545" s="334"/>
      <c r="C545" s="334"/>
      <c r="D545" s="334"/>
    </row>
    <row r="546" spans="2:4" x14ac:dyDescent="0.2">
      <c r="B546" s="334"/>
      <c r="C546" s="334"/>
      <c r="D546" s="334"/>
    </row>
    <row r="547" spans="2:4" x14ac:dyDescent="0.2">
      <c r="B547" s="334"/>
      <c r="C547" s="334"/>
      <c r="D547" s="334"/>
    </row>
    <row r="548" spans="2:4" x14ac:dyDescent="0.2">
      <c r="B548" s="334"/>
      <c r="C548" s="334"/>
      <c r="D548" s="334"/>
    </row>
    <row r="549" spans="2:4" x14ac:dyDescent="0.2">
      <c r="B549" s="334"/>
      <c r="C549" s="334"/>
      <c r="D549" s="334"/>
    </row>
    <row r="550" spans="2:4" x14ac:dyDescent="0.2">
      <c r="B550" s="334"/>
      <c r="C550" s="334"/>
      <c r="D550" s="334"/>
    </row>
    <row r="551" spans="2:4" x14ac:dyDescent="0.2">
      <c r="B551" s="334"/>
      <c r="C551" s="334"/>
      <c r="D551" s="334"/>
    </row>
    <row r="552" spans="2:4" x14ac:dyDescent="0.2">
      <c r="B552" s="334"/>
      <c r="C552" s="334"/>
      <c r="D552" s="334"/>
    </row>
    <row r="553" spans="2:4" x14ac:dyDescent="0.2">
      <c r="B553" s="334"/>
      <c r="C553" s="334"/>
      <c r="D553" s="334"/>
    </row>
    <row r="554" spans="2:4" x14ac:dyDescent="0.2">
      <c r="B554" s="334"/>
      <c r="C554" s="334"/>
      <c r="D554" s="334"/>
    </row>
    <row r="555" spans="2:4" x14ac:dyDescent="0.2">
      <c r="B555" s="334"/>
      <c r="C555" s="334"/>
      <c r="D555" s="334"/>
    </row>
    <row r="556" spans="2:4" x14ac:dyDescent="0.2">
      <c r="B556" s="334"/>
      <c r="C556" s="334"/>
      <c r="D556" s="334"/>
    </row>
    <row r="557" spans="2:4" x14ac:dyDescent="0.2">
      <c r="B557" s="334"/>
      <c r="C557" s="334"/>
      <c r="D557" s="334"/>
    </row>
    <row r="558" spans="2:4" x14ac:dyDescent="0.2">
      <c r="B558" s="334"/>
      <c r="C558" s="334"/>
      <c r="D558" s="334"/>
    </row>
    <row r="559" spans="2:4" x14ac:dyDescent="0.2">
      <c r="B559" s="334"/>
      <c r="C559" s="334"/>
      <c r="D559" s="334"/>
    </row>
    <row r="560" spans="2:4" x14ac:dyDescent="0.2">
      <c r="B560" s="334"/>
      <c r="C560" s="334"/>
      <c r="D560" s="334"/>
    </row>
    <row r="561" spans="2:4" x14ac:dyDescent="0.2">
      <c r="B561" s="334"/>
      <c r="C561" s="334"/>
      <c r="D561" s="334"/>
    </row>
    <row r="562" spans="2:4" x14ac:dyDescent="0.2">
      <c r="B562" s="334"/>
      <c r="C562" s="334"/>
      <c r="D562" s="334"/>
    </row>
    <row r="563" spans="2:4" x14ac:dyDescent="0.2">
      <c r="B563" s="334"/>
      <c r="C563" s="334"/>
      <c r="D563" s="334"/>
    </row>
    <row r="564" spans="2:4" x14ac:dyDescent="0.2">
      <c r="B564" s="334"/>
      <c r="C564" s="334"/>
      <c r="D564" s="334"/>
    </row>
    <row r="565" spans="2:4" x14ac:dyDescent="0.2">
      <c r="B565" s="334"/>
      <c r="C565" s="334"/>
      <c r="D565" s="334"/>
    </row>
    <row r="566" spans="2:4" x14ac:dyDescent="0.2">
      <c r="B566" s="334"/>
      <c r="C566" s="334"/>
      <c r="D566" s="334"/>
    </row>
    <row r="567" spans="2:4" x14ac:dyDescent="0.2">
      <c r="B567" s="334"/>
      <c r="C567" s="334"/>
      <c r="D567" s="334"/>
    </row>
    <row r="568" spans="2:4" x14ac:dyDescent="0.2">
      <c r="B568" s="334"/>
      <c r="C568" s="334"/>
      <c r="D568" s="334"/>
    </row>
    <row r="569" spans="2:4" x14ac:dyDescent="0.2">
      <c r="B569" s="334"/>
      <c r="C569" s="334"/>
      <c r="D569" s="334"/>
    </row>
    <row r="570" spans="2:4" x14ac:dyDescent="0.2">
      <c r="B570" s="334"/>
      <c r="C570" s="334"/>
      <c r="D570" s="334"/>
    </row>
    <row r="571" spans="2:4" x14ac:dyDescent="0.2">
      <c r="B571" s="334"/>
      <c r="C571" s="334"/>
      <c r="D571" s="334"/>
    </row>
    <row r="572" spans="2:4" x14ac:dyDescent="0.2">
      <c r="B572" s="334"/>
      <c r="C572" s="334"/>
      <c r="D572" s="334"/>
    </row>
    <row r="573" spans="2:4" x14ac:dyDescent="0.2">
      <c r="B573" s="334"/>
      <c r="C573" s="334"/>
      <c r="D573" s="334"/>
    </row>
    <row r="574" spans="2:4" x14ac:dyDescent="0.2">
      <c r="B574" s="334"/>
      <c r="C574" s="334"/>
      <c r="D574" s="334"/>
    </row>
    <row r="575" spans="2:4" x14ac:dyDescent="0.2">
      <c r="B575" s="334"/>
      <c r="C575" s="334"/>
      <c r="D575" s="334"/>
    </row>
    <row r="576" spans="2:4" x14ac:dyDescent="0.2">
      <c r="B576" s="334"/>
      <c r="C576" s="334"/>
      <c r="D576" s="334"/>
    </row>
    <row r="577" spans="2:4" x14ac:dyDescent="0.2">
      <c r="B577" s="334"/>
      <c r="C577" s="334"/>
      <c r="D577" s="334"/>
    </row>
    <row r="578" spans="2:4" x14ac:dyDescent="0.2">
      <c r="B578" s="334"/>
      <c r="C578" s="334"/>
      <c r="D578" s="334"/>
    </row>
    <row r="579" spans="2:4" x14ac:dyDescent="0.2">
      <c r="B579" s="334"/>
      <c r="C579" s="334"/>
      <c r="D579" s="334"/>
    </row>
    <row r="580" spans="2:4" x14ac:dyDescent="0.2">
      <c r="B580" s="334"/>
      <c r="C580" s="334"/>
      <c r="D580" s="334"/>
    </row>
    <row r="581" spans="2:4" x14ac:dyDescent="0.2">
      <c r="B581" s="334"/>
      <c r="C581" s="334"/>
      <c r="D581" s="334"/>
    </row>
    <row r="582" spans="2:4" x14ac:dyDescent="0.2">
      <c r="B582" s="334"/>
      <c r="C582" s="334"/>
      <c r="D582" s="334"/>
    </row>
    <row r="583" spans="2:4" x14ac:dyDescent="0.2">
      <c r="B583" s="334"/>
      <c r="C583" s="334"/>
      <c r="D583" s="334"/>
    </row>
    <row r="584" spans="2:4" x14ac:dyDescent="0.2">
      <c r="B584" s="334"/>
      <c r="C584" s="334"/>
      <c r="D584" s="334"/>
    </row>
    <row r="585" spans="2:4" x14ac:dyDescent="0.2">
      <c r="B585" s="334"/>
      <c r="C585" s="334"/>
      <c r="D585" s="334"/>
    </row>
    <row r="586" spans="2:4" x14ac:dyDescent="0.2">
      <c r="B586" s="334"/>
      <c r="C586" s="334"/>
      <c r="D586" s="334"/>
    </row>
    <row r="587" spans="2:4" x14ac:dyDescent="0.2">
      <c r="B587" s="334"/>
      <c r="C587" s="334"/>
      <c r="D587" s="334"/>
    </row>
    <row r="588" spans="2:4" x14ac:dyDescent="0.2">
      <c r="B588" s="334"/>
      <c r="C588" s="334"/>
      <c r="D588" s="334"/>
    </row>
    <row r="589" spans="2:4" x14ac:dyDescent="0.2">
      <c r="B589" s="334"/>
      <c r="C589" s="334"/>
      <c r="D589" s="334"/>
    </row>
    <row r="590" spans="2:4" x14ac:dyDescent="0.2">
      <c r="B590" s="334"/>
      <c r="C590" s="334"/>
      <c r="D590" s="334"/>
    </row>
    <row r="591" spans="2:4" x14ac:dyDescent="0.2">
      <c r="B591" s="334"/>
      <c r="C591" s="334"/>
      <c r="D591" s="334"/>
    </row>
    <row r="592" spans="2:4" x14ac:dyDescent="0.2">
      <c r="B592" s="334"/>
      <c r="C592" s="334"/>
      <c r="D592" s="334"/>
    </row>
    <row r="593" spans="2:4" x14ac:dyDescent="0.2">
      <c r="B593" s="334"/>
      <c r="C593" s="334"/>
      <c r="D593" s="334"/>
    </row>
    <row r="594" spans="2:4" x14ac:dyDescent="0.2">
      <c r="B594" s="334"/>
      <c r="C594" s="334"/>
      <c r="D594" s="334"/>
    </row>
    <row r="595" spans="2:4" x14ac:dyDescent="0.2">
      <c r="B595" s="334"/>
      <c r="C595" s="334"/>
      <c r="D595" s="334"/>
    </row>
    <row r="596" spans="2:4" x14ac:dyDescent="0.2">
      <c r="B596" s="334"/>
      <c r="C596" s="334"/>
      <c r="D596" s="334"/>
    </row>
    <row r="597" spans="2:4" x14ac:dyDescent="0.2">
      <c r="B597" s="334"/>
      <c r="C597" s="334"/>
      <c r="D597" s="334"/>
    </row>
    <row r="598" spans="2:4" x14ac:dyDescent="0.2">
      <c r="B598" s="334"/>
      <c r="C598" s="334"/>
      <c r="D598" s="334"/>
    </row>
    <row r="599" spans="2:4" x14ac:dyDescent="0.2">
      <c r="B599" s="334"/>
      <c r="C599" s="334"/>
      <c r="D599" s="334"/>
    </row>
    <row r="600" spans="2:4" x14ac:dyDescent="0.2">
      <c r="B600" s="334"/>
      <c r="C600" s="334"/>
      <c r="D600" s="334"/>
    </row>
    <row r="601" spans="2:4" x14ac:dyDescent="0.2">
      <c r="B601" s="334"/>
      <c r="C601" s="334"/>
      <c r="D601" s="334"/>
    </row>
    <row r="602" spans="2:4" x14ac:dyDescent="0.2">
      <c r="B602" s="334"/>
      <c r="C602" s="334"/>
      <c r="D602" s="334"/>
    </row>
    <row r="603" spans="2:4" x14ac:dyDescent="0.2">
      <c r="B603" s="334"/>
      <c r="C603" s="334"/>
      <c r="D603" s="334"/>
    </row>
    <row r="604" spans="2:4" x14ac:dyDescent="0.2">
      <c r="B604" s="334"/>
      <c r="C604" s="334"/>
      <c r="D604" s="334"/>
    </row>
    <row r="605" spans="2:4" x14ac:dyDescent="0.2">
      <c r="B605" s="334"/>
      <c r="C605" s="334"/>
      <c r="D605" s="334"/>
    </row>
    <row r="606" spans="2:4" x14ac:dyDescent="0.2">
      <c r="B606" s="334"/>
      <c r="C606" s="334"/>
      <c r="D606" s="334"/>
    </row>
    <row r="607" spans="2:4" x14ac:dyDescent="0.2">
      <c r="B607" s="334"/>
      <c r="C607" s="334"/>
      <c r="D607" s="334"/>
    </row>
    <row r="608" spans="2:4" x14ac:dyDescent="0.2">
      <c r="B608" s="334"/>
      <c r="C608" s="334"/>
      <c r="D608" s="334"/>
    </row>
    <row r="609" spans="2:4" x14ac:dyDescent="0.2">
      <c r="B609" s="334"/>
      <c r="C609" s="334"/>
      <c r="D609" s="334"/>
    </row>
    <row r="610" spans="2:4" x14ac:dyDescent="0.2">
      <c r="B610" s="334"/>
      <c r="C610" s="334"/>
      <c r="D610" s="334"/>
    </row>
    <row r="611" spans="2:4" x14ac:dyDescent="0.2">
      <c r="B611" s="334"/>
      <c r="C611" s="334"/>
      <c r="D611" s="334"/>
    </row>
    <row r="612" spans="2:4" x14ac:dyDescent="0.2">
      <c r="B612" s="334"/>
      <c r="C612" s="334"/>
      <c r="D612" s="334"/>
    </row>
    <row r="613" spans="2:4" x14ac:dyDescent="0.2">
      <c r="B613" s="334"/>
      <c r="C613" s="334"/>
      <c r="D613" s="334"/>
    </row>
    <row r="614" spans="2:4" x14ac:dyDescent="0.2">
      <c r="B614" s="334"/>
      <c r="C614" s="334"/>
      <c r="D614" s="334"/>
    </row>
    <row r="615" spans="2:4" x14ac:dyDescent="0.2">
      <c r="B615" s="334"/>
      <c r="C615" s="334"/>
      <c r="D615" s="334"/>
    </row>
    <row r="616" spans="2:4" x14ac:dyDescent="0.2">
      <c r="B616" s="334"/>
      <c r="C616" s="334"/>
      <c r="D616" s="334"/>
    </row>
    <row r="617" spans="2:4" x14ac:dyDescent="0.2">
      <c r="B617" s="334"/>
      <c r="C617" s="334"/>
      <c r="D617" s="334"/>
    </row>
    <row r="618" spans="2:4" x14ac:dyDescent="0.2">
      <c r="B618" s="334"/>
      <c r="C618" s="334"/>
      <c r="D618" s="334"/>
    </row>
    <row r="619" spans="2:4" x14ac:dyDescent="0.2">
      <c r="B619" s="334"/>
      <c r="C619" s="334"/>
      <c r="D619" s="334"/>
    </row>
    <row r="620" spans="2:4" x14ac:dyDescent="0.2">
      <c r="B620" s="334"/>
      <c r="C620" s="334"/>
      <c r="D620" s="334"/>
    </row>
    <row r="621" spans="2:4" x14ac:dyDescent="0.2">
      <c r="B621" s="334"/>
      <c r="C621" s="334"/>
      <c r="D621" s="334"/>
    </row>
    <row r="622" spans="2:4" x14ac:dyDescent="0.2">
      <c r="B622" s="334"/>
      <c r="C622" s="334"/>
      <c r="D622" s="334"/>
    </row>
    <row r="623" spans="2:4" x14ac:dyDescent="0.2">
      <c r="B623" s="334"/>
      <c r="C623" s="334"/>
      <c r="D623" s="334"/>
    </row>
    <row r="624" spans="2:4" x14ac:dyDescent="0.2">
      <c r="B624" s="334"/>
      <c r="C624" s="334"/>
      <c r="D624" s="334"/>
    </row>
    <row r="625" spans="2:4" x14ac:dyDescent="0.2">
      <c r="B625" s="334"/>
      <c r="C625" s="334"/>
      <c r="D625" s="334"/>
    </row>
    <row r="626" spans="2:4" x14ac:dyDescent="0.2">
      <c r="B626" s="334"/>
      <c r="C626" s="334"/>
      <c r="D626" s="334"/>
    </row>
    <row r="627" spans="2:4" x14ac:dyDescent="0.2">
      <c r="B627" s="334"/>
      <c r="C627" s="334"/>
      <c r="D627" s="334"/>
    </row>
    <row r="628" spans="2:4" x14ac:dyDescent="0.2">
      <c r="B628" s="334"/>
      <c r="C628" s="334"/>
      <c r="D628" s="334"/>
    </row>
    <row r="629" spans="2:4" x14ac:dyDescent="0.2">
      <c r="B629" s="334"/>
      <c r="C629" s="334"/>
      <c r="D629" s="334"/>
    </row>
    <row r="630" spans="2:4" x14ac:dyDescent="0.2">
      <c r="B630" s="334"/>
      <c r="C630" s="334"/>
      <c r="D630" s="334"/>
    </row>
    <row r="631" spans="2:4" x14ac:dyDescent="0.2">
      <c r="B631" s="334"/>
      <c r="C631" s="334"/>
      <c r="D631" s="334"/>
    </row>
    <row r="632" spans="2:4" x14ac:dyDescent="0.2">
      <c r="B632" s="334"/>
      <c r="C632" s="334"/>
      <c r="D632" s="334"/>
    </row>
    <row r="633" spans="2:4" x14ac:dyDescent="0.2">
      <c r="B633" s="334"/>
      <c r="C633" s="334"/>
      <c r="D633" s="334"/>
    </row>
    <row r="634" spans="2:4" x14ac:dyDescent="0.2">
      <c r="B634" s="334"/>
      <c r="C634" s="334"/>
      <c r="D634" s="334"/>
    </row>
    <row r="635" spans="2:4" x14ac:dyDescent="0.2">
      <c r="B635" s="334"/>
      <c r="C635" s="334"/>
      <c r="D635" s="334"/>
    </row>
    <row r="636" spans="2:4" x14ac:dyDescent="0.2">
      <c r="B636" s="334"/>
      <c r="C636" s="334"/>
      <c r="D636" s="334"/>
    </row>
    <row r="637" spans="2:4" x14ac:dyDescent="0.2">
      <c r="B637" s="334"/>
      <c r="C637" s="334"/>
      <c r="D637" s="334"/>
    </row>
    <row r="638" spans="2:4" x14ac:dyDescent="0.2">
      <c r="B638" s="334"/>
      <c r="C638" s="334"/>
      <c r="D638" s="334"/>
    </row>
    <row r="639" spans="2:4" x14ac:dyDescent="0.2">
      <c r="B639" s="334"/>
      <c r="C639" s="334"/>
      <c r="D639" s="334"/>
    </row>
    <row r="640" spans="2:4" x14ac:dyDescent="0.2">
      <c r="B640" s="334"/>
      <c r="C640" s="334"/>
      <c r="D640" s="334"/>
    </row>
    <row r="641" spans="2:4" x14ac:dyDescent="0.2">
      <c r="B641" s="334"/>
      <c r="C641" s="334"/>
      <c r="D641" s="334"/>
    </row>
    <row r="642" spans="2:4" x14ac:dyDescent="0.2">
      <c r="B642" s="334"/>
      <c r="C642" s="334"/>
      <c r="D642" s="334"/>
    </row>
    <row r="643" spans="2:4" x14ac:dyDescent="0.2">
      <c r="B643" s="334"/>
      <c r="C643" s="334"/>
      <c r="D643" s="334"/>
    </row>
    <row r="644" spans="2:4" x14ac:dyDescent="0.2">
      <c r="B644" s="334"/>
      <c r="C644" s="334"/>
      <c r="D644" s="334"/>
    </row>
    <row r="645" spans="2:4" x14ac:dyDescent="0.2">
      <c r="B645" s="334"/>
      <c r="C645" s="334"/>
      <c r="D645" s="334"/>
    </row>
    <row r="646" spans="2:4" x14ac:dyDescent="0.2">
      <c r="B646" s="334"/>
      <c r="C646" s="334"/>
      <c r="D646" s="334"/>
    </row>
    <row r="647" spans="2:4" x14ac:dyDescent="0.2">
      <c r="B647" s="334"/>
      <c r="C647" s="334"/>
      <c r="D647" s="334"/>
    </row>
    <row r="648" spans="2:4" x14ac:dyDescent="0.2">
      <c r="B648" s="334"/>
      <c r="C648" s="334"/>
      <c r="D648" s="334"/>
    </row>
    <row r="649" spans="2:4" x14ac:dyDescent="0.2">
      <c r="B649" s="334"/>
      <c r="C649" s="334"/>
      <c r="D649" s="334"/>
    </row>
    <row r="650" spans="2:4" x14ac:dyDescent="0.2">
      <c r="B650" s="334"/>
      <c r="C650" s="334"/>
      <c r="D650" s="334"/>
    </row>
    <row r="651" spans="2:4" x14ac:dyDescent="0.2">
      <c r="B651" s="334"/>
      <c r="C651" s="334"/>
      <c r="D651" s="334"/>
    </row>
    <row r="652" spans="2:4" x14ac:dyDescent="0.2">
      <c r="B652" s="334"/>
      <c r="C652" s="334"/>
      <c r="D652" s="334"/>
    </row>
    <row r="653" spans="2:4" x14ac:dyDescent="0.2">
      <c r="B653" s="334"/>
      <c r="C653" s="334"/>
      <c r="D653" s="334"/>
    </row>
    <row r="654" spans="2:4" x14ac:dyDescent="0.2">
      <c r="B654" s="334"/>
      <c r="C654" s="334"/>
      <c r="D654" s="334"/>
    </row>
    <row r="655" spans="2:4" x14ac:dyDescent="0.2">
      <c r="B655" s="334"/>
      <c r="C655" s="334"/>
      <c r="D655" s="334"/>
    </row>
    <row r="656" spans="2:4" x14ac:dyDescent="0.2">
      <c r="B656" s="334"/>
      <c r="C656" s="334"/>
      <c r="D656" s="334"/>
    </row>
    <row r="657" spans="2:4" x14ac:dyDescent="0.2">
      <c r="B657" s="334"/>
      <c r="C657" s="334"/>
      <c r="D657" s="334"/>
    </row>
    <row r="658" spans="2:4" x14ac:dyDescent="0.2">
      <c r="B658" s="334"/>
      <c r="C658" s="334"/>
      <c r="D658" s="334"/>
    </row>
    <row r="659" spans="2:4" x14ac:dyDescent="0.2">
      <c r="B659" s="334"/>
      <c r="C659" s="334"/>
      <c r="D659" s="334"/>
    </row>
    <row r="660" spans="2:4" x14ac:dyDescent="0.2">
      <c r="B660" s="334"/>
      <c r="C660" s="334"/>
      <c r="D660" s="334"/>
    </row>
    <row r="661" spans="2:4" x14ac:dyDescent="0.2">
      <c r="B661" s="334"/>
      <c r="C661" s="334"/>
      <c r="D661" s="334"/>
    </row>
    <row r="662" spans="2:4" x14ac:dyDescent="0.2">
      <c r="B662" s="334"/>
      <c r="C662" s="334"/>
      <c r="D662" s="334"/>
    </row>
    <row r="663" spans="2:4" x14ac:dyDescent="0.2">
      <c r="B663" s="334"/>
      <c r="C663" s="334"/>
      <c r="D663" s="334"/>
    </row>
    <row r="664" spans="2:4" x14ac:dyDescent="0.2">
      <c r="B664" s="334"/>
      <c r="C664" s="334"/>
      <c r="D664" s="334"/>
    </row>
    <row r="665" spans="2:4" x14ac:dyDescent="0.2">
      <c r="B665" s="334"/>
      <c r="C665" s="334"/>
      <c r="D665" s="334"/>
    </row>
    <row r="666" spans="2:4" x14ac:dyDescent="0.2">
      <c r="B666" s="334"/>
      <c r="C666" s="334"/>
      <c r="D666" s="334"/>
    </row>
    <row r="667" spans="2:4" x14ac:dyDescent="0.2">
      <c r="B667" s="334"/>
      <c r="C667" s="334"/>
      <c r="D667" s="334"/>
    </row>
    <row r="668" spans="2:4" x14ac:dyDescent="0.2">
      <c r="B668" s="334"/>
      <c r="C668" s="334"/>
      <c r="D668" s="334"/>
    </row>
    <row r="669" spans="2:4" x14ac:dyDescent="0.2">
      <c r="B669" s="334"/>
      <c r="C669" s="334"/>
      <c r="D669" s="334"/>
    </row>
    <row r="670" spans="2:4" x14ac:dyDescent="0.2">
      <c r="B670" s="334"/>
      <c r="C670" s="334"/>
      <c r="D670" s="334"/>
    </row>
    <row r="671" spans="2:4" x14ac:dyDescent="0.2">
      <c r="B671" s="334"/>
      <c r="C671" s="334"/>
      <c r="D671" s="334"/>
    </row>
    <row r="672" spans="2:4" x14ac:dyDescent="0.2">
      <c r="B672" s="334"/>
      <c r="C672" s="334"/>
      <c r="D672" s="334"/>
    </row>
    <row r="673" spans="2:4" x14ac:dyDescent="0.2">
      <c r="B673" s="334"/>
      <c r="C673" s="334"/>
      <c r="D673" s="334"/>
    </row>
    <row r="674" spans="2:4" x14ac:dyDescent="0.2">
      <c r="B674" s="334"/>
      <c r="C674" s="334"/>
      <c r="D674" s="334"/>
    </row>
    <row r="675" spans="2:4" x14ac:dyDescent="0.2">
      <c r="B675" s="334"/>
      <c r="C675" s="334"/>
      <c r="D675" s="334"/>
    </row>
    <row r="676" spans="2:4" x14ac:dyDescent="0.2">
      <c r="B676" s="334"/>
      <c r="C676" s="334"/>
      <c r="D676" s="334"/>
    </row>
    <row r="677" spans="2:4" x14ac:dyDescent="0.2">
      <c r="B677" s="334"/>
      <c r="C677" s="334"/>
      <c r="D677" s="334"/>
    </row>
    <row r="678" spans="2:4" x14ac:dyDescent="0.2">
      <c r="B678" s="334"/>
      <c r="C678" s="334"/>
      <c r="D678" s="334"/>
    </row>
    <row r="679" spans="2:4" x14ac:dyDescent="0.2">
      <c r="B679" s="334"/>
      <c r="C679" s="334"/>
      <c r="D679" s="334"/>
    </row>
    <row r="680" spans="2:4" x14ac:dyDescent="0.2">
      <c r="B680" s="334"/>
      <c r="C680" s="334"/>
      <c r="D680" s="334"/>
    </row>
    <row r="681" spans="2:4" x14ac:dyDescent="0.2">
      <c r="B681" s="334"/>
      <c r="C681" s="334"/>
      <c r="D681" s="334"/>
    </row>
    <row r="682" spans="2:4" x14ac:dyDescent="0.2">
      <c r="B682" s="334"/>
      <c r="C682" s="334"/>
      <c r="D682" s="334"/>
    </row>
    <row r="683" spans="2:4" x14ac:dyDescent="0.2">
      <c r="B683" s="334"/>
      <c r="C683" s="334"/>
      <c r="D683" s="334"/>
    </row>
    <row r="684" spans="2:4" x14ac:dyDescent="0.2">
      <c r="B684" s="334"/>
      <c r="C684" s="334"/>
      <c r="D684" s="334"/>
    </row>
    <row r="685" spans="2:4" x14ac:dyDescent="0.2">
      <c r="B685" s="334"/>
      <c r="C685" s="334"/>
      <c r="D685" s="334"/>
    </row>
    <row r="686" spans="2:4" x14ac:dyDescent="0.2">
      <c r="B686" s="334"/>
      <c r="C686" s="334"/>
      <c r="D686" s="334"/>
    </row>
    <row r="687" spans="2:4" x14ac:dyDescent="0.2">
      <c r="B687" s="334"/>
      <c r="C687" s="334"/>
      <c r="D687" s="334"/>
    </row>
    <row r="688" spans="2:4" x14ac:dyDescent="0.2">
      <c r="B688" s="334"/>
      <c r="C688" s="334"/>
      <c r="D688" s="334"/>
    </row>
    <row r="689" spans="2:4" x14ac:dyDescent="0.2">
      <c r="B689" s="334"/>
      <c r="C689" s="334"/>
      <c r="D689" s="334"/>
    </row>
    <row r="690" spans="2:4" x14ac:dyDescent="0.2">
      <c r="B690" s="334"/>
      <c r="C690" s="334"/>
      <c r="D690" s="334"/>
    </row>
    <row r="691" spans="2:4" x14ac:dyDescent="0.2">
      <c r="B691" s="334"/>
      <c r="C691" s="334"/>
      <c r="D691" s="334"/>
    </row>
    <row r="692" spans="2:4" x14ac:dyDescent="0.2">
      <c r="B692" s="334"/>
      <c r="C692" s="334"/>
      <c r="D692" s="334"/>
    </row>
    <row r="693" spans="2:4" x14ac:dyDescent="0.2">
      <c r="B693" s="334"/>
      <c r="C693" s="334"/>
      <c r="D693" s="334"/>
    </row>
    <row r="694" spans="2:4" x14ac:dyDescent="0.2">
      <c r="B694" s="334"/>
      <c r="C694" s="334"/>
      <c r="D694" s="334"/>
    </row>
    <row r="695" spans="2:4" x14ac:dyDescent="0.2">
      <c r="B695" s="334"/>
      <c r="C695" s="334"/>
      <c r="D695" s="334"/>
    </row>
    <row r="696" spans="2:4" x14ac:dyDescent="0.2">
      <c r="B696" s="334"/>
      <c r="C696" s="334"/>
      <c r="D696" s="334"/>
    </row>
    <row r="697" spans="2:4" x14ac:dyDescent="0.2">
      <c r="B697" s="334"/>
      <c r="C697" s="334"/>
      <c r="D697" s="334"/>
    </row>
    <row r="698" spans="2:4" x14ac:dyDescent="0.2">
      <c r="B698" s="334"/>
      <c r="C698" s="334"/>
      <c r="D698" s="334"/>
    </row>
    <row r="699" spans="2:4" x14ac:dyDescent="0.2">
      <c r="B699" s="334"/>
      <c r="C699" s="334"/>
      <c r="D699" s="334"/>
    </row>
    <row r="700" spans="2:4" x14ac:dyDescent="0.2">
      <c r="B700" s="334"/>
      <c r="C700" s="334"/>
      <c r="D700" s="334"/>
    </row>
    <row r="701" spans="2:4" x14ac:dyDescent="0.2">
      <c r="B701" s="334"/>
      <c r="C701" s="334"/>
      <c r="D701" s="334"/>
    </row>
    <row r="702" spans="2:4" x14ac:dyDescent="0.2">
      <c r="B702" s="334"/>
      <c r="C702" s="334"/>
      <c r="D702" s="334"/>
    </row>
    <row r="703" spans="2:4" x14ac:dyDescent="0.2">
      <c r="B703" s="334"/>
      <c r="C703" s="334"/>
      <c r="D703" s="334"/>
    </row>
    <row r="704" spans="2:4" x14ac:dyDescent="0.2">
      <c r="B704" s="334"/>
      <c r="C704" s="334"/>
      <c r="D704" s="334"/>
    </row>
    <row r="705" spans="2:4" x14ac:dyDescent="0.2">
      <c r="B705" s="334"/>
      <c r="C705" s="334"/>
      <c r="D705" s="334"/>
    </row>
    <row r="706" spans="2:4" x14ac:dyDescent="0.2">
      <c r="B706" s="334"/>
      <c r="C706" s="334"/>
      <c r="D706" s="334"/>
    </row>
    <row r="707" spans="2:4" x14ac:dyDescent="0.2">
      <c r="B707" s="334"/>
      <c r="C707" s="334"/>
      <c r="D707" s="334"/>
    </row>
    <row r="708" spans="2:4" x14ac:dyDescent="0.2">
      <c r="B708" s="334"/>
      <c r="C708" s="334"/>
      <c r="D708" s="334"/>
    </row>
    <row r="709" spans="2:4" x14ac:dyDescent="0.2">
      <c r="B709" s="334"/>
      <c r="C709" s="334"/>
      <c r="D709" s="334"/>
    </row>
    <row r="710" spans="2:4" x14ac:dyDescent="0.2">
      <c r="B710" s="334"/>
      <c r="C710" s="334"/>
      <c r="D710" s="334"/>
    </row>
    <row r="711" spans="2:4" x14ac:dyDescent="0.2">
      <c r="B711" s="334"/>
      <c r="C711" s="334"/>
      <c r="D711" s="334"/>
    </row>
    <row r="712" spans="2:4" x14ac:dyDescent="0.2">
      <c r="B712" s="334"/>
      <c r="C712" s="334"/>
      <c r="D712" s="334"/>
    </row>
    <row r="713" spans="2:4" x14ac:dyDescent="0.2">
      <c r="B713" s="334"/>
      <c r="C713" s="334"/>
      <c r="D713" s="334"/>
    </row>
    <row r="714" spans="2:4" x14ac:dyDescent="0.2">
      <c r="B714" s="334"/>
      <c r="C714" s="334"/>
      <c r="D714" s="334"/>
    </row>
    <row r="715" spans="2:4" x14ac:dyDescent="0.2">
      <c r="B715" s="334"/>
      <c r="C715" s="334"/>
      <c r="D715" s="334"/>
    </row>
    <row r="716" spans="2:4" x14ac:dyDescent="0.2">
      <c r="B716" s="334"/>
      <c r="C716" s="334"/>
      <c r="D716" s="334"/>
    </row>
    <row r="717" spans="2:4" x14ac:dyDescent="0.2">
      <c r="B717" s="334"/>
      <c r="C717" s="334"/>
      <c r="D717" s="334"/>
    </row>
    <row r="718" spans="2:4" x14ac:dyDescent="0.2">
      <c r="B718" s="334"/>
      <c r="C718" s="334"/>
      <c r="D718" s="334"/>
    </row>
    <row r="719" spans="2:4" x14ac:dyDescent="0.2">
      <c r="B719" s="334"/>
      <c r="C719" s="334"/>
      <c r="D719" s="334"/>
    </row>
    <row r="720" spans="2:4" x14ac:dyDescent="0.2">
      <c r="B720" s="334"/>
      <c r="C720" s="334"/>
      <c r="D720" s="334"/>
    </row>
    <row r="721" spans="2:4" x14ac:dyDescent="0.2">
      <c r="B721" s="334"/>
      <c r="C721" s="334"/>
      <c r="D721" s="334"/>
    </row>
    <row r="722" spans="2:4" x14ac:dyDescent="0.2">
      <c r="B722" s="334"/>
      <c r="C722" s="334"/>
      <c r="D722" s="334"/>
    </row>
    <row r="723" spans="2:4" x14ac:dyDescent="0.2">
      <c r="B723" s="334"/>
      <c r="C723" s="334"/>
      <c r="D723" s="334"/>
    </row>
    <row r="724" spans="2:4" x14ac:dyDescent="0.2">
      <c r="B724" s="334"/>
      <c r="C724" s="334"/>
      <c r="D724" s="334"/>
    </row>
    <row r="725" spans="2:4" x14ac:dyDescent="0.2">
      <c r="B725" s="334"/>
      <c r="C725" s="334"/>
      <c r="D725" s="334"/>
    </row>
    <row r="726" spans="2:4" x14ac:dyDescent="0.2">
      <c r="B726" s="334"/>
      <c r="C726" s="334"/>
      <c r="D726" s="334"/>
    </row>
    <row r="727" spans="2:4" x14ac:dyDescent="0.2">
      <c r="B727" s="334"/>
      <c r="C727" s="334"/>
      <c r="D727" s="334"/>
    </row>
    <row r="728" spans="2:4" x14ac:dyDescent="0.2">
      <c r="B728" s="334"/>
      <c r="C728" s="334"/>
      <c r="D728" s="334"/>
    </row>
    <row r="729" spans="2:4" x14ac:dyDescent="0.2">
      <c r="B729" s="334"/>
      <c r="C729" s="334"/>
      <c r="D729" s="334"/>
    </row>
    <row r="730" spans="2:4" x14ac:dyDescent="0.2">
      <c r="B730" s="334"/>
      <c r="C730" s="334"/>
      <c r="D730" s="334"/>
    </row>
    <row r="731" spans="2:4" x14ac:dyDescent="0.2">
      <c r="B731" s="334"/>
      <c r="C731" s="334"/>
      <c r="D731" s="334"/>
    </row>
    <row r="732" spans="2:4" x14ac:dyDescent="0.2">
      <c r="B732" s="334"/>
      <c r="C732" s="334"/>
      <c r="D732" s="334"/>
    </row>
    <row r="733" spans="2:4" x14ac:dyDescent="0.2">
      <c r="B733" s="334"/>
      <c r="C733" s="334"/>
      <c r="D733" s="334"/>
    </row>
    <row r="734" spans="2:4" x14ac:dyDescent="0.2">
      <c r="B734" s="334"/>
      <c r="C734" s="334"/>
      <c r="D734" s="334"/>
    </row>
    <row r="735" spans="2:4" x14ac:dyDescent="0.2">
      <c r="B735" s="334"/>
      <c r="C735" s="334"/>
      <c r="D735" s="334"/>
    </row>
    <row r="736" spans="2:4" x14ac:dyDescent="0.2">
      <c r="B736" s="334"/>
      <c r="C736" s="334"/>
      <c r="D736" s="334"/>
    </row>
    <row r="737" spans="2:4" x14ac:dyDescent="0.2">
      <c r="B737" s="334"/>
      <c r="C737" s="334"/>
      <c r="D737" s="334"/>
    </row>
    <row r="738" spans="2:4" x14ac:dyDescent="0.2">
      <c r="B738" s="334"/>
      <c r="C738" s="334"/>
      <c r="D738" s="334"/>
    </row>
    <row r="739" spans="2:4" x14ac:dyDescent="0.2">
      <c r="B739" s="334"/>
      <c r="C739" s="334"/>
      <c r="D739" s="334"/>
    </row>
    <row r="740" spans="2:4" x14ac:dyDescent="0.2">
      <c r="B740" s="334"/>
      <c r="C740" s="334"/>
      <c r="D740" s="334"/>
    </row>
    <row r="741" spans="2:4" x14ac:dyDescent="0.2">
      <c r="B741" s="334"/>
      <c r="C741" s="334"/>
      <c r="D741" s="334"/>
    </row>
    <row r="742" spans="2:4" x14ac:dyDescent="0.2">
      <c r="B742" s="334"/>
      <c r="C742" s="334"/>
      <c r="D742" s="334"/>
    </row>
    <row r="743" spans="2:4" x14ac:dyDescent="0.2">
      <c r="B743" s="334"/>
      <c r="C743" s="334"/>
      <c r="D743" s="334"/>
    </row>
    <row r="744" spans="2:4" x14ac:dyDescent="0.2">
      <c r="B744" s="334"/>
      <c r="C744" s="334"/>
      <c r="D744" s="334"/>
    </row>
    <row r="745" spans="2:4" x14ac:dyDescent="0.2">
      <c r="B745" s="334"/>
      <c r="C745" s="334"/>
      <c r="D745" s="334"/>
    </row>
    <row r="746" spans="2:4" x14ac:dyDescent="0.2">
      <c r="B746" s="334"/>
      <c r="C746" s="334"/>
      <c r="D746" s="334"/>
    </row>
    <row r="747" spans="2:4" x14ac:dyDescent="0.2">
      <c r="B747" s="334"/>
      <c r="C747" s="334"/>
      <c r="D747" s="334"/>
    </row>
    <row r="748" spans="2:4" x14ac:dyDescent="0.2">
      <c r="B748" s="334"/>
      <c r="C748" s="334"/>
      <c r="D748" s="334"/>
    </row>
    <row r="749" spans="2:4" x14ac:dyDescent="0.2">
      <c r="B749" s="334"/>
      <c r="C749" s="334"/>
      <c r="D749" s="334"/>
    </row>
    <row r="750" spans="2:4" x14ac:dyDescent="0.2">
      <c r="B750" s="334"/>
      <c r="C750" s="334"/>
      <c r="D750" s="334"/>
    </row>
    <row r="751" spans="2:4" x14ac:dyDescent="0.2">
      <c r="B751" s="334"/>
      <c r="C751" s="334"/>
      <c r="D751" s="334"/>
    </row>
    <row r="752" spans="2:4" x14ac:dyDescent="0.2">
      <c r="B752" s="334"/>
      <c r="C752" s="334"/>
      <c r="D752" s="334"/>
    </row>
    <row r="753" spans="2:4" x14ac:dyDescent="0.2">
      <c r="B753" s="334"/>
      <c r="C753" s="334"/>
      <c r="D753" s="334"/>
    </row>
    <row r="754" spans="2:4" x14ac:dyDescent="0.2">
      <c r="B754" s="334"/>
      <c r="C754" s="334"/>
      <c r="D754" s="334"/>
    </row>
    <row r="755" spans="2:4" x14ac:dyDescent="0.2">
      <c r="B755" s="334"/>
      <c r="C755" s="334"/>
      <c r="D755" s="334"/>
    </row>
    <row r="756" spans="2:4" x14ac:dyDescent="0.2">
      <c r="B756" s="334"/>
      <c r="C756" s="334"/>
      <c r="D756" s="334"/>
    </row>
    <row r="757" spans="2:4" x14ac:dyDescent="0.2">
      <c r="B757" s="334"/>
      <c r="C757" s="334"/>
      <c r="D757" s="334"/>
    </row>
    <row r="758" spans="2:4" x14ac:dyDescent="0.2">
      <c r="B758" s="334"/>
      <c r="C758" s="334"/>
      <c r="D758" s="334"/>
    </row>
    <row r="759" spans="2:4" x14ac:dyDescent="0.2">
      <c r="B759" s="334"/>
      <c r="C759" s="334"/>
      <c r="D759" s="334"/>
    </row>
    <row r="760" spans="2:4" x14ac:dyDescent="0.2">
      <c r="B760" s="334"/>
      <c r="C760" s="334"/>
      <c r="D760" s="334"/>
    </row>
    <row r="761" spans="2:4" x14ac:dyDescent="0.2">
      <c r="B761" s="334"/>
      <c r="C761" s="334"/>
      <c r="D761" s="334"/>
    </row>
    <row r="762" spans="2:4" x14ac:dyDescent="0.2">
      <c r="B762" s="334"/>
      <c r="C762" s="334"/>
      <c r="D762" s="334"/>
    </row>
    <row r="763" spans="2:4" x14ac:dyDescent="0.2">
      <c r="B763" s="334"/>
      <c r="C763" s="334"/>
      <c r="D763" s="334"/>
    </row>
    <row r="764" spans="2:4" x14ac:dyDescent="0.2">
      <c r="B764" s="334"/>
      <c r="C764" s="334"/>
      <c r="D764" s="334"/>
    </row>
    <row r="765" spans="2:4" x14ac:dyDescent="0.2">
      <c r="B765" s="334"/>
      <c r="C765" s="334"/>
      <c r="D765" s="334"/>
    </row>
    <row r="766" spans="2:4" x14ac:dyDescent="0.2">
      <c r="B766" s="334"/>
      <c r="C766" s="334"/>
      <c r="D766" s="334"/>
    </row>
    <row r="767" spans="2:4" x14ac:dyDescent="0.2">
      <c r="B767" s="334"/>
      <c r="C767" s="334"/>
      <c r="D767" s="334"/>
    </row>
    <row r="768" spans="2:4" x14ac:dyDescent="0.2">
      <c r="B768" s="334"/>
      <c r="C768" s="334"/>
      <c r="D768" s="334"/>
    </row>
    <row r="769" spans="2:4" x14ac:dyDescent="0.2">
      <c r="B769" s="334"/>
      <c r="C769" s="334"/>
      <c r="D769" s="334"/>
    </row>
    <row r="770" spans="2:4" x14ac:dyDescent="0.2">
      <c r="B770" s="334"/>
      <c r="C770" s="334"/>
      <c r="D770" s="334"/>
    </row>
    <row r="771" spans="2:4" x14ac:dyDescent="0.2">
      <c r="B771" s="334"/>
      <c r="C771" s="334"/>
      <c r="D771" s="334"/>
    </row>
    <row r="772" spans="2:4" x14ac:dyDescent="0.2">
      <c r="B772" s="334"/>
      <c r="C772" s="334"/>
      <c r="D772" s="334"/>
    </row>
    <row r="773" spans="2:4" x14ac:dyDescent="0.2">
      <c r="B773" s="334"/>
      <c r="C773" s="334"/>
      <c r="D773" s="334"/>
    </row>
    <row r="774" spans="2:4" x14ac:dyDescent="0.2">
      <c r="B774" s="334"/>
      <c r="C774" s="334"/>
      <c r="D774" s="334"/>
    </row>
    <row r="775" spans="2:4" x14ac:dyDescent="0.2">
      <c r="B775" s="334"/>
      <c r="C775" s="334"/>
      <c r="D775" s="334"/>
    </row>
    <row r="776" spans="2:4" x14ac:dyDescent="0.2">
      <c r="B776" s="334"/>
      <c r="C776" s="334"/>
      <c r="D776" s="334"/>
    </row>
    <row r="777" spans="2:4" x14ac:dyDescent="0.2">
      <c r="B777" s="334"/>
      <c r="C777" s="334"/>
      <c r="D777" s="334"/>
    </row>
    <row r="778" spans="2:4" x14ac:dyDescent="0.2">
      <c r="B778" s="334"/>
      <c r="C778" s="334"/>
      <c r="D778" s="334"/>
    </row>
    <row r="779" spans="2:4" x14ac:dyDescent="0.2">
      <c r="B779" s="334"/>
      <c r="C779" s="334"/>
      <c r="D779" s="334"/>
    </row>
    <row r="780" spans="2:4" x14ac:dyDescent="0.2">
      <c r="B780" s="334"/>
      <c r="C780" s="334"/>
      <c r="D780" s="334"/>
    </row>
    <row r="781" spans="2:4" x14ac:dyDescent="0.2">
      <c r="B781" s="334"/>
      <c r="C781" s="334"/>
      <c r="D781" s="334"/>
    </row>
    <row r="782" spans="2:4" x14ac:dyDescent="0.2">
      <c r="B782" s="334"/>
      <c r="C782" s="334"/>
      <c r="D782" s="334"/>
    </row>
    <row r="783" spans="2:4" x14ac:dyDescent="0.2">
      <c r="B783" s="334"/>
      <c r="C783" s="334"/>
      <c r="D783" s="334"/>
    </row>
    <row r="784" spans="2:4" x14ac:dyDescent="0.2">
      <c r="B784" s="334"/>
      <c r="C784" s="334"/>
      <c r="D784" s="334"/>
    </row>
    <row r="785" spans="2:4" x14ac:dyDescent="0.2">
      <c r="B785" s="334"/>
      <c r="C785" s="334"/>
      <c r="D785" s="334"/>
    </row>
    <row r="786" spans="2:4" x14ac:dyDescent="0.2">
      <c r="B786" s="334"/>
      <c r="C786" s="334"/>
      <c r="D786" s="334"/>
    </row>
    <row r="787" spans="2:4" x14ac:dyDescent="0.2">
      <c r="B787" s="334"/>
      <c r="C787" s="334"/>
      <c r="D787" s="334"/>
    </row>
    <row r="788" spans="2:4" x14ac:dyDescent="0.2">
      <c r="B788" s="334"/>
      <c r="C788" s="334"/>
      <c r="D788" s="334"/>
    </row>
    <row r="789" spans="2:4" x14ac:dyDescent="0.2">
      <c r="B789" s="334"/>
      <c r="C789" s="334"/>
      <c r="D789" s="334"/>
    </row>
    <row r="790" spans="2:4" x14ac:dyDescent="0.2">
      <c r="B790" s="334"/>
      <c r="C790" s="334"/>
      <c r="D790" s="334"/>
    </row>
    <row r="791" spans="2:4" x14ac:dyDescent="0.2">
      <c r="B791" s="334"/>
      <c r="C791" s="334"/>
      <c r="D791" s="334"/>
    </row>
    <row r="792" spans="2:4" x14ac:dyDescent="0.2">
      <c r="B792" s="334"/>
      <c r="C792" s="334"/>
      <c r="D792" s="334"/>
    </row>
    <row r="793" spans="2:4" x14ac:dyDescent="0.2">
      <c r="B793" s="334"/>
      <c r="C793" s="334"/>
      <c r="D793" s="334"/>
    </row>
    <row r="794" spans="2:4" x14ac:dyDescent="0.2">
      <c r="B794" s="334"/>
      <c r="C794" s="334"/>
      <c r="D794" s="334"/>
    </row>
    <row r="795" spans="2:4" x14ac:dyDescent="0.2">
      <c r="B795" s="334"/>
      <c r="C795" s="334"/>
      <c r="D795" s="334"/>
    </row>
  </sheetData>
  <mergeCells count="11">
    <mergeCell ref="B36:H36"/>
    <mergeCell ref="O15:V15"/>
    <mergeCell ref="O16:V16"/>
    <mergeCell ref="A24:I25"/>
    <mergeCell ref="A28:I28"/>
    <mergeCell ref="A32:I32"/>
    <mergeCell ref="F44:H44"/>
    <mergeCell ref="A45:I45"/>
    <mergeCell ref="A46:I46"/>
    <mergeCell ref="A47:I47"/>
    <mergeCell ref="A48:I48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2019</oddHeader>
    <oddFooter>&amp;C&amp;"Times New Roman,Gras"&amp;9Page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I89"/>
  <sheetViews>
    <sheetView showGridLines="0" workbookViewId="0">
      <pane ySplit="8" topLeftCell="A78" activePane="bottomLeft" state="frozen"/>
      <selection activeCell="AH9" sqref="AH9"/>
      <selection pane="bottomLeft" activeCell="A87" sqref="A87:I87"/>
    </sheetView>
  </sheetViews>
  <sheetFormatPr baseColWidth="10" defaultRowHeight="12.75" x14ac:dyDescent="0.2"/>
  <cols>
    <col min="1" max="1" width="31.5" style="501" customWidth="1"/>
    <col min="2" max="2" width="14.1640625" bestFit="1" customWidth="1"/>
    <col min="3" max="3" width="13" bestFit="1" customWidth="1"/>
    <col min="4" max="4" width="10.1640625" bestFit="1" customWidth="1"/>
    <col min="5" max="5" width="15.1640625" bestFit="1" customWidth="1"/>
    <col min="6" max="6" width="2.5" customWidth="1"/>
    <col min="7" max="7" width="13.1640625" customWidth="1"/>
    <col min="9" max="9" width="17.6640625" customWidth="1"/>
  </cols>
  <sheetData>
    <row r="1" spans="1:9" ht="13.5" thickBot="1" x14ac:dyDescent="0.25"/>
    <row r="2" spans="1:9" ht="36" customHeight="1" thickTop="1" thickBot="1" x14ac:dyDescent="0.25">
      <c r="A2" s="598" t="s">
        <v>457</v>
      </c>
      <c r="B2" s="610"/>
      <c r="C2" s="610"/>
      <c r="D2" s="610"/>
      <c r="E2" s="610"/>
      <c r="F2" s="610"/>
      <c r="G2" s="610"/>
      <c r="H2" s="610"/>
      <c r="I2" s="611"/>
    </row>
    <row r="3" spans="1:9" ht="13.5" thickTop="1" x14ac:dyDescent="0.2"/>
    <row r="5" spans="1:9" ht="27.75" customHeight="1" x14ac:dyDescent="0.2">
      <c r="A5" s="615" t="s">
        <v>344</v>
      </c>
      <c r="B5" s="615"/>
      <c r="C5" s="615"/>
      <c r="D5" s="615"/>
      <c r="E5" s="615"/>
      <c r="F5" s="615"/>
      <c r="G5" s="615"/>
      <c r="H5" s="615"/>
      <c r="I5" s="615"/>
    </row>
    <row r="8" spans="1:9" ht="51" x14ac:dyDescent="0.2">
      <c r="A8" s="616" t="s">
        <v>254</v>
      </c>
      <c r="B8" s="347" t="s">
        <v>61</v>
      </c>
      <c r="C8" s="347" t="s">
        <v>104</v>
      </c>
      <c r="D8" s="347" t="s">
        <v>529</v>
      </c>
      <c r="E8" s="347" t="s">
        <v>62</v>
      </c>
      <c r="F8" s="6"/>
      <c r="G8" s="177" t="s">
        <v>106</v>
      </c>
      <c r="H8" s="178" t="s">
        <v>107</v>
      </c>
      <c r="I8" s="4" t="s">
        <v>108</v>
      </c>
    </row>
    <row r="9" spans="1:9" x14ac:dyDescent="0.2">
      <c r="A9" s="616"/>
    </row>
    <row r="10" spans="1:9" x14ac:dyDescent="0.2">
      <c r="A10" s="490" t="s">
        <v>0</v>
      </c>
      <c r="B10" s="168">
        <v>120</v>
      </c>
      <c r="C10" s="168">
        <v>683</v>
      </c>
      <c r="D10" s="168">
        <v>255</v>
      </c>
      <c r="E10" s="168">
        <v>100</v>
      </c>
      <c r="F10" s="144"/>
      <c r="G10" s="179">
        <f t="shared" ref="G10:G42" si="0">C10/B10</f>
        <v>5.6916666666666664</v>
      </c>
      <c r="H10" s="180">
        <f t="shared" ref="H10:H42" si="1">D10/B10</f>
        <v>2.125</v>
      </c>
      <c r="I10" s="190">
        <f t="shared" ref="I10:I42" si="2">E10/D10</f>
        <v>0.39215686274509803</v>
      </c>
    </row>
    <row r="11" spans="1:9" x14ac:dyDescent="0.2">
      <c r="A11" s="491" t="s">
        <v>523</v>
      </c>
      <c r="B11" s="169">
        <v>52</v>
      </c>
      <c r="C11" s="169">
        <v>151</v>
      </c>
      <c r="D11" s="169">
        <v>86</v>
      </c>
      <c r="E11" s="169">
        <v>44</v>
      </c>
      <c r="F11" s="144"/>
      <c r="G11" s="181">
        <f t="shared" si="0"/>
        <v>2.9038461538461537</v>
      </c>
      <c r="H11" s="182">
        <f t="shared" si="1"/>
        <v>1.6538461538461537</v>
      </c>
      <c r="I11" s="191">
        <f t="shared" si="2"/>
        <v>0.51162790697674421</v>
      </c>
    </row>
    <row r="12" spans="1:9" x14ac:dyDescent="0.2">
      <c r="A12" s="492" t="s">
        <v>1</v>
      </c>
      <c r="B12" s="170">
        <v>25</v>
      </c>
      <c r="C12" s="170">
        <v>80</v>
      </c>
      <c r="D12" s="170">
        <v>38</v>
      </c>
      <c r="E12" s="170">
        <v>21</v>
      </c>
      <c r="F12" s="144"/>
      <c r="G12" s="183">
        <f t="shared" si="0"/>
        <v>3.2</v>
      </c>
      <c r="H12" s="183">
        <f t="shared" si="1"/>
        <v>1.52</v>
      </c>
      <c r="I12" s="151">
        <f t="shared" si="2"/>
        <v>0.55263157894736847</v>
      </c>
    </row>
    <row r="13" spans="1:9" x14ac:dyDescent="0.2">
      <c r="A13" s="493" t="s">
        <v>2</v>
      </c>
      <c r="B13" s="171">
        <v>21</v>
      </c>
      <c r="C13" s="171">
        <v>53</v>
      </c>
      <c r="D13" s="171">
        <v>31</v>
      </c>
      <c r="E13" s="171">
        <v>19</v>
      </c>
      <c r="F13" s="144"/>
      <c r="G13" s="184">
        <f t="shared" si="0"/>
        <v>2.5238095238095237</v>
      </c>
      <c r="H13" s="184">
        <f t="shared" si="1"/>
        <v>1.4761904761904763</v>
      </c>
      <c r="I13" s="152">
        <f t="shared" si="2"/>
        <v>0.61290322580645162</v>
      </c>
    </row>
    <row r="14" spans="1:9" x14ac:dyDescent="0.2">
      <c r="A14" s="493" t="s">
        <v>3</v>
      </c>
      <c r="B14" s="171">
        <v>2</v>
      </c>
      <c r="C14" s="171">
        <v>3</v>
      </c>
      <c r="D14" s="171">
        <v>3</v>
      </c>
      <c r="E14" s="171">
        <v>1</v>
      </c>
      <c r="F14" s="144"/>
      <c r="G14" s="184">
        <f t="shared" si="0"/>
        <v>1.5</v>
      </c>
      <c r="H14" s="184">
        <f t="shared" si="1"/>
        <v>1.5</v>
      </c>
      <c r="I14" s="152">
        <f t="shared" si="2"/>
        <v>0.33333333333333331</v>
      </c>
    </row>
    <row r="15" spans="1:9" x14ac:dyDescent="0.2">
      <c r="A15" s="494" t="s">
        <v>4</v>
      </c>
      <c r="B15" s="172">
        <v>4</v>
      </c>
      <c r="C15" s="172">
        <v>15</v>
      </c>
      <c r="D15" s="172">
        <v>14</v>
      </c>
      <c r="E15" s="172">
        <v>3</v>
      </c>
      <c r="F15" s="144"/>
      <c r="G15" s="185">
        <f t="shared" si="0"/>
        <v>3.75</v>
      </c>
      <c r="H15" s="185">
        <f t="shared" si="1"/>
        <v>3.5</v>
      </c>
      <c r="I15" s="153">
        <f t="shared" si="2"/>
        <v>0.21428571428571427</v>
      </c>
    </row>
    <row r="16" spans="1:9" ht="25.5" x14ac:dyDescent="0.2">
      <c r="A16" s="495" t="s">
        <v>524</v>
      </c>
      <c r="B16" s="173">
        <v>68</v>
      </c>
      <c r="C16" s="173">
        <v>532</v>
      </c>
      <c r="D16" s="173">
        <v>169</v>
      </c>
      <c r="E16" s="173">
        <v>56</v>
      </c>
      <c r="F16" s="144"/>
      <c r="G16" s="186">
        <f t="shared" si="0"/>
        <v>7.8235294117647056</v>
      </c>
      <c r="H16" s="187">
        <f t="shared" si="1"/>
        <v>2.4852941176470589</v>
      </c>
      <c r="I16" s="192">
        <f t="shared" si="2"/>
        <v>0.33136094674556216</v>
      </c>
    </row>
    <row r="17" spans="1:9" x14ac:dyDescent="0.2">
      <c r="A17" s="492" t="s">
        <v>5</v>
      </c>
      <c r="B17" s="170">
        <v>28</v>
      </c>
      <c r="C17" s="170">
        <v>300</v>
      </c>
      <c r="D17" s="170">
        <v>105</v>
      </c>
      <c r="E17" s="170">
        <v>28</v>
      </c>
      <c r="F17" s="144"/>
      <c r="G17" s="183">
        <f t="shared" si="0"/>
        <v>10.714285714285714</v>
      </c>
      <c r="H17" s="183">
        <f t="shared" si="1"/>
        <v>3.75</v>
      </c>
      <c r="I17" s="151">
        <f t="shared" si="2"/>
        <v>0.26666666666666666</v>
      </c>
    </row>
    <row r="18" spans="1:9" x14ac:dyDescent="0.2">
      <c r="A18" s="494" t="s">
        <v>6</v>
      </c>
      <c r="B18" s="172">
        <v>40</v>
      </c>
      <c r="C18" s="172">
        <v>232</v>
      </c>
      <c r="D18" s="172">
        <v>70</v>
      </c>
      <c r="E18" s="172">
        <v>28</v>
      </c>
      <c r="F18" s="144"/>
      <c r="G18" s="185">
        <f t="shared" si="0"/>
        <v>5.8</v>
      </c>
      <c r="H18" s="185">
        <f t="shared" si="1"/>
        <v>1.75</v>
      </c>
      <c r="I18" s="153">
        <f t="shared" si="2"/>
        <v>0.4</v>
      </c>
    </row>
    <row r="19" spans="1:9" ht="25.5" x14ac:dyDescent="0.2">
      <c r="A19" s="490" t="s">
        <v>516</v>
      </c>
      <c r="B19" s="168">
        <v>243</v>
      </c>
      <c r="C19" s="168">
        <v>1438</v>
      </c>
      <c r="D19" s="168">
        <v>766</v>
      </c>
      <c r="E19" s="168">
        <v>222</v>
      </c>
      <c r="F19" s="144"/>
      <c r="G19" s="179">
        <f t="shared" si="0"/>
        <v>5.9176954732510287</v>
      </c>
      <c r="H19" s="180">
        <f t="shared" si="1"/>
        <v>3.1522633744855968</v>
      </c>
      <c r="I19" s="190">
        <f t="shared" si="2"/>
        <v>0.28981723237597912</v>
      </c>
    </row>
    <row r="20" spans="1:9" x14ac:dyDescent="0.2">
      <c r="A20" s="491" t="s">
        <v>525</v>
      </c>
      <c r="B20" s="169">
        <v>90</v>
      </c>
      <c r="C20" s="169">
        <v>512</v>
      </c>
      <c r="D20" s="169">
        <v>296</v>
      </c>
      <c r="E20" s="169">
        <v>80</v>
      </c>
      <c r="F20" s="144"/>
      <c r="G20" s="181">
        <f t="shared" si="0"/>
        <v>5.6888888888888891</v>
      </c>
      <c r="H20" s="182">
        <f t="shared" si="1"/>
        <v>3.2888888888888888</v>
      </c>
      <c r="I20" s="191">
        <f t="shared" si="2"/>
        <v>0.27027027027027029</v>
      </c>
    </row>
    <row r="21" spans="1:9" x14ac:dyDescent="0.2">
      <c r="A21" s="492" t="s">
        <v>8</v>
      </c>
      <c r="B21" s="170">
        <v>15</v>
      </c>
      <c r="C21" s="170">
        <v>105</v>
      </c>
      <c r="D21" s="170">
        <v>67</v>
      </c>
      <c r="E21" s="170">
        <v>14</v>
      </c>
      <c r="F21" s="144"/>
      <c r="G21" s="183">
        <f t="shared" si="0"/>
        <v>7</v>
      </c>
      <c r="H21" s="183">
        <f t="shared" si="1"/>
        <v>4.4666666666666668</v>
      </c>
      <c r="I21" s="151">
        <f t="shared" si="2"/>
        <v>0.20895522388059701</v>
      </c>
    </row>
    <row r="22" spans="1:9" x14ac:dyDescent="0.2">
      <c r="A22" s="493" t="s">
        <v>9</v>
      </c>
      <c r="B22" s="171">
        <v>7</v>
      </c>
      <c r="C22" s="171">
        <v>37</v>
      </c>
      <c r="D22" s="171">
        <v>29</v>
      </c>
      <c r="E22" s="171">
        <v>7</v>
      </c>
      <c r="F22" s="144"/>
      <c r="G22" s="184">
        <f t="shared" si="0"/>
        <v>5.2857142857142856</v>
      </c>
      <c r="H22" s="184">
        <f t="shared" si="1"/>
        <v>4.1428571428571432</v>
      </c>
      <c r="I22" s="152">
        <f t="shared" si="2"/>
        <v>0.2413793103448276</v>
      </c>
    </row>
    <row r="23" spans="1:9" x14ac:dyDescent="0.2">
      <c r="A23" s="493" t="s">
        <v>10</v>
      </c>
      <c r="B23" s="171">
        <v>22</v>
      </c>
      <c r="C23" s="171">
        <v>129</v>
      </c>
      <c r="D23" s="171">
        <v>74</v>
      </c>
      <c r="E23" s="171">
        <v>17</v>
      </c>
      <c r="F23" s="144"/>
      <c r="G23" s="184">
        <f t="shared" si="0"/>
        <v>5.8636363636363633</v>
      </c>
      <c r="H23" s="184">
        <f t="shared" si="1"/>
        <v>3.3636363636363638</v>
      </c>
      <c r="I23" s="152">
        <f t="shared" si="2"/>
        <v>0.22972972972972974</v>
      </c>
    </row>
    <row r="24" spans="1:9" x14ac:dyDescent="0.2">
      <c r="A24" s="493" t="s">
        <v>11</v>
      </c>
      <c r="B24" s="171">
        <v>1</v>
      </c>
      <c r="C24" s="171">
        <v>18</v>
      </c>
      <c r="D24" s="171">
        <v>18</v>
      </c>
      <c r="E24" s="171">
        <v>1</v>
      </c>
      <c r="F24" s="144"/>
      <c r="G24" s="184">
        <f t="shared" si="0"/>
        <v>18</v>
      </c>
      <c r="H24" s="184">
        <f t="shared" si="1"/>
        <v>18</v>
      </c>
      <c r="I24" s="152">
        <f t="shared" si="2"/>
        <v>5.5555555555555552E-2</v>
      </c>
    </row>
    <row r="25" spans="1:9" x14ac:dyDescent="0.2">
      <c r="A25" s="493" t="s">
        <v>12</v>
      </c>
      <c r="B25" s="171">
        <v>23</v>
      </c>
      <c r="C25" s="171">
        <v>125</v>
      </c>
      <c r="D25" s="171">
        <v>59</v>
      </c>
      <c r="E25" s="171">
        <v>21</v>
      </c>
      <c r="F25" s="144"/>
      <c r="G25" s="184">
        <f t="shared" si="0"/>
        <v>5.4347826086956523</v>
      </c>
      <c r="H25" s="184">
        <f t="shared" si="1"/>
        <v>2.5652173913043477</v>
      </c>
      <c r="I25" s="152">
        <f t="shared" si="2"/>
        <v>0.3559322033898305</v>
      </c>
    </row>
    <row r="26" spans="1:9" x14ac:dyDescent="0.2">
      <c r="A26" s="493" t="s">
        <v>13</v>
      </c>
      <c r="B26" s="171">
        <v>4</v>
      </c>
      <c r="C26" s="171">
        <v>13</v>
      </c>
      <c r="D26" s="171">
        <v>9</v>
      </c>
      <c r="E26" s="171">
        <v>4</v>
      </c>
      <c r="F26" s="144"/>
      <c r="G26" s="184">
        <f t="shared" si="0"/>
        <v>3.25</v>
      </c>
      <c r="H26" s="184">
        <f t="shared" si="1"/>
        <v>2.25</v>
      </c>
      <c r="I26" s="152">
        <f t="shared" si="2"/>
        <v>0.44444444444444442</v>
      </c>
    </row>
    <row r="27" spans="1:9" x14ac:dyDescent="0.2">
      <c r="A27" s="493" t="s">
        <v>14</v>
      </c>
      <c r="B27" s="171">
        <v>3</v>
      </c>
      <c r="C27" s="171">
        <v>12</v>
      </c>
      <c r="D27" s="171">
        <v>11</v>
      </c>
      <c r="E27" s="171">
        <v>3</v>
      </c>
      <c r="F27" s="144"/>
      <c r="G27" s="184">
        <f t="shared" si="0"/>
        <v>4</v>
      </c>
      <c r="H27" s="184">
        <f t="shared" si="1"/>
        <v>3.6666666666666665</v>
      </c>
      <c r="I27" s="152">
        <f t="shared" si="2"/>
        <v>0.27272727272727271</v>
      </c>
    </row>
    <row r="28" spans="1:9" x14ac:dyDescent="0.2">
      <c r="A28" s="493" t="s">
        <v>15</v>
      </c>
      <c r="B28" s="171">
        <v>12</v>
      </c>
      <c r="C28" s="171">
        <v>69</v>
      </c>
      <c r="D28" s="171">
        <v>45</v>
      </c>
      <c r="E28" s="171">
        <v>10</v>
      </c>
      <c r="F28" s="144"/>
      <c r="G28" s="184">
        <f t="shared" si="0"/>
        <v>5.75</v>
      </c>
      <c r="H28" s="184">
        <f t="shared" si="1"/>
        <v>3.75</v>
      </c>
      <c r="I28" s="152">
        <f t="shared" si="2"/>
        <v>0.22222222222222221</v>
      </c>
    </row>
    <row r="29" spans="1:9" x14ac:dyDescent="0.2">
      <c r="A29" s="494" t="s">
        <v>16</v>
      </c>
      <c r="B29" s="172">
        <v>3</v>
      </c>
      <c r="C29" s="172">
        <v>4</v>
      </c>
      <c r="D29" s="172">
        <v>4</v>
      </c>
      <c r="E29" s="172">
        <v>3</v>
      </c>
      <c r="F29" s="144"/>
      <c r="G29" s="185">
        <f t="shared" si="0"/>
        <v>1.3333333333333333</v>
      </c>
      <c r="H29" s="185">
        <f t="shared" si="1"/>
        <v>1.3333333333333333</v>
      </c>
      <c r="I29" s="153">
        <f t="shared" si="2"/>
        <v>0.75</v>
      </c>
    </row>
    <row r="30" spans="1:9" x14ac:dyDescent="0.2">
      <c r="A30" s="495" t="s">
        <v>289</v>
      </c>
      <c r="B30" s="173">
        <v>117</v>
      </c>
      <c r="C30" s="173">
        <v>767</v>
      </c>
      <c r="D30" s="173">
        <v>419</v>
      </c>
      <c r="E30" s="173">
        <v>109</v>
      </c>
      <c r="F30" s="144"/>
      <c r="G30" s="186">
        <f t="shared" si="0"/>
        <v>6.5555555555555554</v>
      </c>
      <c r="H30" s="187">
        <f t="shared" si="1"/>
        <v>3.5811965811965814</v>
      </c>
      <c r="I30" s="192">
        <f t="shared" si="2"/>
        <v>0.26014319809069214</v>
      </c>
    </row>
    <row r="31" spans="1:9" x14ac:dyDescent="0.2">
      <c r="A31" s="492" t="s">
        <v>17</v>
      </c>
      <c r="B31" s="170">
        <v>19</v>
      </c>
      <c r="C31" s="170">
        <v>76</v>
      </c>
      <c r="D31" s="170">
        <v>51</v>
      </c>
      <c r="E31" s="170">
        <v>18</v>
      </c>
      <c r="F31" s="144"/>
      <c r="G31" s="183">
        <f t="shared" si="0"/>
        <v>4</v>
      </c>
      <c r="H31" s="183">
        <f t="shared" si="1"/>
        <v>2.6842105263157894</v>
      </c>
      <c r="I31" s="151">
        <f t="shared" si="2"/>
        <v>0.35294117647058826</v>
      </c>
    </row>
    <row r="32" spans="1:9" x14ac:dyDescent="0.2">
      <c r="A32" s="493" t="s">
        <v>18</v>
      </c>
      <c r="B32" s="171">
        <v>10</v>
      </c>
      <c r="C32" s="171">
        <v>106</v>
      </c>
      <c r="D32" s="171">
        <v>63</v>
      </c>
      <c r="E32" s="171">
        <v>10</v>
      </c>
      <c r="F32" s="144"/>
      <c r="G32" s="184">
        <f t="shared" si="0"/>
        <v>10.6</v>
      </c>
      <c r="H32" s="184">
        <f t="shared" si="1"/>
        <v>6.3</v>
      </c>
      <c r="I32" s="152">
        <f t="shared" si="2"/>
        <v>0.15873015873015872</v>
      </c>
    </row>
    <row r="33" spans="1:9" x14ac:dyDescent="0.2">
      <c r="A33" s="493" t="s">
        <v>19</v>
      </c>
      <c r="B33" s="171">
        <v>11</v>
      </c>
      <c r="C33" s="171">
        <v>81</v>
      </c>
      <c r="D33" s="171">
        <v>52</v>
      </c>
      <c r="E33" s="171">
        <v>9</v>
      </c>
      <c r="F33" s="144"/>
      <c r="G33" s="184">
        <f t="shared" si="0"/>
        <v>7.3636363636363633</v>
      </c>
      <c r="H33" s="184">
        <f t="shared" si="1"/>
        <v>4.7272727272727275</v>
      </c>
      <c r="I33" s="152">
        <f t="shared" si="2"/>
        <v>0.17307692307692307</v>
      </c>
    </row>
    <row r="34" spans="1:9" x14ac:dyDescent="0.2">
      <c r="A34" s="493" t="s">
        <v>20</v>
      </c>
      <c r="B34" s="171">
        <v>17</v>
      </c>
      <c r="C34" s="171">
        <v>167</v>
      </c>
      <c r="D34" s="171">
        <v>71</v>
      </c>
      <c r="E34" s="171">
        <v>16</v>
      </c>
      <c r="F34" s="144"/>
      <c r="G34" s="184">
        <f t="shared" si="0"/>
        <v>9.8235294117647065</v>
      </c>
      <c r="H34" s="184">
        <f t="shared" si="1"/>
        <v>4.1764705882352944</v>
      </c>
      <c r="I34" s="152">
        <f t="shared" si="2"/>
        <v>0.22535211267605634</v>
      </c>
    </row>
    <row r="35" spans="1:9" x14ac:dyDescent="0.2">
      <c r="A35" s="493" t="s">
        <v>21</v>
      </c>
      <c r="B35" s="171">
        <v>2</v>
      </c>
      <c r="C35" s="171">
        <v>18</v>
      </c>
      <c r="D35" s="171">
        <v>16</v>
      </c>
      <c r="E35" s="171">
        <v>2</v>
      </c>
      <c r="F35" s="144"/>
      <c r="G35" s="184">
        <f t="shared" si="0"/>
        <v>9</v>
      </c>
      <c r="H35" s="184">
        <f t="shared" si="1"/>
        <v>8</v>
      </c>
      <c r="I35" s="152">
        <f t="shared" si="2"/>
        <v>0.125</v>
      </c>
    </row>
    <row r="36" spans="1:9" x14ac:dyDescent="0.2">
      <c r="A36" s="493" t="s">
        <v>22</v>
      </c>
      <c r="B36" s="171">
        <v>23</v>
      </c>
      <c r="C36" s="171">
        <v>94</v>
      </c>
      <c r="D36" s="171">
        <v>54</v>
      </c>
      <c r="E36" s="171">
        <v>23</v>
      </c>
      <c r="F36" s="144"/>
      <c r="G36" s="184">
        <f t="shared" si="0"/>
        <v>4.0869565217391308</v>
      </c>
      <c r="H36" s="184">
        <f t="shared" si="1"/>
        <v>2.347826086956522</v>
      </c>
      <c r="I36" s="152">
        <f t="shared" si="2"/>
        <v>0.42592592592592593</v>
      </c>
    </row>
    <row r="37" spans="1:9" x14ac:dyDescent="0.2">
      <c r="A37" s="493" t="s">
        <v>23</v>
      </c>
      <c r="B37" s="171">
        <v>26</v>
      </c>
      <c r="C37" s="171">
        <v>172</v>
      </c>
      <c r="D37" s="171">
        <v>98</v>
      </c>
      <c r="E37" s="171">
        <v>23</v>
      </c>
      <c r="F37" s="144"/>
      <c r="G37" s="184">
        <f t="shared" si="0"/>
        <v>6.615384615384615</v>
      </c>
      <c r="H37" s="184">
        <f t="shared" si="1"/>
        <v>3.7692307692307692</v>
      </c>
      <c r="I37" s="152">
        <f t="shared" si="2"/>
        <v>0.23469387755102042</v>
      </c>
    </row>
    <row r="38" spans="1:9" x14ac:dyDescent="0.2">
      <c r="A38" s="493" t="s">
        <v>24</v>
      </c>
      <c r="B38" s="171">
        <v>7</v>
      </c>
      <c r="C38" s="171">
        <v>43</v>
      </c>
      <c r="D38" s="171">
        <v>35</v>
      </c>
      <c r="E38" s="171">
        <v>6</v>
      </c>
      <c r="F38" s="144"/>
      <c r="G38" s="184">
        <f t="shared" si="0"/>
        <v>6.1428571428571432</v>
      </c>
      <c r="H38" s="184">
        <f t="shared" si="1"/>
        <v>5</v>
      </c>
      <c r="I38" s="152">
        <f t="shared" si="2"/>
        <v>0.17142857142857143</v>
      </c>
    </row>
    <row r="39" spans="1:9" x14ac:dyDescent="0.2">
      <c r="A39" s="494" t="s">
        <v>25</v>
      </c>
      <c r="B39" s="172">
        <v>2</v>
      </c>
      <c r="C39" s="172">
        <v>10</v>
      </c>
      <c r="D39" s="172">
        <v>9</v>
      </c>
      <c r="E39" s="172">
        <v>2</v>
      </c>
      <c r="F39" s="144"/>
      <c r="G39" s="185">
        <f t="shared" si="0"/>
        <v>5</v>
      </c>
      <c r="H39" s="185">
        <f t="shared" si="1"/>
        <v>4.5</v>
      </c>
      <c r="I39" s="153">
        <f t="shared" si="2"/>
        <v>0.22222222222222221</v>
      </c>
    </row>
    <row r="40" spans="1:9" x14ac:dyDescent="0.2">
      <c r="A40" s="495" t="s">
        <v>299</v>
      </c>
      <c r="B40" s="173">
        <v>36</v>
      </c>
      <c r="C40" s="173">
        <v>159</v>
      </c>
      <c r="D40" s="173">
        <v>97</v>
      </c>
      <c r="E40" s="173">
        <v>33</v>
      </c>
      <c r="F40" s="144"/>
      <c r="G40" s="186">
        <f t="shared" si="0"/>
        <v>4.416666666666667</v>
      </c>
      <c r="H40" s="187">
        <f t="shared" si="1"/>
        <v>2.6944444444444446</v>
      </c>
      <c r="I40" s="192">
        <f t="shared" si="2"/>
        <v>0.34020618556701032</v>
      </c>
    </row>
    <row r="41" spans="1:9" x14ac:dyDescent="0.2">
      <c r="A41" s="492" t="s">
        <v>26</v>
      </c>
      <c r="B41" s="170">
        <v>16</v>
      </c>
      <c r="C41" s="170">
        <v>82</v>
      </c>
      <c r="D41" s="170">
        <v>45</v>
      </c>
      <c r="E41" s="170">
        <v>15</v>
      </c>
      <c r="F41" s="144"/>
      <c r="G41" s="183">
        <f t="shared" si="0"/>
        <v>5.125</v>
      </c>
      <c r="H41" s="183">
        <f t="shared" si="1"/>
        <v>2.8125</v>
      </c>
      <c r="I41" s="151">
        <f t="shared" si="2"/>
        <v>0.33333333333333331</v>
      </c>
    </row>
    <row r="42" spans="1:9" x14ac:dyDescent="0.2">
      <c r="A42" s="493" t="s">
        <v>27</v>
      </c>
      <c r="B42" s="171">
        <v>5</v>
      </c>
      <c r="C42" s="171">
        <v>23</v>
      </c>
      <c r="D42" s="171">
        <v>16</v>
      </c>
      <c r="E42" s="171">
        <v>3</v>
      </c>
      <c r="F42" s="144"/>
      <c r="G42" s="184">
        <f t="shared" si="0"/>
        <v>4.5999999999999996</v>
      </c>
      <c r="H42" s="184">
        <f t="shared" si="1"/>
        <v>3.2</v>
      </c>
      <c r="I42" s="152">
        <f t="shared" si="2"/>
        <v>0.1875</v>
      </c>
    </row>
    <row r="43" spans="1:9" x14ac:dyDescent="0.2">
      <c r="A43" s="493" t="s">
        <v>28</v>
      </c>
      <c r="B43" s="171"/>
      <c r="C43" s="171"/>
      <c r="D43" s="171"/>
      <c r="E43" s="171"/>
      <c r="F43" s="144"/>
      <c r="G43" s="184"/>
      <c r="H43" s="184"/>
      <c r="I43" s="152"/>
    </row>
    <row r="44" spans="1:9" x14ac:dyDescent="0.2">
      <c r="A44" s="493" t="s">
        <v>29</v>
      </c>
      <c r="B44" s="171">
        <v>2</v>
      </c>
      <c r="C44" s="171">
        <v>4</v>
      </c>
      <c r="D44" s="171">
        <v>4</v>
      </c>
      <c r="E44" s="171">
        <v>2</v>
      </c>
      <c r="F44" s="144"/>
      <c r="G44" s="184">
        <f>C44/B44</f>
        <v>2</v>
      </c>
      <c r="H44" s="184">
        <f>D44/B44</f>
        <v>2</v>
      </c>
      <c r="I44" s="152">
        <f>E44/D44</f>
        <v>0.5</v>
      </c>
    </row>
    <row r="45" spans="1:9" x14ac:dyDescent="0.2">
      <c r="A45" s="494" t="s">
        <v>30</v>
      </c>
      <c r="B45" s="172">
        <v>13</v>
      </c>
      <c r="C45" s="172">
        <v>50</v>
      </c>
      <c r="D45" s="172">
        <v>36</v>
      </c>
      <c r="E45" s="172">
        <v>13</v>
      </c>
      <c r="F45" s="144"/>
      <c r="G45" s="185">
        <f>C45/B45</f>
        <v>3.8461538461538463</v>
      </c>
      <c r="H45" s="185">
        <f>D45/B45</f>
        <v>2.7692307692307692</v>
      </c>
      <c r="I45" s="153">
        <f>E45/D45</f>
        <v>0.3611111111111111</v>
      </c>
    </row>
    <row r="46" spans="1:9" x14ac:dyDescent="0.2">
      <c r="A46" s="495" t="s">
        <v>305</v>
      </c>
      <c r="B46" s="173"/>
      <c r="C46" s="173"/>
      <c r="D46" s="173"/>
      <c r="E46" s="173"/>
      <c r="F46" s="144"/>
      <c r="G46" s="186"/>
      <c r="H46" s="187"/>
      <c r="I46" s="192"/>
    </row>
    <row r="47" spans="1:9" x14ac:dyDescent="0.2">
      <c r="A47" s="502" t="s">
        <v>31</v>
      </c>
      <c r="B47" s="170"/>
      <c r="C47" s="170"/>
      <c r="D47" s="170"/>
      <c r="E47" s="170"/>
      <c r="F47" s="144"/>
      <c r="G47" s="183"/>
      <c r="H47" s="183"/>
      <c r="I47" s="151"/>
    </row>
    <row r="48" spans="1:9" x14ac:dyDescent="0.2">
      <c r="A48" s="503" t="s">
        <v>83</v>
      </c>
      <c r="B48" s="176"/>
      <c r="C48" s="176"/>
      <c r="D48" s="176"/>
      <c r="E48" s="176"/>
      <c r="F48" s="144"/>
      <c r="G48" s="188"/>
      <c r="H48" s="188"/>
      <c r="I48" s="155"/>
    </row>
    <row r="49" spans="1:9" x14ac:dyDescent="0.2">
      <c r="A49" s="490" t="s">
        <v>518</v>
      </c>
      <c r="B49" s="168">
        <v>203</v>
      </c>
      <c r="C49" s="168">
        <v>1929</v>
      </c>
      <c r="D49" s="168">
        <v>891</v>
      </c>
      <c r="E49" s="168">
        <v>194</v>
      </c>
      <c r="F49" s="144"/>
      <c r="G49" s="179">
        <f t="shared" ref="G49:G83" si="3">C49/B49</f>
        <v>9.5024630541871922</v>
      </c>
      <c r="H49" s="180">
        <f t="shared" ref="H49:H83" si="4">D49/B49</f>
        <v>4.389162561576355</v>
      </c>
      <c r="I49" s="190">
        <f t="shared" ref="I49:I83" si="5">E49/D49</f>
        <v>0.21773288439955107</v>
      </c>
    </row>
    <row r="50" spans="1:9" x14ac:dyDescent="0.2">
      <c r="A50" s="491" t="s">
        <v>526</v>
      </c>
      <c r="B50" s="169">
        <v>74</v>
      </c>
      <c r="C50" s="169">
        <v>1205</v>
      </c>
      <c r="D50" s="169">
        <v>403</v>
      </c>
      <c r="E50" s="169">
        <v>71</v>
      </c>
      <c r="F50" s="144"/>
      <c r="G50" s="181">
        <f t="shared" si="3"/>
        <v>16.283783783783782</v>
      </c>
      <c r="H50" s="182">
        <f t="shared" si="4"/>
        <v>5.4459459459459456</v>
      </c>
      <c r="I50" s="191">
        <f t="shared" si="5"/>
        <v>0.17617866004962779</v>
      </c>
    </row>
    <row r="51" spans="1:9" x14ac:dyDescent="0.2">
      <c r="A51" s="492" t="s">
        <v>37</v>
      </c>
      <c r="B51" s="170">
        <v>14</v>
      </c>
      <c r="C51" s="170">
        <v>396</v>
      </c>
      <c r="D51" s="170">
        <v>136</v>
      </c>
      <c r="E51" s="170">
        <v>14</v>
      </c>
      <c r="F51" s="144"/>
      <c r="G51" s="183">
        <f t="shared" si="3"/>
        <v>28.285714285714285</v>
      </c>
      <c r="H51" s="183">
        <f t="shared" si="4"/>
        <v>9.7142857142857135</v>
      </c>
      <c r="I51" s="151">
        <f t="shared" si="5"/>
        <v>0.10294117647058823</v>
      </c>
    </row>
    <row r="52" spans="1:9" x14ac:dyDescent="0.2">
      <c r="A52" s="493" t="s">
        <v>38</v>
      </c>
      <c r="B52" s="171">
        <v>26</v>
      </c>
      <c r="C52" s="171">
        <v>425</v>
      </c>
      <c r="D52" s="171">
        <v>163</v>
      </c>
      <c r="E52" s="171">
        <v>26</v>
      </c>
      <c r="F52" s="144"/>
      <c r="G52" s="184">
        <f t="shared" si="3"/>
        <v>16.346153846153847</v>
      </c>
      <c r="H52" s="184">
        <f t="shared" si="4"/>
        <v>6.2692307692307692</v>
      </c>
      <c r="I52" s="152">
        <f t="shared" si="5"/>
        <v>0.15950920245398773</v>
      </c>
    </row>
    <row r="53" spans="1:9" x14ac:dyDescent="0.2">
      <c r="A53" s="494" t="s">
        <v>39</v>
      </c>
      <c r="B53" s="172">
        <v>34</v>
      </c>
      <c r="C53" s="172">
        <v>384</v>
      </c>
      <c r="D53" s="172">
        <v>161</v>
      </c>
      <c r="E53" s="172">
        <v>31</v>
      </c>
      <c r="F53" s="144"/>
      <c r="G53" s="185">
        <f t="shared" si="3"/>
        <v>11.294117647058824</v>
      </c>
      <c r="H53" s="185">
        <f t="shared" si="4"/>
        <v>4.7352941176470589</v>
      </c>
      <c r="I53" s="153">
        <f t="shared" si="5"/>
        <v>0.19254658385093168</v>
      </c>
    </row>
    <row r="54" spans="1:9" x14ac:dyDescent="0.2">
      <c r="A54" s="495" t="s">
        <v>312</v>
      </c>
      <c r="B54" s="173">
        <v>11</v>
      </c>
      <c r="C54" s="173">
        <v>119</v>
      </c>
      <c r="D54" s="173">
        <v>101</v>
      </c>
      <c r="E54" s="173">
        <v>11</v>
      </c>
      <c r="F54" s="144"/>
      <c r="G54" s="186">
        <f t="shared" si="3"/>
        <v>10.818181818181818</v>
      </c>
      <c r="H54" s="187">
        <f t="shared" si="4"/>
        <v>9.1818181818181817</v>
      </c>
      <c r="I54" s="192">
        <f t="shared" si="5"/>
        <v>0.10891089108910891</v>
      </c>
    </row>
    <row r="55" spans="1:9" x14ac:dyDescent="0.2">
      <c r="A55" s="492" t="s">
        <v>40</v>
      </c>
      <c r="B55" s="170">
        <v>7</v>
      </c>
      <c r="C55" s="170">
        <v>97</v>
      </c>
      <c r="D55" s="170">
        <v>86</v>
      </c>
      <c r="E55" s="170">
        <v>7</v>
      </c>
      <c r="F55" s="144"/>
      <c r="G55" s="183">
        <f t="shared" si="3"/>
        <v>13.857142857142858</v>
      </c>
      <c r="H55" s="183">
        <f t="shared" si="4"/>
        <v>12.285714285714286</v>
      </c>
      <c r="I55" s="151">
        <f t="shared" si="5"/>
        <v>8.1395348837209308E-2</v>
      </c>
    </row>
    <row r="56" spans="1:9" x14ac:dyDescent="0.2">
      <c r="A56" s="493" t="s">
        <v>41</v>
      </c>
      <c r="B56" s="171">
        <v>1</v>
      </c>
      <c r="C56" s="171">
        <v>1</v>
      </c>
      <c r="D56" s="171">
        <v>1</v>
      </c>
      <c r="E56" s="171">
        <v>1</v>
      </c>
      <c r="F56" s="144"/>
      <c r="G56" s="184">
        <f t="shared" si="3"/>
        <v>1</v>
      </c>
      <c r="H56" s="184">
        <f t="shared" si="4"/>
        <v>1</v>
      </c>
      <c r="I56" s="152">
        <f t="shared" si="5"/>
        <v>1</v>
      </c>
    </row>
    <row r="57" spans="1:9" x14ac:dyDescent="0.2">
      <c r="A57" s="494" t="s">
        <v>42</v>
      </c>
      <c r="B57" s="172">
        <v>3</v>
      </c>
      <c r="C57" s="172">
        <v>21</v>
      </c>
      <c r="D57" s="172">
        <v>19</v>
      </c>
      <c r="E57" s="172">
        <v>3</v>
      </c>
      <c r="F57" s="144"/>
      <c r="G57" s="185">
        <f t="shared" si="3"/>
        <v>7</v>
      </c>
      <c r="H57" s="185">
        <f t="shared" si="4"/>
        <v>6.333333333333333</v>
      </c>
      <c r="I57" s="153">
        <f t="shared" si="5"/>
        <v>0.15789473684210525</v>
      </c>
    </row>
    <row r="58" spans="1:9" x14ac:dyDescent="0.2">
      <c r="A58" s="495" t="s">
        <v>316</v>
      </c>
      <c r="B58" s="173">
        <v>20</v>
      </c>
      <c r="C58" s="173">
        <v>94</v>
      </c>
      <c r="D58" s="173">
        <v>80</v>
      </c>
      <c r="E58" s="173">
        <v>20</v>
      </c>
      <c r="F58" s="144"/>
      <c r="G58" s="186">
        <f t="shared" si="3"/>
        <v>4.7</v>
      </c>
      <c r="H58" s="187">
        <f t="shared" si="4"/>
        <v>4</v>
      </c>
      <c r="I58" s="192">
        <f t="shared" si="5"/>
        <v>0.25</v>
      </c>
    </row>
    <row r="59" spans="1:9" x14ac:dyDescent="0.2">
      <c r="A59" s="492" t="s">
        <v>43</v>
      </c>
      <c r="B59" s="170">
        <v>10</v>
      </c>
      <c r="C59" s="170">
        <v>47</v>
      </c>
      <c r="D59" s="170">
        <v>43</v>
      </c>
      <c r="E59" s="170">
        <v>10</v>
      </c>
      <c r="F59" s="144"/>
      <c r="G59" s="183">
        <f t="shared" si="3"/>
        <v>4.7</v>
      </c>
      <c r="H59" s="183">
        <f t="shared" si="4"/>
        <v>4.3</v>
      </c>
      <c r="I59" s="151">
        <f t="shared" si="5"/>
        <v>0.23255813953488372</v>
      </c>
    </row>
    <row r="60" spans="1:9" x14ac:dyDescent="0.2">
      <c r="A60" s="493" t="s">
        <v>44</v>
      </c>
      <c r="B60" s="171">
        <v>5</v>
      </c>
      <c r="C60" s="171">
        <v>21</v>
      </c>
      <c r="D60" s="171">
        <v>20</v>
      </c>
      <c r="E60" s="171">
        <v>5</v>
      </c>
      <c r="F60" s="144"/>
      <c r="G60" s="184">
        <f t="shared" si="3"/>
        <v>4.2</v>
      </c>
      <c r="H60" s="184">
        <f t="shared" si="4"/>
        <v>4</v>
      </c>
      <c r="I60" s="152">
        <f t="shared" si="5"/>
        <v>0.25</v>
      </c>
    </row>
    <row r="61" spans="1:9" x14ac:dyDescent="0.2">
      <c r="A61" s="494" t="s">
        <v>45</v>
      </c>
      <c r="B61" s="172">
        <v>5</v>
      </c>
      <c r="C61" s="172">
        <v>26</v>
      </c>
      <c r="D61" s="172">
        <v>25</v>
      </c>
      <c r="E61" s="172">
        <v>5</v>
      </c>
      <c r="F61" s="144"/>
      <c r="G61" s="185">
        <f t="shared" si="3"/>
        <v>5.2</v>
      </c>
      <c r="H61" s="185">
        <f t="shared" si="4"/>
        <v>5</v>
      </c>
      <c r="I61" s="153">
        <f t="shared" si="5"/>
        <v>0.2</v>
      </c>
    </row>
    <row r="62" spans="1:9" x14ac:dyDescent="0.2">
      <c r="A62" s="495" t="s">
        <v>320</v>
      </c>
      <c r="B62" s="173">
        <v>16</v>
      </c>
      <c r="C62" s="173">
        <v>87</v>
      </c>
      <c r="D62" s="173">
        <v>70</v>
      </c>
      <c r="E62" s="173">
        <v>15</v>
      </c>
      <c r="F62" s="144"/>
      <c r="G62" s="186">
        <f t="shared" si="3"/>
        <v>5.4375</v>
      </c>
      <c r="H62" s="187">
        <f t="shared" si="4"/>
        <v>4.375</v>
      </c>
      <c r="I62" s="192">
        <f t="shared" si="5"/>
        <v>0.21428571428571427</v>
      </c>
    </row>
    <row r="63" spans="1:9" x14ac:dyDescent="0.2">
      <c r="A63" s="492" t="s">
        <v>46</v>
      </c>
      <c r="B63" s="170">
        <v>3</v>
      </c>
      <c r="C63" s="170">
        <v>19</v>
      </c>
      <c r="D63" s="170">
        <v>19</v>
      </c>
      <c r="E63" s="170">
        <v>3</v>
      </c>
      <c r="F63" s="144"/>
      <c r="G63" s="183">
        <f t="shared" si="3"/>
        <v>6.333333333333333</v>
      </c>
      <c r="H63" s="183">
        <f t="shared" si="4"/>
        <v>6.333333333333333</v>
      </c>
      <c r="I63" s="151">
        <f t="shared" si="5"/>
        <v>0.15789473684210525</v>
      </c>
    </row>
    <row r="64" spans="1:9" x14ac:dyDescent="0.2">
      <c r="A64" s="493" t="s">
        <v>47</v>
      </c>
      <c r="B64" s="171">
        <v>8</v>
      </c>
      <c r="C64" s="171">
        <v>46</v>
      </c>
      <c r="D64" s="171">
        <v>36</v>
      </c>
      <c r="E64" s="171">
        <v>7</v>
      </c>
      <c r="F64" s="144"/>
      <c r="G64" s="184">
        <f t="shared" si="3"/>
        <v>5.75</v>
      </c>
      <c r="H64" s="184">
        <f t="shared" si="4"/>
        <v>4.5</v>
      </c>
      <c r="I64" s="152">
        <f t="shared" si="5"/>
        <v>0.19444444444444445</v>
      </c>
    </row>
    <row r="65" spans="1:9" x14ac:dyDescent="0.2">
      <c r="A65" s="493" t="s">
        <v>48</v>
      </c>
      <c r="B65" s="171">
        <v>4</v>
      </c>
      <c r="C65" s="171">
        <v>21</v>
      </c>
      <c r="D65" s="171">
        <v>16</v>
      </c>
      <c r="E65" s="171">
        <v>4</v>
      </c>
      <c r="F65" s="144"/>
      <c r="G65" s="184">
        <f t="shared" si="3"/>
        <v>5.25</v>
      </c>
      <c r="H65" s="184">
        <f t="shared" si="4"/>
        <v>4</v>
      </c>
      <c r="I65" s="152">
        <f t="shared" si="5"/>
        <v>0.25</v>
      </c>
    </row>
    <row r="66" spans="1:9" x14ac:dyDescent="0.2">
      <c r="A66" s="494" t="s">
        <v>49</v>
      </c>
      <c r="B66" s="172">
        <v>1</v>
      </c>
      <c r="C66" s="172">
        <v>1</v>
      </c>
      <c r="D66" s="172">
        <v>1</v>
      </c>
      <c r="E66" s="172">
        <v>1</v>
      </c>
      <c r="F66" s="144"/>
      <c r="G66" s="185">
        <f t="shared" si="3"/>
        <v>1</v>
      </c>
      <c r="H66" s="185">
        <f t="shared" si="4"/>
        <v>1</v>
      </c>
      <c r="I66" s="153">
        <f t="shared" si="5"/>
        <v>1</v>
      </c>
    </row>
    <row r="67" spans="1:9" ht="25.5" x14ac:dyDescent="0.2">
      <c r="A67" s="495" t="s">
        <v>527</v>
      </c>
      <c r="B67" s="173">
        <v>51</v>
      </c>
      <c r="C67" s="173">
        <v>336</v>
      </c>
      <c r="D67" s="173">
        <v>213</v>
      </c>
      <c r="E67" s="173">
        <v>51</v>
      </c>
      <c r="F67" s="144"/>
      <c r="G67" s="186">
        <f t="shared" si="3"/>
        <v>6.5882352941176467</v>
      </c>
      <c r="H67" s="187">
        <f t="shared" si="4"/>
        <v>4.1764705882352944</v>
      </c>
      <c r="I67" s="192">
        <f t="shared" si="5"/>
        <v>0.23943661971830985</v>
      </c>
    </row>
    <row r="68" spans="1:9" x14ac:dyDescent="0.2">
      <c r="A68" s="492" t="s">
        <v>50</v>
      </c>
      <c r="B68" s="170">
        <v>19</v>
      </c>
      <c r="C68" s="170">
        <v>124</v>
      </c>
      <c r="D68" s="170">
        <v>87</v>
      </c>
      <c r="E68" s="170">
        <v>19</v>
      </c>
      <c r="F68" s="144"/>
      <c r="G68" s="183">
        <f t="shared" si="3"/>
        <v>6.5263157894736841</v>
      </c>
      <c r="H68" s="183">
        <f t="shared" si="4"/>
        <v>4.5789473684210522</v>
      </c>
      <c r="I68" s="151">
        <f t="shared" si="5"/>
        <v>0.21839080459770116</v>
      </c>
    </row>
    <row r="69" spans="1:9" x14ac:dyDescent="0.2">
      <c r="A69" s="493" t="s">
        <v>51</v>
      </c>
      <c r="B69" s="171">
        <v>14</v>
      </c>
      <c r="C69" s="171">
        <v>121</v>
      </c>
      <c r="D69" s="171">
        <v>65</v>
      </c>
      <c r="E69" s="171">
        <v>14</v>
      </c>
      <c r="F69" s="144"/>
      <c r="G69" s="184">
        <f t="shared" si="3"/>
        <v>8.6428571428571423</v>
      </c>
      <c r="H69" s="184">
        <f t="shared" si="4"/>
        <v>4.6428571428571432</v>
      </c>
      <c r="I69" s="152">
        <f t="shared" si="5"/>
        <v>0.2153846153846154</v>
      </c>
    </row>
    <row r="70" spans="1:9" x14ac:dyDescent="0.2">
      <c r="A70" s="493" t="s">
        <v>52</v>
      </c>
      <c r="B70" s="171">
        <v>7</v>
      </c>
      <c r="C70" s="171">
        <v>27</v>
      </c>
      <c r="D70" s="171">
        <v>23</v>
      </c>
      <c r="E70" s="171">
        <v>7</v>
      </c>
      <c r="F70" s="144"/>
      <c r="G70" s="184">
        <f t="shared" si="3"/>
        <v>3.8571428571428572</v>
      </c>
      <c r="H70" s="184">
        <f t="shared" si="4"/>
        <v>3.2857142857142856</v>
      </c>
      <c r="I70" s="152">
        <f t="shared" si="5"/>
        <v>0.30434782608695654</v>
      </c>
    </row>
    <row r="71" spans="1:9" x14ac:dyDescent="0.2">
      <c r="A71" s="494" t="s">
        <v>53</v>
      </c>
      <c r="B71" s="172">
        <v>11</v>
      </c>
      <c r="C71" s="172">
        <v>64</v>
      </c>
      <c r="D71" s="172">
        <v>48</v>
      </c>
      <c r="E71" s="172">
        <v>11</v>
      </c>
      <c r="F71" s="144"/>
      <c r="G71" s="185">
        <f t="shared" si="3"/>
        <v>5.8181818181818183</v>
      </c>
      <c r="H71" s="185">
        <f t="shared" si="4"/>
        <v>4.3636363636363633</v>
      </c>
      <c r="I71" s="153">
        <f t="shared" si="5"/>
        <v>0.22916666666666666</v>
      </c>
    </row>
    <row r="72" spans="1:9" x14ac:dyDescent="0.2">
      <c r="A72" s="495" t="s">
        <v>528</v>
      </c>
      <c r="B72" s="173">
        <v>31</v>
      </c>
      <c r="C72" s="173">
        <v>88</v>
      </c>
      <c r="D72" s="173">
        <v>80</v>
      </c>
      <c r="E72" s="173">
        <v>26</v>
      </c>
      <c r="F72" s="144"/>
      <c r="G72" s="186">
        <f t="shared" si="3"/>
        <v>2.838709677419355</v>
      </c>
      <c r="H72" s="187">
        <f t="shared" si="4"/>
        <v>2.5806451612903225</v>
      </c>
      <c r="I72" s="192">
        <f t="shared" si="5"/>
        <v>0.32500000000000001</v>
      </c>
    </row>
    <row r="73" spans="1:9" x14ac:dyDescent="0.2">
      <c r="A73" s="492" t="s">
        <v>54</v>
      </c>
      <c r="B73" s="170">
        <v>10</v>
      </c>
      <c r="C73" s="170">
        <v>28</v>
      </c>
      <c r="D73" s="170">
        <v>27</v>
      </c>
      <c r="E73" s="170">
        <v>8</v>
      </c>
      <c r="F73" s="144"/>
      <c r="G73" s="183">
        <f t="shared" si="3"/>
        <v>2.8</v>
      </c>
      <c r="H73" s="183">
        <f t="shared" si="4"/>
        <v>2.7</v>
      </c>
      <c r="I73" s="151">
        <f t="shared" si="5"/>
        <v>0.29629629629629628</v>
      </c>
    </row>
    <row r="74" spans="1:9" x14ac:dyDescent="0.2">
      <c r="A74" s="493" t="s">
        <v>55</v>
      </c>
      <c r="B74" s="171">
        <v>6</v>
      </c>
      <c r="C74" s="171">
        <v>14</v>
      </c>
      <c r="D74" s="171">
        <v>14</v>
      </c>
      <c r="E74" s="171">
        <v>5</v>
      </c>
      <c r="F74" s="144"/>
      <c r="G74" s="184">
        <f t="shared" si="3"/>
        <v>2.3333333333333335</v>
      </c>
      <c r="H74" s="184">
        <f t="shared" si="4"/>
        <v>2.3333333333333335</v>
      </c>
      <c r="I74" s="152">
        <f t="shared" si="5"/>
        <v>0.35714285714285715</v>
      </c>
    </row>
    <row r="75" spans="1:9" x14ac:dyDescent="0.2">
      <c r="A75" s="493" t="s">
        <v>56</v>
      </c>
      <c r="B75" s="171">
        <v>5</v>
      </c>
      <c r="C75" s="171">
        <v>13</v>
      </c>
      <c r="D75" s="171">
        <v>12</v>
      </c>
      <c r="E75" s="171">
        <v>4</v>
      </c>
      <c r="F75" s="144"/>
      <c r="G75" s="184">
        <f t="shared" si="3"/>
        <v>2.6</v>
      </c>
      <c r="H75" s="184">
        <f t="shared" si="4"/>
        <v>2.4</v>
      </c>
      <c r="I75" s="152">
        <f t="shared" si="5"/>
        <v>0.33333333333333331</v>
      </c>
    </row>
    <row r="76" spans="1:9" x14ac:dyDescent="0.2">
      <c r="A76" s="493" t="s">
        <v>57</v>
      </c>
      <c r="B76" s="171">
        <v>6</v>
      </c>
      <c r="C76" s="171">
        <v>17</v>
      </c>
      <c r="D76" s="171">
        <v>17</v>
      </c>
      <c r="E76" s="171">
        <v>5</v>
      </c>
      <c r="F76" s="144"/>
      <c r="G76" s="184">
        <f t="shared" si="3"/>
        <v>2.8333333333333335</v>
      </c>
      <c r="H76" s="184">
        <f t="shared" si="4"/>
        <v>2.8333333333333335</v>
      </c>
      <c r="I76" s="152">
        <f t="shared" si="5"/>
        <v>0.29411764705882354</v>
      </c>
    </row>
    <row r="77" spans="1:9" x14ac:dyDescent="0.2">
      <c r="A77" s="493" t="s">
        <v>58</v>
      </c>
      <c r="B77" s="171">
        <v>2</v>
      </c>
      <c r="C77" s="171">
        <v>7</v>
      </c>
      <c r="D77" s="171">
        <v>7</v>
      </c>
      <c r="E77" s="171">
        <v>2</v>
      </c>
      <c r="F77" s="144"/>
      <c r="G77" s="184">
        <f t="shared" si="3"/>
        <v>3.5</v>
      </c>
      <c r="H77" s="184">
        <f t="shared" si="4"/>
        <v>3.5</v>
      </c>
      <c r="I77" s="152">
        <f t="shared" si="5"/>
        <v>0.2857142857142857</v>
      </c>
    </row>
    <row r="78" spans="1:9" x14ac:dyDescent="0.2">
      <c r="A78" s="494" t="s">
        <v>59</v>
      </c>
      <c r="B78" s="172">
        <v>2</v>
      </c>
      <c r="C78" s="172">
        <v>9</v>
      </c>
      <c r="D78" s="172">
        <v>8</v>
      </c>
      <c r="E78" s="172">
        <v>2</v>
      </c>
      <c r="F78" s="144"/>
      <c r="G78" s="185">
        <f t="shared" si="3"/>
        <v>4.5</v>
      </c>
      <c r="H78" s="185">
        <f t="shared" si="4"/>
        <v>4</v>
      </c>
      <c r="I78" s="153">
        <f t="shared" si="5"/>
        <v>0.25</v>
      </c>
    </row>
    <row r="79" spans="1:9" x14ac:dyDescent="0.2">
      <c r="A79" s="490" t="s">
        <v>32</v>
      </c>
      <c r="B79" s="168">
        <v>12</v>
      </c>
      <c r="C79" s="168">
        <v>32</v>
      </c>
      <c r="D79" s="168">
        <v>29</v>
      </c>
      <c r="E79" s="168">
        <v>12</v>
      </c>
      <c r="F79" s="144"/>
      <c r="G79" s="179">
        <f t="shared" si="3"/>
        <v>2.6666666666666665</v>
      </c>
      <c r="H79" s="180">
        <f t="shared" si="4"/>
        <v>2.4166666666666665</v>
      </c>
      <c r="I79" s="190">
        <f t="shared" si="5"/>
        <v>0.41379310344827586</v>
      </c>
    </row>
    <row r="80" spans="1:9" x14ac:dyDescent="0.2">
      <c r="A80" s="491" t="s">
        <v>99</v>
      </c>
      <c r="B80" s="169">
        <v>12</v>
      </c>
      <c r="C80" s="169">
        <v>32</v>
      </c>
      <c r="D80" s="169">
        <v>29</v>
      </c>
      <c r="E80" s="169">
        <v>12</v>
      </c>
      <c r="F80" s="144"/>
      <c r="G80" s="181">
        <f t="shared" si="3"/>
        <v>2.6666666666666665</v>
      </c>
      <c r="H80" s="182">
        <f t="shared" si="4"/>
        <v>2.4166666666666665</v>
      </c>
      <c r="I80" s="191">
        <f t="shared" si="5"/>
        <v>0.41379310344827586</v>
      </c>
    </row>
    <row r="81" spans="1:9" x14ac:dyDescent="0.2">
      <c r="A81" s="492" t="s">
        <v>33</v>
      </c>
      <c r="B81" s="170">
        <v>3</v>
      </c>
      <c r="C81" s="170">
        <v>6</v>
      </c>
      <c r="D81" s="170">
        <v>6</v>
      </c>
      <c r="E81" s="170">
        <v>3</v>
      </c>
      <c r="F81" s="144"/>
      <c r="G81" s="183">
        <f t="shared" si="3"/>
        <v>2</v>
      </c>
      <c r="H81" s="183">
        <f t="shared" si="4"/>
        <v>2</v>
      </c>
      <c r="I81" s="151">
        <f t="shared" si="5"/>
        <v>0.5</v>
      </c>
    </row>
    <row r="82" spans="1:9" x14ac:dyDescent="0.2">
      <c r="A82" s="493" t="s">
        <v>34</v>
      </c>
      <c r="B82" s="171">
        <v>6</v>
      </c>
      <c r="C82" s="171">
        <v>20</v>
      </c>
      <c r="D82" s="171">
        <v>18</v>
      </c>
      <c r="E82" s="171">
        <v>6</v>
      </c>
      <c r="F82" s="144"/>
      <c r="G82" s="184">
        <f t="shared" si="3"/>
        <v>3.3333333333333335</v>
      </c>
      <c r="H82" s="184">
        <f t="shared" si="4"/>
        <v>3</v>
      </c>
      <c r="I82" s="152">
        <f t="shared" si="5"/>
        <v>0.33333333333333331</v>
      </c>
    </row>
    <row r="83" spans="1:9" x14ac:dyDescent="0.2">
      <c r="A83" s="498" t="s">
        <v>35</v>
      </c>
      <c r="B83" s="174">
        <v>3</v>
      </c>
      <c r="C83" s="174">
        <v>6</v>
      </c>
      <c r="D83" s="174">
        <v>6</v>
      </c>
      <c r="E83" s="174">
        <v>3</v>
      </c>
      <c r="F83" s="144"/>
      <c r="G83" s="189">
        <f t="shared" si="3"/>
        <v>2</v>
      </c>
      <c r="H83" s="189">
        <f t="shared" si="4"/>
        <v>2</v>
      </c>
      <c r="I83" s="156">
        <f t="shared" si="5"/>
        <v>0.5</v>
      </c>
    </row>
    <row r="85" spans="1:9" x14ac:dyDescent="0.2">
      <c r="A85" s="504" t="s">
        <v>60</v>
      </c>
      <c r="B85" s="12">
        <f>B79+B49+B19+B10</f>
        <v>578</v>
      </c>
      <c r="C85" s="12">
        <f>C79+C49+C19+C10</f>
        <v>4082</v>
      </c>
      <c r="D85" s="12">
        <v>1908</v>
      </c>
      <c r="E85" s="194">
        <f>E79+E49+E19+E10</f>
        <v>528</v>
      </c>
      <c r="G85" s="195">
        <f>C85/B85</f>
        <v>7.0622837370242211</v>
      </c>
      <c r="H85" s="196">
        <f>D85/B85</f>
        <v>3.301038062283737</v>
      </c>
      <c r="I85" s="148">
        <f>E85/D85</f>
        <v>0.27672955974842767</v>
      </c>
    </row>
    <row r="86" spans="1:9" ht="6" customHeight="1" x14ac:dyDescent="0.2"/>
    <row r="87" spans="1:9" ht="28.9" customHeight="1" x14ac:dyDescent="0.2">
      <c r="A87" s="617" t="s">
        <v>588</v>
      </c>
      <c r="B87" s="618"/>
      <c r="C87" s="618"/>
      <c r="D87" s="618"/>
      <c r="E87" s="618"/>
      <c r="F87" s="618"/>
      <c r="G87" s="618"/>
      <c r="H87" s="618"/>
      <c r="I87" s="618"/>
    </row>
    <row r="88" spans="1:9" x14ac:dyDescent="0.2">
      <c r="A88" s="505" t="s">
        <v>431</v>
      </c>
    </row>
    <row r="89" spans="1:9" ht="27.75" customHeight="1" x14ac:dyDescent="0.2">
      <c r="A89" s="619" t="s">
        <v>531</v>
      </c>
      <c r="B89" s="619"/>
      <c r="C89" s="619"/>
      <c r="D89" s="619"/>
      <c r="E89" s="619"/>
      <c r="F89" s="619"/>
      <c r="G89" s="619"/>
      <c r="H89" s="619"/>
      <c r="I89" s="619"/>
    </row>
  </sheetData>
  <mergeCells count="5">
    <mergeCell ref="A2:I2"/>
    <mergeCell ref="A5:I5"/>
    <mergeCell ref="A8:A9"/>
    <mergeCell ref="A89:I89"/>
    <mergeCell ref="A87:I87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2" fitToHeight="0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R90"/>
  <sheetViews>
    <sheetView showGridLines="0" workbookViewId="0">
      <pane ySplit="10" topLeftCell="A47" activePane="bottomLeft" state="frozen"/>
      <selection activeCell="AH9" sqref="AH9"/>
      <selection pane="bottomLeft" activeCell="AH9" sqref="AH9"/>
    </sheetView>
  </sheetViews>
  <sheetFormatPr baseColWidth="10" defaultRowHeight="12.75" x14ac:dyDescent="0.2"/>
  <cols>
    <col min="1" max="1" width="33.1640625" customWidth="1"/>
    <col min="2" max="2" width="8.33203125" bestFit="1" customWidth="1"/>
    <col min="3" max="3" width="13.6640625" bestFit="1" customWidth="1"/>
    <col min="4" max="4" width="8.33203125" bestFit="1" customWidth="1"/>
    <col min="5" max="5" width="13.6640625" bestFit="1" customWidth="1"/>
    <col min="6" max="6" width="8.33203125" bestFit="1" customWidth="1"/>
    <col min="7" max="7" width="13.6640625" bestFit="1" customWidth="1"/>
    <col min="8" max="8" width="8.33203125" bestFit="1" customWidth="1"/>
    <col min="9" max="9" width="13.6640625" bestFit="1" customWidth="1"/>
    <col min="11" max="11" width="0" hidden="1" customWidth="1"/>
    <col min="12" max="12" width="0" style="514" hidden="1" customWidth="1"/>
    <col min="13" max="13" width="0" hidden="1" customWidth="1"/>
    <col min="14" max="14" width="0" style="514" hidden="1" customWidth="1"/>
    <col min="15" max="15" width="0" hidden="1" customWidth="1"/>
    <col min="16" max="16" width="0" style="514" hidden="1" customWidth="1"/>
    <col min="17" max="17" width="0" hidden="1" customWidth="1"/>
    <col min="18" max="18" width="0" style="514" hidden="1" customWidth="1"/>
  </cols>
  <sheetData>
    <row r="1" spans="1:18" ht="13.5" thickBot="1" x14ac:dyDescent="0.25"/>
    <row r="2" spans="1:18" ht="36.75" customHeight="1" thickTop="1" thickBot="1" x14ac:dyDescent="0.25">
      <c r="A2" s="598" t="s">
        <v>453</v>
      </c>
      <c r="B2" s="620"/>
      <c r="C2" s="620"/>
      <c r="D2" s="620"/>
      <c r="E2" s="620"/>
      <c r="F2" s="620"/>
      <c r="G2" s="620"/>
      <c r="H2" s="620"/>
      <c r="I2" s="621"/>
    </row>
    <row r="3" spans="1:18" ht="13.5" thickTop="1" x14ac:dyDescent="0.2"/>
    <row r="5" spans="1:18" ht="27" customHeight="1" x14ac:dyDescent="0.2">
      <c r="A5" s="615" t="s">
        <v>578</v>
      </c>
      <c r="B5" s="615"/>
      <c r="C5" s="615"/>
      <c r="D5" s="615"/>
      <c r="E5" s="615"/>
      <c r="F5" s="615"/>
      <c r="G5" s="615"/>
      <c r="H5" s="615"/>
      <c r="I5" s="615"/>
    </row>
    <row r="6" spans="1:18" s="118" customFormat="1" x14ac:dyDescent="0.2">
      <c r="A6" s="348"/>
      <c r="B6" s="348"/>
      <c r="C6" s="348"/>
      <c r="D6" s="348"/>
      <c r="E6" s="348"/>
      <c r="F6" s="348"/>
      <c r="G6" s="348"/>
      <c r="H6" s="348"/>
      <c r="I6" s="348"/>
      <c r="L6" s="514"/>
      <c r="N6" s="514"/>
      <c r="P6" s="514"/>
      <c r="R6" s="514"/>
    </row>
    <row r="7" spans="1:18" x14ac:dyDescent="0.2">
      <c r="K7" s="622" t="s">
        <v>532</v>
      </c>
      <c r="L7" s="622"/>
      <c r="M7" s="622"/>
      <c r="N7" s="622"/>
      <c r="O7" s="622"/>
      <c r="P7" s="622"/>
      <c r="Q7" s="622"/>
      <c r="R7" s="622"/>
    </row>
    <row r="8" spans="1:18" x14ac:dyDescent="0.2">
      <c r="A8" s="616" t="s">
        <v>254</v>
      </c>
      <c r="B8" s="608" t="s">
        <v>88</v>
      </c>
      <c r="C8" s="608"/>
      <c r="D8" s="608"/>
      <c r="E8" s="608"/>
      <c r="F8" s="608" t="s">
        <v>92</v>
      </c>
      <c r="G8" s="608"/>
      <c r="H8" s="608"/>
      <c r="I8" s="608"/>
      <c r="K8" s="608" t="s">
        <v>88</v>
      </c>
      <c r="L8" s="608"/>
      <c r="M8" s="608"/>
      <c r="N8" s="608"/>
      <c r="O8" s="608" t="s">
        <v>92</v>
      </c>
      <c r="P8" s="608"/>
      <c r="Q8" s="608"/>
      <c r="R8" s="608"/>
    </row>
    <row r="9" spans="1:18" ht="12.75" customHeight="1" x14ac:dyDescent="0.2">
      <c r="A9" s="616"/>
      <c r="B9" s="614" t="s">
        <v>105</v>
      </c>
      <c r="C9" s="614"/>
      <c r="D9" s="614" t="s">
        <v>109</v>
      </c>
      <c r="E9" s="614"/>
      <c r="F9" s="614" t="s">
        <v>105</v>
      </c>
      <c r="G9" s="614"/>
      <c r="H9" s="614" t="s">
        <v>109</v>
      </c>
      <c r="I9" s="614"/>
      <c r="K9" s="614" t="s">
        <v>105</v>
      </c>
      <c r="L9" s="614"/>
      <c r="M9" s="614" t="s">
        <v>109</v>
      </c>
      <c r="N9" s="614"/>
      <c r="O9" s="614" t="s">
        <v>105</v>
      </c>
      <c r="P9" s="614"/>
      <c r="Q9" s="614" t="s">
        <v>109</v>
      </c>
      <c r="R9" s="614"/>
    </row>
    <row r="10" spans="1:18" x14ac:dyDescent="0.2">
      <c r="A10" s="616"/>
      <c r="B10" s="197" t="s">
        <v>110</v>
      </c>
      <c r="C10" s="198" t="s">
        <v>111</v>
      </c>
      <c r="D10" s="198" t="s">
        <v>110</v>
      </c>
      <c r="E10" s="198" t="s">
        <v>111</v>
      </c>
      <c r="F10" s="198" t="s">
        <v>110</v>
      </c>
      <c r="G10" s="198" t="s">
        <v>111</v>
      </c>
      <c r="H10" s="198" t="s">
        <v>110</v>
      </c>
      <c r="I10" s="199" t="s">
        <v>111</v>
      </c>
      <c r="K10" s="197" t="s">
        <v>110</v>
      </c>
      <c r="L10" s="513" t="s">
        <v>111</v>
      </c>
      <c r="M10" s="198" t="s">
        <v>110</v>
      </c>
      <c r="N10" s="513" t="s">
        <v>111</v>
      </c>
      <c r="O10" s="198" t="s">
        <v>110</v>
      </c>
      <c r="P10" s="513" t="s">
        <v>111</v>
      </c>
      <c r="Q10" s="198" t="s">
        <v>110</v>
      </c>
      <c r="R10" s="524" t="s">
        <v>111</v>
      </c>
    </row>
    <row r="11" spans="1:18" x14ac:dyDescent="0.2">
      <c r="A11" s="616"/>
    </row>
    <row r="12" spans="1:18" x14ac:dyDescent="0.2">
      <c r="A12" s="506" t="s">
        <v>0</v>
      </c>
      <c r="B12" s="168">
        <v>1340</v>
      </c>
      <c r="C12" s="204">
        <f>K12/B12</f>
        <v>0.46641791044776121</v>
      </c>
      <c r="D12" s="168">
        <v>233</v>
      </c>
      <c r="E12" s="204">
        <f t="shared" ref="E12:E75" si="0">M12/D12</f>
        <v>0.53648068669527893</v>
      </c>
      <c r="F12" s="168">
        <v>255</v>
      </c>
      <c r="G12" s="204">
        <f>O12/F12</f>
        <v>0.41568627450980394</v>
      </c>
      <c r="H12" s="168">
        <v>100</v>
      </c>
      <c r="I12" s="204">
        <f t="shared" ref="I12:I75" si="1">Q12/H12</f>
        <v>0.47</v>
      </c>
      <c r="K12" s="168">
        <v>625</v>
      </c>
      <c r="L12" s="515"/>
      <c r="M12" s="168">
        <v>125</v>
      </c>
      <c r="N12" s="515"/>
      <c r="O12" s="168">
        <v>106</v>
      </c>
      <c r="P12" s="515"/>
      <c r="Q12" s="168">
        <v>47</v>
      </c>
      <c r="R12" s="515"/>
    </row>
    <row r="13" spans="1:18" x14ac:dyDescent="0.2">
      <c r="A13" s="507" t="s">
        <v>523</v>
      </c>
      <c r="B13" s="169">
        <v>698</v>
      </c>
      <c r="C13" s="205">
        <f t="shared" ref="C13:C76" si="2">K13/B13</f>
        <v>0.47277936962750716</v>
      </c>
      <c r="D13" s="169">
        <v>115</v>
      </c>
      <c r="E13" s="205">
        <f t="shared" si="0"/>
        <v>0.53913043478260869</v>
      </c>
      <c r="F13" s="169">
        <v>86</v>
      </c>
      <c r="G13" s="205">
        <f t="shared" ref="G13:G76" si="3">O13/F13</f>
        <v>0.45348837209302323</v>
      </c>
      <c r="H13" s="169">
        <v>44</v>
      </c>
      <c r="I13" s="205">
        <f t="shared" si="1"/>
        <v>0.5</v>
      </c>
      <c r="K13" s="169">
        <v>330</v>
      </c>
      <c r="L13" s="516"/>
      <c r="M13" s="169">
        <v>62</v>
      </c>
      <c r="N13" s="516"/>
      <c r="O13" s="169">
        <v>39</v>
      </c>
      <c r="P13" s="516"/>
      <c r="Q13" s="169">
        <v>22</v>
      </c>
      <c r="R13" s="516"/>
    </row>
    <row r="14" spans="1:18" x14ac:dyDescent="0.2">
      <c r="A14" s="508" t="s">
        <v>1</v>
      </c>
      <c r="B14" s="207">
        <v>204</v>
      </c>
      <c r="C14" s="200">
        <f t="shared" si="2"/>
        <v>0.5490196078431373</v>
      </c>
      <c r="D14" s="207">
        <v>64</v>
      </c>
      <c r="E14" s="200">
        <f t="shared" si="0"/>
        <v>0.609375</v>
      </c>
      <c r="F14" s="207">
        <v>38</v>
      </c>
      <c r="G14" s="200">
        <f t="shared" si="3"/>
        <v>0.55263157894736847</v>
      </c>
      <c r="H14" s="207">
        <v>21</v>
      </c>
      <c r="I14" s="200">
        <f t="shared" si="1"/>
        <v>0.61904761904761907</v>
      </c>
      <c r="K14" s="207">
        <v>112</v>
      </c>
      <c r="L14" s="517"/>
      <c r="M14" s="207">
        <v>39</v>
      </c>
      <c r="N14" s="517"/>
      <c r="O14" s="207">
        <v>21</v>
      </c>
      <c r="P14" s="517"/>
      <c r="Q14" s="207">
        <v>13</v>
      </c>
      <c r="R14" s="517"/>
    </row>
    <row r="15" spans="1:18" x14ac:dyDescent="0.2">
      <c r="A15" s="509" t="s">
        <v>2</v>
      </c>
      <c r="B15" s="208">
        <v>126</v>
      </c>
      <c r="C15" s="201">
        <f t="shared" si="2"/>
        <v>0.49206349206349204</v>
      </c>
      <c r="D15" s="208">
        <v>27</v>
      </c>
      <c r="E15" s="201">
        <f t="shared" si="0"/>
        <v>0.51851851851851849</v>
      </c>
      <c r="F15" s="208">
        <v>31</v>
      </c>
      <c r="G15" s="201">
        <f t="shared" si="3"/>
        <v>0.38709677419354838</v>
      </c>
      <c r="H15" s="208">
        <v>19</v>
      </c>
      <c r="I15" s="201">
        <f t="shared" si="1"/>
        <v>0.36842105263157893</v>
      </c>
      <c r="K15" s="208">
        <v>62</v>
      </c>
      <c r="L15" s="518"/>
      <c r="M15" s="208">
        <v>14</v>
      </c>
      <c r="N15" s="518"/>
      <c r="O15" s="208">
        <v>12</v>
      </c>
      <c r="P15" s="518"/>
      <c r="Q15" s="208">
        <v>7</v>
      </c>
      <c r="R15" s="518"/>
    </row>
    <row r="16" spans="1:18" x14ac:dyDescent="0.2">
      <c r="A16" s="509" t="s">
        <v>3</v>
      </c>
      <c r="B16" s="208">
        <v>37</v>
      </c>
      <c r="C16" s="201">
        <f t="shared" si="2"/>
        <v>0.35135135135135137</v>
      </c>
      <c r="D16" s="208">
        <v>4</v>
      </c>
      <c r="E16" s="201">
        <f t="shared" si="0"/>
        <v>0.25</v>
      </c>
      <c r="F16" s="208">
        <v>3</v>
      </c>
      <c r="G16" s="201">
        <f t="shared" si="3"/>
        <v>0.33333333333333331</v>
      </c>
      <c r="H16" s="208">
        <v>1</v>
      </c>
      <c r="I16" s="201">
        <f t="shared" si="1"/>
        <v>0</v>
      </c>
      <c r="K16" s="208">
        <v>13</v>
      </c>
      <c r="L16" s="518"/>
      <c r="M16" s="208">
        <v>1</v>
      </c>
      <c r="N16" s="518"/>
      <c r="O16" s="208">
        <v>1</v>
      </c>
      <c r="P16" s="518"/>
      <c r="Q16" s="208"/>
      <c r="R16" s="518"/>
    </row>
    <row r="17" spans="1:18" x14ac:dyDescent="0.2">
      <c r="A17" s="510" t="s">
        <v>4</v>
      </c>
      <c r="B17" s="209">
        <v>399</v>
      </c>
      <c r="C17" s="202">
        <f t="shared" si="2"/>
        <v>0.44611528822055135</v>
      </c>
      <c r="D17" s="209">
        <v>20</v>
      </c>
      <c r="E17" s="202">
        <f t="shared" si="0"/>
        <v>0.4</v>
      </c>
      <c r="F17" s="209">
        <v>14</v>
      </c>
      <c r="G17" s="202">
        <f t="shared" si="3"/>
        <v>0.35714285714285715</v>
      </c>
      <c r="H17" s="209">
        <v>3</v>
      </c>
      <c r="I17" s="202">
        <f t="shared" si="1"/>
        <v>0.66666666666666663</v>
      </c>
      <c r="K17" s="209">
        <v>178</v>
      </c>
      <c r="L17" s="519"/>
      <c r="M17" s="209">
        <v>8</v>
      </c>
      <c r="N17" s="519"/>
      <c r="O17" s="209">
        <v>5</v>
      </c>
      <c r="P17" s="519"/>
      <c r="Q17" s="209">
        <v>2</v>
      </c>
      <c r="R17" s="519"/>
    </row>
    <row r="18" spans="1:18" x14ac:dyDescent="0.2">
      <c r="A18" s="511" t="s">
        <v>524</v>
      </c>
      <c r="B18" s="173">
        <v>671</v>
      </c>
      <c r="C18" s="206">
        <f t="shared" si="2"/>
        <v>0.45305514157973176</v>
      </c>
      <c r="D18" s="173">
        <v>118</v>
      </c>
      <c r="E18" s="206">
        <f t="shared" si="0"/>
        <v>0.53389830508474578</v>
      </c>
      <c r="F18" s="173">
        <v>169</v>
      </c>
      <c r="G18" s="206">
        <f t="shared" si="3"/>
        <v>0.39644970414201186</v>
      </c>
      <c r="H18" s="173">
        <v>56</v>
      </c>
      <c r="I18" s="206">
        <f t="shared" si="1"/>
        <v>0.44642857142857145</v>
      </c>
      <c r="K18" s="173">
        <v>304</v>
      </c>
      <c r="L18" s="520"/>
      <c r="M18" s="173">
        <v>63</v>
      </c>
      <c r="N18" s="520"/>
      <c r="O18" s="173">
        <v>67</v>
      </c>
      <c r="P18" s="520"/>
      <c r="Q18" s="173">
        <v>25</v>
      </c>
      <c r="R18" s="520"/>
    </row>
    <row r="19" spans="1:18" x14ac:dyDescent="0.2">
      <c r="A19" s="508" t="s">
        <v>5</v>
      </c>
      <c r="B19" s="207">
        <v>392</v>
      </c>
      <c r="C19" s="200">
        <f t="shared" si="2"/>
        <v>0.36989795918367346</v>
      </c>
      <c r="D19" s="207">
        <v>37</v>
      </c>
      <c r="E19" s="200">
        <f t="shared" si="0"/>
        <v>0.40540540540540543</v>
      </c>
      <c r="F19" s="207">
        <v>105</v>
      </c>
      <c r="G19" s="200">
        <f t="shared" si="3"/>
        <v>0.30476190476190479</v>
      </c>
      <c r="H19" s="207">
        <v>28</v>
      </c>
      <c r="I19" s="200">
        <f t="shared" si="1"/>
        <v>0.25</v>
      </c>
      <c r="K19" s="207">
        <v>145</v>
      </c>
      <c r="L19" s="517"/>
      <c r="M19" s="207">
        <v>15</v>
      </c>
      <c r="N19" s="517"/>
      <c r="O19" s="207">
        <v>32</v>
      </c>
      <c r="P19" s="517"/>
      <c r="Q19" s="207">
        <v>7</v>
      </c>
      <c r="R19" s="517"/>
    </row>
    <row r="20" spans="1:18" x14ac:dyDescent="0.2">
      <c r="A20" s="510" t="s">
        <v>6</v>
      </c>
      <c r="B20" s="209">
        <v>422</v>
      </c>
      <c r="C20" s="202">
        <f t="shared" si="2"/>
        <v>0.51658767772511849</v>
      </c>
      <c r="D20" s="209">
        <v>81</v>
      </c>
      <c r="E20" s="202">
        <f t="shared" si="0"/>
        <v>0.59259259259259256</v>
      </c>
      <c r="F20" s="209">
        <v>70</v>
      </c>
      <c r="G20" s="202">
        <f t="shared" si="3"/>
        <v>0.55714285714285716</v>
      </c>
      <c r="H20" s="209">
        <v>28</v>
      </c>
      <c r="I20" s="202">
        <f t="shared" si="1"/>
        <v>0.6428571428571429</v>
      </c>
      <c r="K20" s="209">
        <v>218</v>
      </c>
      <c r="L20" s="519"/>
      <c r="M20" s="209">
        <v>48</v>
      </c>
      <c r="N20" s="519"/>
      <c r="O20" s="209">
        <v>39</v>
      </c>
      <c r="P20" s="519"/>
      <c r="Q20" s="209">
        <v>18</v>
      </c>
      <c r="R20" s="519"/>
    </row>
    <row r="21" spans="1:18" ht="25.5" x14ac:dyDescent="0.2">
      <c r="A21" s="506" t="s">
        <v>516</v>
      </c>
      <c r="B21" s="168">
        <v>4576</v>
      </c>
      <c r="C21" s="204">
        <f t="shared" si="2"/>
        <v>0.56446678321678323</v>
      </c>
      <c r="D21" s="168">
        <v>478</v>
      </c>
      <c r="E21" s="204">
        <f t="shared" si="0"/>
        <v>0.54811715481171552</v>
      </c>
      <c r="F21" s="168">
        <v>766</v>
      </c>
      <c r="G21" s="204">
        <f t="shared" si="3"/>
        <v>0.48955613577023499</v>
      </c>
      <c r="H21" s="168">
        <v>222</v>
      </c>
      <c r="I21" s="204">
        <f t="shared" si="1"/>
        <v>0.481981981981982</v>
      </c>
      <c r="K21" s="168">
        <v>2583</v>
      </c>
      <c r="L21" s="515"/>
      <c r="M21" s="168">
        <v>262</v>
      </c>
      <c r="N21" s="515"/>
      <c r="O21" s="168">
        <v>375</v>
      </c>
      <c r="P21" s="515"/>
      <c r="Q21" s="168">
        <v>107</v>
      </c>
      <c r="R21" s="515"/>
    </row>
    <row r="22" spans="1:18" x14ac:dyDescent="0.2">
      <c r="A22" s="507" t="s">
        <v>525</v>
      </c>
      <c r="B22" s="169">
        <v>1770</v>
      </c>
      <c r="C22" s="205">
        <f t="shared" si="2"/>
        <v>0.65819209039548021</v>
      </c>
      <c r="D22" s="169">
        <v>171</v>
      </c>
      <c r="E22" s="205">
        <f t="shared" si="0"/>
        <v>0.68421052631578949</v>
      </c>
      <c r="F22" s="169">
        <v>296</v>
      </c>
      <c r="G22" s="205">
        <f t="shared" si="3"/>
        <v>0.60135135135135132</v>
      </c>
      <c r="H22" s="169">
        <v>80</v>
      </c>
      <c r="I22" s="205">
        <f t="shared" si="1"/>
        <v>0.625</v>
      </c>
      <c r="K22" s="169">
        <v>1165</v>
      </c>
      <c r="L22" s="516"/>
      <c r="M22" s="169">
        <v>117</v>
      </c>
      <c r="N22" s="516"/>
      <c r="O22" s="169">
        <v>178</v>
      </c>
      <c r="P22" s="516"/>
      <c r="Q22" s="169">
        <v>50</v>
      </c>
      <c r="R22" s="516"/>
    </row>
    <row r="23" spans="1:18" x14ac:dyDescent="0.2">
      <c r="A23" s="508" t="s">
        <v>8</v>
      </c>
      <c r="B23" s="207">
        <v>378</v>
      </c>
      <c r="C23" s="200">
        <f t="shared" si="2"/>
        <v>0.71693121693121697</v>
      </c>
      <c r="D23" s="207">
        <v>28</v>
      </c>
      <c r="E23" s="200">
        <f t="shared" si="0"/>
        <v>0.75</v>
      </c>
      <c r="F23" s="207">
        <v>67</v>
      </c>
      <c r="G23" s="200">
        <f t="shared" si="3"/>
        <v>0.4925373134328358</v>
      </c>
      <c r="H23" s="207">
        <v>14</v>
      </c>
      <c r="I23" s="200">
        <f t="shared" si="1"/>
        <v>0.5714285714285714</v>
      </c>
      <c r="K23" s="207">
        <v>271</v>
      </c>
      <c r="L23" s="517"/>
      <c r="M23" s="207">
        <v>21</v>
      </c>
      <c r="N23" s="517"/>
      <c r="O23" s="207">
        <v>33</v>
      </c>
      <c r="P23" s="517"/>
      <c r="Q23" s="207">
        <v>8</v>
      </c>
      <c r="R23" s="517"/>
    </row>
    <row r="24" spans="1:18" x14ac:dyDescent="0.2">
      <c r="A24" s="509" t="s">
        <v>9</v>
      </c>
      <c r="B24" s="208">
        <v>104</v>
      </c>
      <c r="C24" s="201">
        <f t="shared" si="2"/>
        <v>0.64423076923076927</v>
      </c>
      <c r="D24" s="208">
        <v>5</v>
      </c>
      <c r="E24" s="201">
        <f t="shared" si="0"/>
        <v>0.8</v>
      </c>
      <c r="F24" s="208">
        <v>29</v>
      </c>
      <c r="G24" s="201">
        <f t="shared" si="3"/>
        <v>0.62068965517241381</v>
      </c>
      <c r="H24" s="208">
        <v>7</v>
      </c>
      <c r="I24" s="201">
        <f t="shared" si="1"/>
        <v>0.5714285714285714</v>
      </c>
      <c r="K24" s="208">
        <v>67</v>
      </c>
      <c r="L24" s="518"/>
      <c r="M24" s="208">
        <v>4</v>
      </c>
      <c r="N24" s="518"/>
      <c r="O24" s="208">
        <v>18</v>
      </c>
      <c r="P24" s="518"/>
      <c r="Q24" s="208">
        <v>4</v>
      </c>
      <c r="R24" s="518"/>
    </row>
    <row r="25" spans="1:18" x14ac:dyDescent="0.2">
      <c r="A25" s="509" t="s">
        <v>10</v>
      </c>
      <c r="B25" s="208">
        <v>490</v>
      </c>
      <c r="C25" s="201">
        <f t="shared" si="2"/>
        <v>0.6551020408163265</v>
      </c>
      <c r="D25" s="208">
        <v>26</v>
      </c>
      <c r="E25" s="201">
        <f t="shared" si="0"/>
        <v>0.73076923076923073</v>
      </c>
      <c r="F25" s="208">
        <v>74</v>
      </c>
      <c r="G25" s="201">
        <f t="shared" si="3"/>
        <v>0.56756756756756754</v>
      </c>
      <c r="H25" s="208">
        <v>17</v>
      </c>
      <c r="I25" s="201">
        <f t="shared" si="1"/>
        <v>0.52941176470588236</v>
      </c>
      <c r="K25" s="208">
        <v>321</v>
      </c>
      <c r="L25" s="518"/>
      <c r="M25" s="208">
        <v>19</v>
      </c>
      <c r="N25" s="518"/>
      <c r="O25" s="208">
        <v>42</v>
      </c>
      <c r="P25" s="518"/>
      <c r="Q25" s="208">
        <v>9</v>
      </c>
      <c r="R25" s="518"/>
    </row>
    <row r="26" spans="1:18" x14ac:dyDescent="0.2">
      <c r="A26" s="509" t="s">
        <v>11</v>
      </c>
      <c r="B26" s="208">
        <v>150</v>
      </c>
      <c r="C26" s="201">
        <f t="shared" si="2"/>
        <v>0.71333333333333337</v>
      </c>
      <c r="D26" s="208">
        <v>6</v>
      </c>
      <c r="E26" s="201">
        <f t="shared" si="0"/>
        <v>1</v>
      </c>
      <c r="F26" s="208">
        <v>18</v>
      </c>
      <c r="G26" s="201">
        <f t="shared" si="3"/>
        <v>0.77777777777777779</v>
      </c>
      <c r="H26" s="208">
        <v>1</v>
      </c>
      <c r="I26" s="201">
        <f t="shared" si="1"/>
        <v>0</v>
      </c>
      <c r="K26" s="208">
        <v>107</v>
      </c>
      <c r="L26" s="518"/>
      <c r="M26" s="208">
        <v>6</v>
      </c>
      <c r="N26" s="518"/>
      <c r="O26" s="208">
        <v>14</v>
      </c>
      <c r="P26" s="518"/>
      <c r="Q26" s="208"/>
      <c r="R26" s="518"/>
    </row>
    <row r="27" spans="1:18" x14ac:dyDescent="0.2">
      <c r="A27" s="509" t="s">
        <v>12</v>
      </c>
      <c r="B27" s="208">
        <v>323</v>
      </c>
      <c r="C27" s="201">
        <f t="shared" si="2"/>
        <v>0.67492260061919507</v>
      </c>
      <c r="D27" s="208">
        <v>44</v>
      </c>
      <c r="E27" s="201">
        <f t="shared" si="0"/>
        <v>0.65909090909090906</v>
      </c>
      <c r="F27" s="208">
        <v>59</v>
      </c>
      <c r="G27" s="201">
        <f t="shared" si="3"/>
        <v>0.77966101694915257</v>
      </c>
      <c r="H27" s="208">
        <v>21</v>
      </c>
      <c r="I27" s="201">
        <f t="shared" si="1"/>
        <v>0.8571428571428571</v>
      </c>
      <c r="K27" s="208">
        <v>218</v>
      </c>
      <c r="L27" s="518"/>
      <c r="M27" s="208">
        <v>29</v>
      </c>
      <c r="N27" s="518"/>
      <c r="O27" s="208">
        <v>46</v>
      </c>
      <c r="P27" s="518"/>
      <c r="Q27" s="208">
        <v>18</v>
      </c>
      <c r="R27" s="518"/>
    </row>
    <row r="28" spans="1:18" x14ac:dyDescent="0.2">
      <c r="A28" s="509" t="s">
        <v>13</v>
      </c>
      <c r="B28" s="208">
        <v>76</v>
      </c>
      <c r="C28" s="201">
        <f t="shared" si="2"/>
        <v>0.69736842105263153</v>
      </c>
      <c r="D28" s="208">
        <v>10</v>
      </c>
      <c r="E28" s="201">
        <f t="shared" si="0"/>
        <v>0.9</v>
      </c>
      <c r="F28" s="208">
        <v>9</v>
      </c>
      <c r="G28" s="201">
        <f t="shared" si="3"/>
        <v>0.44444444444444442</v>
      </c>
      <c r="H28" s="208">
        <v>4</v>
      </c>
      <c r="I28" s="201">
        <f t="shared" si="1"/>
        <v>0.75</v>
      </c>
      <c r="K28" s="208">
        <v>53</v>
      </c>
      <c r="L28" s="518"/>
      <c r="M28" s="208">
        <v>9</v>
      </c>
      <c r="N28" s="518"/>
      <c r="O28" s="208">
        <v>4</v>
      </c>
      <c r="P28" s="518"/>
      <c r="Q28" s="208">
        <v>3</v>
      </c>
      <c r="R28" s="518"/>
    </row>
    <row r="29" spans="1:18" x14ac:dyDescent="0.2">
      <c r="A29" s="509" t="s">
        <v>14</v>
      </c>
      <c r="B29" s="208">
        <v>85</v>
      </c>
      <c r="C29" s="201">
        <f t="shared" si="2"/>
        <v>0.77647058823529413</v>
      </c>
      <c r="D29" s="208">
        <v>6</v>
      </c>
      <c r="E29" s="201">
        <f t="shared" si="0"/>
        <v>0.5</v>
      </c>
      <c r="F29" s="208">
        <v>11</v>
      </c>
      <c r="G29" s="201">
        <f t="shared" si="3"/>
        <v>0.63636363636363635</v>
      </c>
      <c r="H29" s="208">
        <v>3</v>
      </c>
      <c r="I29" s="201">
        <f t="shared" si="1"/>
        <v>0.33333333333333331</v>
      </c>
      <c r="K29" s="208">
        <v>66</v>
      </c>
      <c r="L29" s="518"/>
      <c r="M29" s="208">
        <v>3</v>
      </c>
      <c r="N29" s="518"/>
      <c r="O29" s="208">
        <v>7</v>
      </c>
      <c r="P29" s="518"/>
      <c r="Q29" s="208">
        <v>1</v>
      </c>
      <c r="R29" s="518"/>
    </row>
    <row r="30" spans="1:18" x14ac:dyDescent="0.2">
      <c r="A30" s="509" t="s">
        <v>15</v>
      </c>
      <c r="B30" s="208">
        <v>268</v>
      </c>
      <c r="C30" s="201">
        <f t="shared" si="2"/>
        <v>0.59328358208955223</v>
      </c>
      <c r="D30" s="208">
        <v>24</v>
      </c>
      <c r="E30" s="201">
        <f t="shared" si="0"/>
        <v>0.54166666666666663</v>
      </c>
      <c r="F30" s="208">
        <v>45</v>
      </c>
      <c r="G30" s="201">
        <f t="shared" si="3"/>
        <v>0.57777777777777772</v>
      </c>
      <c r="H30" s="208">
        <v>10</v>
      </c>
      <c r="I30" s="201">
        <f t="shared" si="1"/>
        <v>0.6</v>
      </c>
      <c r="K30" s="208">
        <v>159</v>
      </c>
      <c r="L30" s="518"/>
      <c r="M30" s="208">
        <v>13</v>
      </c>
      <c r="N30" s="518"/>
      <c r="O30" s="208">
        <v>26</v>
      </c>
      <c r="P30" s="518"/>
      <c r="Q30" s="208">
        <v>6</v>
      </c>
      <c r="R30" s="518"/>
    </row>
    <row r="31" spans="1:18" x14ac:dyDescent="0.2">
      <c r="A31" s="510" t="s">
        <v>16</v>
      </c>
      <c r="B31" s="209">
        <v>181</v>
      </c>
      <c r="C31" s="202">
        <f t="shared" si="2"/>
        <v>0.56906077348066297</v>
      </c>
      <c r="D31" s="209">
        <v>22</v>
      </c>
      <c r="E31" s="202">
        <f t="shared" si="0"/>
        <v>0.59090909090909094</v>
      </c>
      <c r="F31" s="209">
        <v>4</v>
      </c>
      <c r="G31" s="202">
        <f t="shared" si="3"/>
        <v>0.5</v>
      </c>
      <c r="H31" s="209">
        <v>3</v>
      </c>
      <c r="I31" s="202">
        <f t="shared" si="1"/>
        <v>0.33333333333333331</v>
      </c>
      <c r="K31" s="209">
        <v>103</v>
      </c>
      <c r="L31" s="519"/>
      <c r="M31" s="209">
        <v>13</v>
      </c>
      <c r="N31" s="519"/>
      <c r="O31" s="209">
        <v>2</v>
      </c>
      <c r="P31" s="519"/>
      <c r="Q31" s="209">
        <v>1</v>
      </c>
      <c r="R31" s="519"/>
    </row>
    <row r="32" spans="1:18" x14ac:dyDescent="0.2">
      <c r="A32" s="511" t="s">
        <v>289</v>
      </c>
      <c r="B32" s="173">
        <v>2699</v>
      </c>
      <c r="C32" s="206">
        <f t="shared" si="2"/>
        <v>0.51685809559095963</v>
      </c>
      <c r="D32" s="173">
        <v>184</v>
      </c>
      <c r="E32" s="206">
        <f t="shared" si="0"/>
        <v>0.47826086956521741</v>
      </c>
      <c r="F32" s="173">
        <v>419</v>
      </c>
      <c r="G32" s="206">
        <f t="shared" si="3"/>
        <v>0.44630071599045346</v>
      </c>
      <c r="H32" s="173">
        <v>109</v>
      </c>
      <c r="I32" s="206">
        <f t="shared" si="1"/>
        <v>0.39449541284403672</v>
      </c>
      <c r="K32" s="173">
        <v>1395</v>
      </c>
      <c r="L32" s="520"/>
      <c r="M32" s="173">
        <v>88</v>
      </c>
      <c r="N32" s="520"/>
      <c r="O32" s="173">
        <v>187</v>
      </c>
      <c r="P32" s="520"/>
      <c r="Q32" s="173">
        <v>43</v>
      </c>
      <c r="R32" s="520"/>
    </row>
    <row r="33" spans="1:18" x14ac:dyDescent="0.2">
      <c r="A33" s="508" t="s">
        <v>17</v>
      </c>
      <c r="B33" s="207">
        <v>388</v>
      </c>
      <c r="C33" s="200">
        <f t="shared" si="2"/>
        <v>0.55927835051546393</v>
      </c>
      <c r="D33" s="207">
        <v>46</v>
      </c>
      <c r="E33" s="200">
        <f t="shared" si="0"/>
        <v>0.60869565217391308</v>
      </c>
      <c r="F33" s="207">
        <v>51</v>
      </c>
      <c r="G33" s="200">
        <f t="shared" si="3"/>
        <v>0.58823529411764708</v>
      </c>
      <c r="H33" s="207">
        <v>18</v>
      </c>
      <c r="I33" s="200">
        <f t="shared" si="1"/>
        <v>0.44444444444444442</v>
      </c>
      <c r="K33" s="207">
        <v>217</v>
      </c>
      <c r="L33" s="517"/>
      <c r="M33" s="207">
        <v>28</v>
      </c>
      <c r="N33" s="517"/>
      <c r="O33" s="207">
        <v>30</v>
      </c>
      <c r="P33" s="517"/>
      <c r="Q33" s="207">
        <v>8</v>
      </c>
      <c r="R33" s="517"/>
    </row>
    <row r="34" spans="1:18" x14ac:dyDescent="0.2">
      <c r="A34" s="509" t="s">
        <v>18</v>
      </c>
      <c r="B34" s="208">
        <v>296</v>
      </c>
      <c r="C34" s="201">
        <f t="shared" si="2"/>
        <v>0.36148648648648651</v>
      </c>
      <c r="D34" s="208">
        <v>14</v>
      </c>
      <c r="E34" s="201">
        <f t="shared" si="0"/>
        <v>0.21428571428571427</v>
      </c>
      <c r="F34" s="208">
        <v>63</v>
      </c>
      <c r="G34" s="201">
        <f t="shared" si="3"/>
        <v>0.2857142857142857</v>
      </c>
      <c r="H34" s="208">
        <v>10</v>
      </c>
      <c r="I34" s="201">
        <f t="shared" si="1"/>
        <v>0.4</v>
      </c>
      <c r="K34" s="208">
        <v>107</v>
      </c>
      <c r="L34" s="518"/>
      <c r="M34" s="208">
        <v>3</v>
      </c>
      <c r="N34" s="518"/>
      <c r="O34" s="208">
        <v>18</v>
      </c>
      <c r="P34" s="518"/>
      <c r="Q34" s="208">
        <v>4</v>
      </c>
      <c r="R34" s="518"/>
    </row>
    <row r="35" spans="1:18" x14ac:dyDescent="0.2">
      <c r="A35" s="509" t="s">
        <v>19</v>
      </c>
      <c r="B35" s="208">
        <v>478</v>
      </c>
      <c r="C35" s="201">
        <f t="shared" si="2"/>
        <v>0.60041841004184104</v>
      </c>
      <c r="D35" s="208">
        <v>27</v>
      </c>
      <c r="E35" s="201">
        <f t="shared" si="0"/>
        <v>0.48148148148148145</v>
      </c>
      <c r="F35" s="208">
        <v>52</v>
      </c>
      <c r="G35" s="201">
        <f t="shared" si="3"/>
        <v>0.65384615384615385</v>
      </c>
      <c r="H35" s="208">
        <v>9</v>
      </c>
      <c r="I35" s="201">
        <f t="shared" si="1"/>
        <v>0.44444444444444442</v>
      </c>
      <c r="K35" s="208">
        <v>287</v>
      </c>
      <c r="L35" s="518"/>
      <c r="M35" s="208">
        <v>13</v>
      </c>
      <c r="N35" s="518"/>
      <c r="O35" s="208">
        <v>34</v>
      </c>
      <c r="P35" s="518"/>
      <c r="Q35" s="208">
        <v>4</v>
      </c>
      <c r="R35" s="518"/>
    </row>
    <row r="36" spans="1:18" x14ac:dyDescent="0.2">
      <c r="A36" s="509" t="s">
        <v>20</v>
      </c>
      <c r="B36" s="208">
        <v>613</v>
      </c>
      <c r="C36" s="201">
        <f t="shared" si="2"/>
        <v>0.52365415986949426</v>
      </c>
      <c r="D36" s="208">
        <v>24</v>
      </c>
      <c r="E36" s="201">
        <f t="shared" si="0"/>
        <v>0.41666666666666669</v>
      </c>
      <c r="F36" s="208">
        <v>71</v>
      </c>
      <c r="G36" s="201">
        <f t="shared" si="3"/>
        <v>0.36619718309859156</v>
      </c>
      <c r="H36" s="208">
        <v>16</v>
      </c>
      <c r="I36" s="201">
        <f t="shared" si="1"/>
        <v>0.3125</v>
      </c>
      <c r="K36" s="208">
        <v>321</v>
      </c>
      <c r="L36" s="518"/>
      <c r="M36" s="208">
        <v>10</v>
      </c>
      <c r="N36" s="518"/>
      <c r="O36" s="208">
        <v>26</v>
      </c>
      <c r="P36" s="518"/>
      <c r="Q36" s="208">
        <v>5</v>
      </c>
      <c r="R36" s="518"/>
    </row>
    <row r="37" spans="1:18" x14ac:dyDescent="0.2">
      <c r="A37" s="509" t="s">
        <v>21</v>
      </c>
      <c r="B37" s="208">
        <v>121</v>
      </c>
      <c r="C37" s="201">
        <f t="shared" si="2"/>
        <v>0.62809917355371903</v>
      </c>
      <c r="D37" s="208">
        <v>6</v>
      </c>
      <c r="E37" s="201">
        <f t="shared" si="0"/>
        <v>0.66666666666666663</v>
      </c>
      <c r="F37" s="208">
        <v>16</v>
      </c>
      <c r="G37" s="201">
        <f t="shared" si="3"/>
        <v>0.6875</v>
      </c>
      <c r="H37" s="208">
        <v>2</v>
      </c>
      <c r="I37" s="201">
        <f t="shared" si="1"/>
        <v>0.5</v>
      </c>
      <c r="K37" s="208">
        <v>76</v>
      </c>
      <c r="L37" s="518"/>
      <c r="M37" s="208">
        <v>4</v>
      </c>
      <c r="N37" s="518"/>
      <c r="O37" s="208">
        <v>11</v>
      </c>
      <c r="P37" s="518"/>
      <c r="Q37" s="208">
        <v>1</v>
      </c>
      <c r="R37" s="518"/>
    </row>
    <row r="38" spans="1:18" x14ac:dyDescent="0.2">
      <c r="A38" s="509" t="s">
        <v>22</v>
      </c>
      <c r="B38" s="208">
        <v>234</v>
      </c>
      <c r="C38" s="201">
        <f t="shared" si="2"/>
        <v>0.51282051282051277</v>
      </c>
      <c r="D38" s="208">
        <v>12</v>
      </c>
      <c r="E38" s="201">
        <f t="shared" si="0"/>
        <v>0.5</v>
      </c>
      <c r="F38" s="208">
        <v>54</v>
      </c>
      <c r="G38" s="201">
        <f t="shared" si="3"/>
        <v>0.44444444444444442</v>
      </c>
      <c r="H38" s="208">
        <v>23</v>
      </c>
      <c r="I38" s="201">
        <f t="shared" si="1"/>
        <v>0.43478260869565216</v>
      </c>
      <c r="K38" s="208">
        <v>120</v>
      </c>
      <c r="L38" s="518"/>
      <c r="M38" s="208">
        <v>6</v>
      </c>
      <c r="N38" s="518"/>
      <c r="O38" s="208">
        <v>24</v>
      </c>
      <c r="P38" s="518"/>
      <c r="Q38" s="208">
        <v>10</v>
      </c>
      <c r="R38" s="518"/>
    </row>
    <row r="39" spans="1:18" x14ac:dyDescent="0.2">
      <c r="A39" s="509" t="s">
        <v>23</v>
      </c>
      <c r="B39" s="208">
        <v>550</v>
      </c>
      <c r="C39" s="201">
        <f t="shared" si="2"/>
        <v>0.45454545454545453</v>
      </c>
      <c r="D39" s="208">
        <v>27</v>
      </c>
      <c r="E39" s="201">
        <f t="shared" si="0"/>
        <v>0.40740740740740738</v>
      </c>
      <c r="F39" s="208">
        <v>98</v>
      </c>
      <c r="G39" s="201">
        <f t="shared" si="3"/>
        <v>0.39795918367346939</v>
      </c>
      <c r="H39" s="208">
        <v>23</v>
      </c>
      <c r="I39" s="201">
        <f t="shared" si="1"/>
        <v>0.43478260869565216</v>
      </c>
      <c r="K39" s="208">
        <v>250</v>
      </c>
      <c r="L39" s="518"/>
      <c r="M39" s="208">
        <v>11</v>
      </c>
      <c r="N39" s="518"/>
      <c r="O39" s="208">
        <v>39</v>
      </c>
      <c r="P39" s="518"/>
      <c r="Q39" s="208">
        <v>10</v>
      </c>
      <c r="R39" s="518"/>
    </row>
    <row r="40" spans="1:18" x14ac:dyDescent="0.2">
      <c r="A40" s="509" t="s">
        <v>24</v>
      </c>
      <c r="B40" s="208">
        <v>298</v>
      </c>
      <c r="C40" s="201">
        <f t="shared" si="2"/>
        <v>0.5436241610738255</v>
      </c>
      <c r="D40" s="208">
        <v>23</v>
      </c>
      <c r="E40" s="201">
        <f t="shared" si="0"/>
        <v>0.47826086956521741</v>
      </c>
      <c r="F40" s="208">
        <v>35</v>
      </c>
      <c r="G40" s="201">
        <f t="shared" si="3"/>
        <v>0.51428571428571423</v>
      </c>
      <c r="H40" s="208">
        <v>6</v>
      </c>
      <c r="I40" s="201">
        <f t="shared" si="1"/>
        <v>0.16666666666666666</v>
      </c>
      <c r="K40" s="208">
        <v>162</v>
      </c>
      <c r="L40" s="518"/>
      <c r="M40" s="208">
        <v>11</v>
      </c>
      <c r="N40" s="518"/>
      <c r="O40" s="208">
        <v>18</v>
      </c>
      <c r="P40" s="518"/>
      <c r="Q40" s="208">
        <v>1</v>
      </c>
      <c r="R40" s="518"/>
    </row>
    <row r="41" spans="1:18" x14ac:dyDescent="0.2">
      <c r="A41" s="510" t="s">
        <v>25</v>
      </c>
      <c r="B41" s="209">
        <v>135</v>
      </c>
      <c r="C41" s="202">
        <f t="shared" si="2"/>
        <v>0.49629629629629629</v>
      </c>
      <c r="D41" s="209">
        <v>5</v>
      </c>
      <c r="E41" s="202">
        <f t="shared" si="0"/>
        <v>0.4</v>
      </c>
      <c r="F41" s="209">
        <v>9</v>
      </c>
      <c r="G41" s="202">
        <f t="shared" si="3"/>
        <v>0.33333333333333331</v>
      </c>
      <c r="H41" s="209">
        <v>2</v>
      </c>
      <c r="I41" s="202">
        <f t="shared" si="1"/>
        <v>0</v>
      </c>
      <c r="K41" s="209">
        <v>67</v>
      </c>
      <c r="L41" s="519"/>
      <c r="M41" s="209">
        <v>2</v>
      </c>
      <c r="N41" s="519"/>
      <c r="O41" s="209">
        <v>3</v>
      </c>
      <c r="P41" s="519"/>
      <c r="Q41" s="209"/>
      <c r="R41" s="519"/>
    </row>
    <row r="42" spans="1:18" x14ac:dyDescent="0.2">
      <c r="A42" s="511" t="s">
        <v>299</v>
      </c>
      <c r="B42" s="173">
        <v>932</v>
      </c>
      <c r="C42" s="206">
        <f t="shared" si="2"/>
        <v>0.54184549356223177</v>
      </c>
      <c r="D42" s="173">
        <v>120</v>
      </c>
      <c r="E42" s="206">
        <f t="shared" si="0"/>
        <v>0.46666666666666667</v>
      </c>
      <c r="F42" s="173">
        <v>97</v>
      </c>
      <c r="G42" s="206">
        <f t="shared" si="3"/>
        <v>0.36082474226804123</v>
      </c>
      <c r="H42" s="173">
        <v>33</v>
      </c>
      <c r="I42" s="206">
        <f t="shared" si="1"/>
        <v>0.42424242424242425</v>
      </c>
      <c r="K42" s="173">
        <v>505</v>
      </c>
      <c r="L42" s="520"/>
      <c r="M42" s="173">
        <v>56</v>
      </c>
      <c r="N42" s="520"/>
      <c r="O42" s="173">
        <v>35</v>
      </c>
      <c r="P42" s="520"/>
      <c r="Q42" s="173">
        <v>14</v>
      </c>
      <c r="R42" s="520"/>
    </row>
    <row r="43" spans="1:18" x14ac:dyDescent="0.2">
      <c r="A43" s="508" t="s">
        <v>26</v>
      </c>
      <c r="B43" s="207">
        <v>388</v>
      </c>
      <c r="C43" s="200">
        <f t="shared" si="2"/>
        <v>0.62886597938144329</v>
      </c>
      <c r="D43" s="207">
        <v>37</v>
      </c>
      <c r="E43" s="200">
        <f t="shared" si="0"/>
        <v>0.51351351351351349</v>
      </c>
      <c r="F43" s="207">
        <v>45</v>
      </c>
      <c r="G43" s="200">
        <f t="shared" si="3"/>
        <v>0.53333333333333333</v>
      </c>
      <c r="H43" s="207">
        <v>15</v>
      </c>
      <c r="I43" s="200">
        <f t="shared" si="1"/>
        <v>0.53333333333333333</v>
      </c>
      <c r="K43" s="207">
        <v>244</v>
      </c>
      <c r="L43" s="517"/>
      <c r="M43" s="207">
        <v>19</v>
      </c>
      <c r="N43" s="517"/>
      <c r="O43" s="207">
        <v>24</v>
      </c>
      <c r="P43" s="517"/>
      <c r="Q43" s="207">
        <v>8</v>
      </c>
      <c r="R43" s="517"/>
    </row>
    <row r="44" spans="1:18" x14ac:dyDescent="0.2">
      <c r="A44" s="509" t="s">
        <v>27</v>
      </c>
      <c r="B44" s="208">
        <v>310</v>
      </c>
      <c r="C44" s="201">
        <f t="shared" si="2"/>
        <v>0.61290322580645162</v>
      </c>
      <c r="D44" s="208">
        <v>34</v>
      </c>
      <c r="E44" s="201">
        <f t="shared" si="0"/>
        <v>0.61764705882352944</v>
      </c>
      <c r="F44" s="208">
        <v>16</v>
      </c>
      <c r="G44" s="201">
        <f t="shared" si="3"/>
        <v>0.25</v>
      </c>
      <c r="H44" s="208">
        <v>3</v>
      </c>
      <c r="I44" s="201">
        <f t="shared" si="1"/>
        <v>0</v>
      </c>
      <c r="K44" s="208">
        <v>190</v>
      </c>
      <c r="L44" s="518"/>
      <c r="M44" s="208">
        <v>21</v>
      </c>
      <c r="N44" s="518"/>
      <c r="O44" s="208">
        <v>4</v>
      </c>
      <c r="P44" s="518"/>
      <c r="Q44" s="208"/>
      <c r="R44" s="518"/>
    </row>
    <row r="45" spans="1:18" x14ac:dyDescent="0.2">
      <c r="A45" s="509" t="s">
        <v>28</v>
      </c>
      <c r="B45" s="208">
        <v>42</v>
      </c>
      <c r="C45" s="201">
        <f t="shared" si="2"/>
        <v>0.40476190476190477</v>
      </c>
      <c r="D45" s="208">
        <v>1</v>
      </c>
      <c r="E45" s="201">
        <f t="shared" si="0"/>
        <v>0</v>
      </c>
      <c r="F45" s="208"/>
      <c r="G45" s="201"/>
      <c r="H45" s="208"/>
      <c r="I45" s="201"/>
      <c r="K45" s="208">
        <v>17</v>
      </c>
      <c r="L45" s="518"/>
      <c r="M45" s="208"/>
      <c r="N45" s="518"/>
      <c r="O45" s="208"/>
      <c r="P45" s="518"/>
      <c r="Q45" s="208"/>
      <c r="R45" s="518"/>
    </row>
    <row r="46" spans="1:18" x14ac:dyDescent="0.2">
      <c r="A46" s="509" t="s">
        <v>29</v>
      </c>
      <c r="B46" s="208">
        <v>7</v>
      </c>
      <c r="C46" s="201">
        <f t="shared" si="2"/>
        <v>0.14285714285714285</v>
      </c>
      <c r="D46" s="208">
        <v>1</v>
      </c>
      <c r="E46" s="201">
        <f t="shared" si="0"/>
        <v>0</v>
      </c>
      <c r="F46" s="208">
        <v>4</v>
      </c>
      <c r="G46" s="201">
        <f t="shared" si="3"/>
        <v>0.5</v>
      </c>
      <c r="H46" s="208">
        <v>2</v>
      </c>
      <c r="I46" s="201">
        <f t="shared" si="1"/>
        <v>1</v>
      </c>
      <c r="K46" s="208">
        <v>1</v>
      </c>
      <c r="L46" s="518"/>
      <c r="M46" s="208"/>
      <c r="N46" s="518"/>
      <c r="O46" s="208">
        <v>2</v>
      </c>
      <c r="P46" s="518"/>
      <c r="Q46" s="208">
        <v>2</v>
      </c>
      <c r="R46" s="518"/>
    </row>
    <row r="47" spans="1:18" x14ac:dyDescent="0.2">
      <c r="A47" s="510" t="s">
        <v>30</v>
      </c>
      <c r="B47" s="209">
        <v>244</v>
      </c>
      <c r="C47" s="202">
        <f t="shared" si="2"/>
        <v>0.3401639344262295</v>
      </c>
      <c r="D47" s="209">
        <v>47</v>
      </c>
      <c r="E47" s="202">
        <f t="shared" si="0"/>
        <v>0.34042553191489361</v>
      </c>
      <c r="F47" s="209">
        <v>36</v>
      </c>
      <c r="G47" s="202">
        <f t="shared" si="3"/>
        <v>0.1388888888888889</v>
      </c>
      <c r="H47" s="209">
        <v>13</v>
      </c>
      <c r="I47" s="202">
        <f t="shared" si="1"/>
        <v>0.30769230769230771</v>
      </c>
      <c r="K47" s="209">
        <v>83</v>
      </c>
      <c r="L47" s="519"/>
      <c r="M47" s="209">
        <v>16</v>
      </c>
      <c r="N47" s="519"/>
      <c r="O47" s="209">
        <v>5</v>
      </c>
      <c r="P47" s="519"/>
      <c r="Q47" s="209">
        <v>4</v>
      </c>
      <c r="R47" s="519"/>
    </row>
    <row r="48" spans="1:18" x14ac:dyDescent="0.2">
      <c r="A48" s="511" t="s">
        <v>305</v>
      </c>
      <c r="B48" s="173">
        <v>46</v>
      </c>
      <c r="C48" s="206">
        <f t="shared" si="2"/>
        <v>0.34782608695652173</v>
      </c>
      <c r="D48" s="173">
        <v>3</v>
      </c>
      <c r="E48" s="206">
        <f t="shared" si="0"/>
        <v>0.33333333333333331</v>
      </c>
      <c r="F48" s="173"/>
      <c r="G48" s="206"/>
      <c r="H48" s="173"/>
      <c r="I48" s="206"/>
      <c r="K48" s="173">
        <v>16</v>
      </c>
      <c r="L48" s="520"/>
      <c r="M48" s="173">
        <v>1</v>
      </c>
      <c r="N48" s="520"/>
      <c r="O48" s="173"/>
      <c r="P48" s="520"/>
      <c r="Q48" s="173"/>
      <c r="R48" s="520"/>
    </row>
    <row r="49" spans="1:18" x14ac:dyDescent="0.2">
      <c r="A49" s="508" t="s">
        <v>31</v>
      </c>
      <c r="B49" s="207">
        <v>46</v>
      </c>
      <c r="C49" s="200">
        <f t="shared" si="2"/>
        <v>0.34782608695652173</v>
      </c>
      <c r="D49" s="207">
        <v>3</v>
      </c>
      <c r="E49" s="200">
        <f t="shared" si="0"/>
        <v>0.33333333333333331</v>
      </c>
      <c r="F49" s="170"/>
      <c r="G49" s="200"/>
      <c r="H49" s="170"/>
      <c r="I49" s="200"/>
      <c r="K49" s="207">
        <v>16</v>
      </c>
      <c r="L49" s="517"/>
      <c r="M49" s="207">
        <v>1</v>
      </c>
      <c r="N49" s="517"/>
      <c r="O49" s="170"/>
      <c r="P49" s="517"/>
      <c r="Q49" s="170"/>
      <c r="R49" s="517"/>
    </row>
    <row r="50" spans="1:18" x14ac:dyDescent="0.2">
      <c r="A50" s="510" t="s">
        <v>83</v>
      </c>
      <c r="B50" s="172"/>
      <c r="C50" s="202"/>
      <c r="D50" s="172"/>
      <c r="E50" s="202"/>
      <c r="F50" s="209"/>
      <c r="G50" s="202"/>
      <c r="H50" s="209"/>
      <c r="I50" s="202"/>
      <c r="K50" s="172"/>
      <c r="L50" s="519"/>
      <c r="M50" s="172"/>
      <c r="N50" s="519"/>
      <c r="O50" s="209"/>
      <c r="P50" s="519"/>
      <c r="Q50" s="209"/>
      <c r="R50" s="519"/>
    </row>
    <row r="51" spans="1:18" x14ac:dyDescent="0.2">
      <c r="A51" s="506" t="s">
        <v>518</v>
      </c>
      <c r="B51" s="168">
        <v>3113</v>
      </c>
      <c r="C51" s="204">
        <f t="shared" si="2"/>
        <v>0.3450048185030517</v>
      </c>
      <c r="D51" s="168">
        <v>368</v>
      </c>
      <c r="E51" s="204">
        <f t="shared" si="0"/>
        <v>0.3016304347826087</v>
      </c>
      <c r="F51" s="168">
        <v>891</v>
      </c>
      <c r="G51" s="204">
        <f t="shared" si="3"/>
        <v>0.19640852974186307</v>
      </c>
      <c r="H51" s="168">
        <v>194</v>
      </c>
      <c r="I51" s="204">
        <f t="shared" si="1"/>
        <v>0.20103092783505155</v>
      </c>
      <c r="K51" s="168">
        <v>1074</v>
      </c>
      <c r="L51" s="515"/>
      <c r="M51" s="168">
        <v>111</v>
      </c>
      <c r="N51" s="515"/>
      <c r="O51" s="168">
        <v>175</v>
      </c>
      <c r="P51" s="515"/>
      <c r="Q51" s="168">
        <v>39</v>
      </c>
      <c r="R51" s="515"/>
    </row>
    <row r="52" spans="1:18" x14ac:dyDescent="0.2">
      <c r="A52" s="507" t="s">
        <v>526</v>
      </c>
      <c r="B52" s="169">
        <v>1073</v>
      </c>
      <c r="C52" s="205">
        <f t="shared" si="2"/>
        <v>0.26561043802423112</v>
      </c>
      <c r="D52" s="169">
        <v>117</v>
      </c>
      <c r="E52" s="205">
        <f t="shared" si="0"/>
        <v>0.22222222222222221</v>
      </c>
      <c r="F52" s="169">
        <v>403</v>
      </c>
      <c r="G52" s="205">
        <f t="shared" si="3"/>
        <v>0.17369727047146402</v>
      </c>
      <c r="H52" s="169">
        <v>71</v>
      </c>
      <c r="I52" s="205">
        <f t="shared" si="1"/>
        <v>0.12676056338028169</v>
      </c>
      <c r="K52" s="169">
        <v>285</v>
      </c>
      <c r="L52" s="516"/>
      <c r="M52" s="169">
        <v>26</v>
      </c>
      <c r="N52" s="516"/>
      <c r="O52" s="169">
        <v>70</v>
      </c>
      <c r="P52" s="516"/>
      <c r="Q52" s="169">
        <v>9</v>
      </c>
      <c r="R52" s="516"/>
    </row>
    <row r="53" spans="1:18" x14ac:dyDescent="0.2">
      <c r="A53" s="508" t="s">
        <v>37</v>
      </c>
      <c r="B53" s="207">
        <v>420</v>
      </c>
      <c r="C53" s="200">
        <f t="shared" si="2"/>
        <v>0.19285714285714287</v>
      </c>
      <c r="D53" s="207">
        <v>22</v>
      </c>
      <c r="E53" s="200">
        <f t="shared" si="0"/>
        <v>9.0909090909090912E-2</v>
      </c>
      <c r="F53" s="207">
        <v>136</v>
      </c>
      <c r="G53" s="200">
        <f t="shared" si="3"/>
        <v>0.15441176470588236</v>
      </c>
      <c r="H53" s="207">
        <v>14</v>
      </c>
      <c r="I53" s="200">
        <f t="shared" si="1"/>
        <v>0.14285714285714285</v>
      </c>
      <c r="K53" s="207">
        <v>81</v>
      </c>
      <c r="L53" s="517"/>
      <c r="M53" s="207">
        <v>2</v>
      </c>
      <c r="N53" s="517"/>
      <c r="O53" s="207">
        <v>21</v>
      </c>
      <c r="P53" s="517"/>
      <c r="Q53" s="207">
        <v>2</v>
      </c>
      <c r="R53" s="517"/>
    </row>
    <row r="54" spans="1:18" x14ac:dyDescent="0.2">
      <c r="A54" s="509" t="s">
        <v>38</v>
      </c>
      <c r="B54" s="208">
        <v>457</v>
      </c>
      <c r="C54" s="201">
        <f t="shared" si="2"/>
        <v>0.27789934354485779</v>
      </c>
      <c r="D54" s="208">
        <v>29</v>
      </c>
      <c r="E54" s="201">
        <f t="shared" si="0"/>
        <v>0.41379310344827586</v>
      </c>
      <c r="F54" s="208">
        <v>163</v>
      </c>
      <c r="G54" s="201">
        <f t="shared" si="3"/>
        <v>0.17791411042944785</v>
      </c>
      <c r="H54" s="208">
        <v>26</v>
      </c>
      <c r="I54" s="201">
        <f t="shared" si="1"/>
        <v>0.19230769230769232</v>
      </c>
      <c r="K54" s="208">
        <v>127</v>
      </c>
      <c r="L54" s="518"/>
      <c r="M54" s="208">
        <v>12</v>
      </c>
      <c r="N54" s="518"/>
      <c r="O54" s="208">
        <v>29</v>
      </c>
      <c r="P54" s="518"/>
      <c r="Q54" s="208">
        <v>5</v>
      </c>
      <c r="R54" s="518"/>
    </row>
    <row r="55" spans="1:18" x14ac:dyDescent="0.2">
      <c r="A55" s="510" t="s">
        <v>39</v>
      </c>
      <c r="B55" s="209">
        <v>558</v>
      </c>
      <c r="C55" s="202">
        <f t="shared" si="2"/>
        <v>0.29211469534050177</v>
      </c>
      <c r="D55" s="209">
        <v>66</v>
      </c>
      <c r="E55" s="202">
        <f t="shared" si="0"/>
        <v>0.18181818181818182</v>
      </c>
      <c r="F55" s="209">
        <v>161</v>
      </c>
      <c r="G55" s="202">
        <f t="shared" si="3"/>
        <v>0.18012422360248448</v>
      </c>
      <c r="H55" s="209">
        <v>31</v>
      </c>
      <c r="I55" s="202">
        <f t="shared" si="1"/>
        <v>6.4516129032258063E-2</v>
      </c>
      <c r="K55" s="209">
        <v>163</v>
      </c>
      <c r="L55" s="519"/>
      <c r="M55" s="209">
        <v>12</v>
      </c>
      <c r="N55" s="519"/>
      <c r="O55" s="209">
        <v>29</v>
      </c>
      <c r="P55" s="519"/>
      <c r="Q55" s="209">
        <v>2</v>
      </c>
      <c r="R55" s="519"/>
    </row>
    <row r="56" spans="1:18" x14ac:dyDescent="0.2">
      <c r="A56" s="511" t="s">
        <v>312</v>
      </c>
      <c r="B56" s="173">
        <v>287</v>
      </c>
      <c r="C56" s="206">
        <f t="shared" si="2"/>
        <v>0.26829268292682928</v>
      </c>
      <c r="D56" s="173">
        <v>22</v>
      </c>
      <c r="E56" s="206">
        <f t="shared" si="0"/>
        <v>0.18181818181818182</v>
      </c>
      <c r="F56" s="173">
        <v>101</v>
      </c>
      <c r="G56" s="206">
        <f t="shared" si="3"/>
        <v>0.13861386138613863</v>
      </c>
      <c r="H56" s="173">
        <v>11</v>
      </c>
      <c r="I56" s="206">
        <f t="shared" si="1"/>
        <v>9.0909090909090912E-2</v>
      </c>
      <c r="K56" s="173">
        <v>77</v>
      </c>
      <c r="L56" s="520"/>
      <c r="M56" s="173">
        <v>4</v>
      </c>
      <c r="N56" s="520"/>
      <c r="O56" s="173">
        <v>14</v>
      </c>
      <c r="P56" s="520"/>
      <c r="Q56" s="173">
        <v>1</v>
      </c>
      <c r="R56" s="520"/>
    </row>
    <row r="57" spans="1:18" x14ac:dyDescent="0.2">
      <c r="A57" s="508" t="s">
        <v>40</v>
      </c>
      <c r="B57" s="207">
        <v>109</v>
      </c>
      <c r="C57" s="200">
        <f t="shared" si="2"/>
        <v>0.31192660550458717</v>
      </c>
      <c r="D57" s="207">
        <v>8</v>
      </c>
      <c r="E57" s="200">
        <f t="shared" si="0"/>
        <v>0.25</v>
      </c>
      <c r="F57" s="207">
        <v>86</v>
      </c>
      <c r="G57" s="200">
        <f t="shared" si="3"/>
        <v>0.11627906976744186</v>
      </c>
      <c r="H57" s="207">
        <v>7</v>
      </c>
      <c r="I57" s="200">
        <f t="shared" si="1"/>
        <v>0.14285714285714285</v>
      </c>
      <c r="K57" s="207">
        <v>34</v>
      </c>
      <c r="L57" s="517"/>
      <c r="M57" s="207">
        <v>2</v>
      </c>
      <c r="N57" s="517"/>
      <c r="O57" s="207">
        <v>10</v>
      </c>
      <c r="P57" s="517"/>
      <c r="Q57" s="207">
        <v>1</v>
      </c>
      <c r="R57" s="517"/>
    </row>
    <row r="58" spans="1:18" x14ac:dyDescent="0.2">
      <c r="A58" s="509" t="s">
        <v>41</v>
      </c>
      <c r="B58" s="208">
        <v>71</v>
      </c>
      <c r="C58" s="201">
        <f t="shared" si="2"/>
        <v>0.12676056338028169</v>
      </c>
      <c r="D58" s="208">
        <v>4</v>
      </c>
      <c r="E58" s="201">
        <f t="shared" si="0"/>
        <v>0</v>
      </c>
      <c r="F58" s="208">
        <v>1</v>
      </c>
      <c r="G58" s="201">
        <f t="shared" si="3"/>
        <v>0</v>
      </c>
      <c r="H58" s="208">
        <v>1</v>
      </c>
      <c r="I58" s="201">
        <f t="shared" si="1"/>
        <v>0</v>
      </c>
      <c r="K58" s="208">
        <v>9</v>
      </c>
      <c r="L58" s="518"/>
      <c r="M58" s="208"/>
      <c r="N58" s="518"/>
      <c r="O58" s="208"/>
      <c r="P58" s="518"/>
      <c r="Q58" s="208"/>
      <c r="R58" s="518"/>
    </row>
    <row r="59" spans="1:18" x14ac:dyDescent="0.2">
      <c r="A59" s="510" t="s">
        <v>42</v>
      </c>
      <c r="B59" s="209">
        <v>145</v>
      </c>
      <c r="C59" s="202">
        <f t="shared" si="2"/>
        <v>0.26896551724137929</v>
      </c>
      <c r="D59" s="209">
        <v>10</v>
      </c>
      <c r="E59" s="202">
        <f t="shared" si="0"/>
        <v>0.2</v>
      </c>
      <c r="F59" s="209">
        <v>19</v>
      </c>
      <c r="G59" s="202">
        <f t="shared" si="3"/>
        <v>0.26315789473684209</v>
      </c>
      <c r="H59" s="209">
        <v>3</v>
      </c>
      <c r="I59" s="202">
        <f t="shared" si="1"/>
        <v>0</v>
      </c>
      <c r="K59" s="209">
        <v>39</v>
      </c>
      <c r="L59" s="519"/>
      <c r="M59" s="209">
        <v>2</v>
      </c>
      <c r="N59" s="519"/>
      <c r="O59" s="209">
        <v>5</v>
      </c>
      <c r="P59" s="519"/>
      <c r="Q59" s="209"/>
      <c r="R59" s="519"/>
    </row>
    <row r="60" spans="1:18" x14ac:dyDescent="0.2">
      <c r="A60" s="511" t="s">
        <v>316</v>
      </c>
      <c r="B60" s="173">
        <v>359</v>
      </c>
      <c r="C60" s="206">
        <f t="shared" si="2"/>
        <v>0.42896935933147634</v>
      </c>
      <c r="D60" s="173">
        <v>34</v>
      </c>
      <c r="E60" s="206">
        <f t="shared" si="0"/>
        <v>0.52941176470588236</v>
      </c>
      <c r="F60" s="173">
        <v>80</v>
      </c>
      <c r="G60" s="206">
        <f t="shared" si="3"/>
        <v>0.27500000000000002</v>
      </c>
      <c r="H60" s="173">
        <v>20</v>
      </c>
      <c r="I60" s="206">
        <f t="shared" si="1"/>
        <v>0.35</v>
      </c>
      <c r="K60" s="173">
        <v>154</v>
      </c>
      <c r="L60" s="520"/>
      <c r="M60" s="173">
        <v>18</v>
      </c>
      <c r="N60" s="520"/>
      <c r="O60" s="173">
        <v>22</v>
      </c>
      <c r="P60" s="520"/>
      <c r="Q60" s="173">
        <v>7</v>
      </c>
      <c r="R60" s="520"/>
    </row>
    <row r="61" spans="1:18" x14ac:dyDescent="0.2">
      <c r="A61" s="508" t="s">
        <v>43</v>
      </c>
      <c r="B61" s="207">
        <v>179</v>
      </c>
      <c r="C61" s="200">
        <f t="shared" si="2"/>
        <v>0.44692737430167595</v>
      </c>
      <c r="D61" s="207">
        <v>12</v>
      </c>
      <c r="E61" s="200">
        <f t="shared" si="0"/>
        <v>0.5</v>
      </c>
      <c r="F61" s="207">
        <v>43</v>
      </c>
      <c r="G61" s="200">
        <f t="shared" si="3"/>
        <v>0.34883720930232559</v>
      </c>
      <c r="H61" s="207">
        <v>10</v>
      </c>
      <c r="I61" s="200">
        <f t="shared" si="1"/>
        <v>0.5</v>
      </c>
      <c r="K61" s="207">
        <v>80</v>
      </c>
      <c r="L61" s="517"/>
      <c r="M61" s="207">
        <v>6</v>
      </c>
      <c r="N61" s="517"/>
      <c r="O61" s="207">
        <v>15</v>
      </c>
      <c r="P61" s="517"/>
      <c r="Q61" s="207">
        <v>5</v>
      </c>
      <c r="R61" s="517"/>
    </row>
    <row r="62" spans="1:18" x14ac:dyDescent="0.2">
      <c r="A62" s="509" t="s">
        <v>44</v>
      </c>
      <c r="B62" s="208">
        <v>172</v>
      </c>
      <c r="C62" s="201">
        <f t="shared" si="2"/>
        <v>0.40116279069767441</v>
      </c>
      <c r="D62" s="208">
        <v>13</v>
      </c>
      <c r="E62" s="201">
        <f t="shared" si="0"/>
        <v>0.53846153846153844</v>
      </c>
      <c r="F62" s="208">
        <v>20</v>
      </c>
      <c r="G62" s="201">
        <f t="shared" si="3"/>
        <v>0.15</v>
      </c>
      <c r="H62" s="208">
        <v>5</v>
      </c>
      <c r="I62" s="201">
        <f t="shared" si="1"/>
        <v>0</v>
      </c>
      <c r="K62" s="208">
        <v>69</v>
      </c>
      <c r="L62" s="518"/>
      <c r="M62" s="208">
        <v>7</v>
      </c>
      <c r="N62" s="518"/>
      <c r="O62" s="208">
        <v>3</v>
      </c>
      <c r="P62" s="518"/>
      <c r="Q62" s="208"/>
      <c r="R62" s="518"/>
    </row>
    <row r="63" spans="1:18" x14ac:dyDescent="0.2">
      <c r="A63" s="510" t="s">
        <v>45</v>
      </c>
      <c r="B63" s="209">
        <v>133</v>
      </c>
      <c r="C63" s="202">
        <f t="shared" si="2"/>
        <v>0.41353383458646614</v>
      </c>
      <c r="D63" s="209">
        <v>9</v>
      </c>
      <c r="E63" s="202">
        <f t="shared" si="0"/>
        <v>0.55555555555555558</v>
      </c>
      <c r="F63" s="209">
        <v>25</v>
      </c>
      <c r="G63" s="202">
        <f t="shared" si="3"/>
        <v>0.24</v>
      </c>
      <c r="H63" s="209">
        <v>5</v>
      </c>
      <c r="I63" s="202">
        <f t="shared" si="1"/>
        <v>0.4</v>
      </c>
      <c r="K63" s="209">
        <v>55</v>
      </c>
      <c r="L63" s="519"/>
      <c r="M63" s="209">
        <v>5</v>
      </c>
      <c r="N63" s="519"/>
      <c r="O63" s="209">
        <v>6</v>
      </c>
      <c r="P63" s="519"/>
      <c r="Q63" s="209">
        <v>2</v>
      </c>
      <c r="R63" s="519"/>
    </row>
    <row r="64" spans="1:18" x14ac:dyDescent="0.2">
      <c r="A64" s="511" t="s">
        <v>320</v>
      </c>
      <c r="B64" s="173">
        <v>153</v>
      </c>
      <c r="C64" s="206">
        <f t="shared" si="2"/>
        <v>0.34640522875816993</v>
      </c>
      <c r="D64" s="173">
        <v>14</v>
      </c>
      <c r="E64" s="206">
        <f t="shared" si="0"/>
        <v>0.2857142857142857</v>
      </c>
      <c r="F64" s="173">
        <v>70</v>
      </c>
      <c r="G64" s="206">
        <f t="shared" si="3"/>
        <v>0.14285714285714285</v>
      </c>
      <c r="H64" s="173">
        <v>15</v>
      </c>
      <c r="I64" s="206">
        <f t="shared" si="1"/>
        <v>0.26666666666666666</v>
      </c>
      <c r="K64" s="173">
        <v>53</v>
      </c>
      <c r="L64" s="520"/>
      <c r="M64" s="173">
        <v>4</v>
      </c>
      <c r="N64" s="520"/>
      <c r="O64" s="173">
        <v>10</v>
      </c>
      <c r="P64" s="520"/>
      <c r="Q64" s="173">
        <v>4</v>
      </c>
      <c r="R64" s="520"/>
    </row>
    <row r="65" spans="1:18" x14ac:dyDescent="0.2">
      <c r="A65" s="508" t="s">
        <v>46</v>
      </c>
      <c r="B65" s="207">
        <v>25</v>
      </c>
      <c r="C65" s="200">
        <f t="shared" si="2"/>
        <v>0.12</v>
      </c>
      <c r="D65" s="207">
        <v>2</v>
      </c>
      <c r="E65" s="200">
        <f t="shared" si="0"/>
        <v>0</v>
      </c>
      <c r="F65" s="207">
        <v>19</v>
      </c>
      <c r="G65" s="200">
        <f t="shared" si="3"/>
        <v>5.2631578947368418E-2</v>
      </c>
      <c r="H65" s="207">
        <v>3</v>
      </c>
      <c r="I65" s="200">
        <f t="shared" si="1"/>
        <v>0.33333333333333331</v>
      </c>
      <c r="K65" s="207">
        <v>3</v>
      </c>
      <c r="L65" s="517"/>
      <c r="M65" s="207"/>
      <c r="N65" s="517"/>
      <c r="O65" s="207">
        <v>1</v>
      </c>
      <c r="P65" s="517"/>
      <c r="Q65" s="207">
        <v>1</v>
      </c>
      <c r="R65" s="517"/>
    </row>
    <row r="66" spans="1:18" x14ac:dyDescent="0.2">
      <c r="A66" s="509" t="s">
        <v>47</v>
      </c>
      <c r="B66" s="208">
        <v>100</v>
      </c>
      <c r="C66" s="201">
        <f t="shared" si="2"/>
        <v>0.39</v>
      </c>
      <c r="D66" s="208">
        <v>7</v>
      </c>
      <c r="E66" s="201">
        <f t="shared" si="0"/>
        <v>0.2857142857142857</v>
      </c>
      <c r="F66" s="208">
        <v>36</v>
      </c>
      <c r="G66" s="201">
        <f t="shared" si="3"/>
        <v>0.16666666666666666</v>
      </c>
      <c r="H66" s="208">
        <v>7</v>
      </c>
      <c r="I66" s="201">
        <f t="shared" si="1"/>
        <v>0.14285714285714285</v>
      </c>
      <c r="K66" s="208">
        <v>39</v>
      </c>
      <c r="L66" s="518"/>
      <c r="M66" s="208">
        <v>2</v>
      </c>
      <c r="N66" s="518"/>
      <c r="O66" s="208">
        <v>6</v>
      </c>
      <c r="P66" s="518"/>
      <c r="Q66" s="208">
        <v>1</v>
      </c>
      <c r="R66" s="518"/>
    </row>
    <row r="67" spans="1:18" x14ac:dyDescent="0.2">
      <c r="A67" s="509" t="s">
        <v>48</v>
      </c>
      <c r="B67" s="208">
        <v>27</v>
      </c>
      <c r="C67" s="201">
        <f t="shared" si="2"/>
        <v>0.44444444444444442</v>
      </c>
      <c r="D67" s="208">
        <v>3</v>
      </c>
      <c r="E67" s="201">
        <f t="shared" si="0"/>
        <v>0.66666666666666663</v>
      </c>
      <c r="F67" s="208">
        <v>16</v>
      </c>
      <c r="G67" s="201">
        <f t="shared" si="3"/>
        <v>0.1875</v>
      </c>
      <c r="H67" s="208">
        <v>4</v>
      </c>
      <c r="I67" s="201">
        <f t="shared" si="1"/>
        <v>0.5</v>
      </c>
      <c r="K67" s="208">
        <v>12</v>
      </c>
      <c r="L67" s="518"/>
      <c r="M67" s="208">
        <v>2</v>
      </c>
      <c r="N67" s="518"/>
      <c r="O67" s="208">
        <v>3</v>
      </c>
      <c r="P67" s="518"/>
      <c r="Q67" s="208">
        <v>2</v>
      </c>
      <c r="R67" s="518"/>
    </row>
    <row r="68" spans="1:18" x14ac:dyDescent="0.2">
      <c r="A68" s="510" t="s">
        <v>49</v>
      </c>
      <c r="B68" s="209">
        <v>7</v>
      </c>
      <c r="C68" s="202">
        <f t="shared" si="2"/>
        <v>0.14285714285714285</v>
      </c>
      <c r="D68" s="209">
        <v>2</v>
      </c>
      <c r="E68" s="202">
        <f t="shared" si="0"/>
        <v>0</v>
      </c>
      <c r="F68" s="209">
        <v>1</v>
      </c>
      <c r="G68" s="202">
        <f t="shared" si="3"/>
        <v>0</v>
      </c>
      <c r="H68" s="209">
        <v>1</v>
      </c>
      <c r="I68" s="202">
        <f t="shared" si="1"/>
        <v>0</v>
      </c>
      <c r="K68" s="209">
        <v>1</v>
      </c>
      <c r="L68" s="519"/>
      <c r="M68" s="209"/>
      <c r="N68" s="519"/>
      <c r="O68" s="209"/>
      <c r="P68" s="519"/>
      <c r="Q68" s="209"/>
      <c r="R68" s="519"/>
    </row>
    <row r="69" spans="1:18" ht="25.5" x14ac:dyDescent="0.2">
      <c r="A69" s="511" t="s">
        <v>527</v>
      </c>
      <c r="B69" s="173">
        <v>844</v>
      </c>
      <c r="C69" s="206">
        <f t="shared" si="2"/>
        <v>0.26895734597156395</v>
      </c>
      <c r="D69" s="173">
        <v>112</v>
      </c>
      <c r="E69" s="206">
        <f t="shared" si="0"/>
        <v>0.20535714285714285</v>
      </c>
      <c r="F69" s="173">
        <v>213</v>
      </c>
      <c r="G69" s="206">
        <f t="shared" si="3"/>
        <v>0.18309859154929578</v>
      </c>
      <c r="H69" s="173">
        <v>51</v>
      </c>
      <c r="I69" s="206">
        <f t="shared" si="1"/>
        <v>0.13725490196078433</v>
      </c>
      <c r="K69" s="173">
        <v>227</v>
      </c>
      <c r="L69" s="520"/>
      <c r="M69" s="173">
        <v>23</v>
      </c>
      <c r="N69" s="520"/>
      <c r="O69" s="173">
        <v>39</v>
      </c>
      <c r="P69" s="520"/>
      <c r="Q69" s="173">
        <v>7</v>
      </c>
      <c r="R69" s="520"/>
    </row>
    <row r="70" spans="1:18" x14ac:dyDescent="0.2">
      <c r="A70" s="508" t="s">
        <v>50</v>
      </c>
      <c r="B70" s="207">
        <v>416</v>
      </c>
      <c r="C70" s="200">
        <f t="shared" si="2"/>
        <v>0.25240384615384615</v>
      </c>
      <c r="D70" s="207">
        <v>53</v>
      </c>
      <c r="E70" s="200">
        <f t="shared" si="0"/>
        <v>0.18867924528301888</v>
      </c>
      <c r="F70" s="207">
        <v>87</v>
      </c>
      <c r="G70" s="200">
        <f t="shared" si="3"/>
        <v>0.14942528735632185</v>
      </c>
      <c r="H70" s="207">
        <v>19</v>
      </c>
      <c r="I70" s="200">
        <f t="shared" si="1"/>
        <v>0.10526315789473684</v>
      </c>
      <c r="K70" s="207">
        <v>105</v>
      </c>
      <c r="L70" s="517"/>
      <c r="M70" s="207">
        <v>10</v>
      </c>
      <c r="N70" s="517"/>
      <c r="O70" s="207">
        <v>13</v>
      </c>
      <c r="P70" s="517"/>
      <c r="Q70" s="207">
        <v>2</v>
      </c>
      <c r="R70" s="517"/>
    </row>
    <row r="71" spans="1:18" x14ac:dyDescent="0.2">
      <c r="A71" s="509" t="s">
        <v>51</v>
      </c>
      <c r="B71" s="208">
        <v>239</v>
      </c>
      <c r="C71" s="201">
        <f t="shared" si="2"/>
        <v>0.27615062761506276</v>
      </c>
      <c r="D71" s="208">
        <v>23</v>
      </c>
      <c r="E71" s="201">
        <f t="shared" si="0"/>
        <v>0.13043478260869565</v>
      </c>
      <c r="F71" s="208">
        <v>65</v>
      </c>
      <c r="G71" s="201">
        <f t="shared" si="3"/>
        <v>0.16923076923076924</v>
      </c>
      <c r="H71" s="208">
        <v>14</v>
      </c>
      <c r="I71" s="201">
        <f t="shared" si="1"/>
        <v>7.1428571428571425E-2</v>
      </c>
      <c r="K71" s="208">
        <v>66</v>
      </c>
      <c r="L71" s="518"/>
      <c r="M71" s="208">
        <v>3</v>
      </c>
      <c r="N71" s="518"/>
      <c r="O71" s="208">
        <v>11</v>
      </c>
      <c r="P71" s="518"/>
      <c r="Q71" s="208">
        <v>1</v>
      </c>
      <c r="R71" s="518"/>
    </row>
    <row r="72" spans="1:18" x14ac:dyDescent="0.2">
      <c r="A72" s="509" t="s">
        <v>52</v>
      </c>
      <c r="B72" s="208">
        <v>156</v>
      </c>
      <c r="C72" s="201">
        <f t="shared" si="2"/>
        <v>0.29487179487179488</v>
      </c>
      <c r="D72" s="208">
        <v>16</v>
      </c>
      <c r="E72" s="201">
        <f t="shared" si="0"/>
        <v>0.375</v>
      </c>
      <c r="F72" s="208">
        <v>23</v>
      </c>
      <c r="G72" s="201">
        <f t="shared" si="3"/>
        <v>0.30434782608695654</v>
      </c>
      <c r="H72" s="208">
        <v>7</v>
      </c>
      <c r="I72" s="201">
        <f t="shared" si="1"/>
        <v>0.42857142857142855</v>
      </c>
      <c r="K72" s="208">
        <v>46</v>
      </c>
      <c r="L72" s="518"/>
      <c r="M72" s="208">
        <v>6</v>
      </c>
      <c r="N72" s="518"/>
      <c r="O72" s="208">
        <v>7</v>
      </c>
      <c r="P72" s="518"/>
      <c r="Q72" s="208">
        <v>3</v>
      </c>
      <c r="R72" s="518"/>
    </row>
    <row r="73" spans="1:18" x14ac:dyDescent="0.2">
      <c r="A73" s="510" t="s">
        <v>53</v>
      </c>
      <c r="B73" s="209">
        <v>194</v>
      </c>
      <c r="C73" s="202">
        <f t="shared" si="2"/>
        <v>0.22680412371134021</v>
      </c>
      <c r="D73" s="209">
        <v>20</v>
      </c>
      <c r="E73" s="202">
        <f t="shared" si="0"/>
        <v>0.2</v>
      </c>
      <c r="F73" s="209">
        <v>48</v>
      </c>
      <c r="G73" s="202">
        <f t="shared" si="3"/>
        <v>0.1875</v>
      </c>
      <c r="H73" s="209">
        <v>11</v>
      </c>
      <c r="I73" s="202">
        <f t="shared" si="1"/>
        <v>9.0909090909090912E-2</v>
      </c>
      <c r="K73" s="209">
        <v>44</v>
      </c>
      <c r="L73" s="519"/>
      <c r="M73" s="209">
        <v>4</v>
      </c>
      <c r="N73" s="519"/>
      <c r="O73" s="209">
        <v>9</v>
      </c>
      <c r="P73" s="519"/>
      <c r="Q73" s="209">
        <v>1</v>
      </c>
      <c r="R73" s="519"/>
    </row>
    <row r="74" spans="1:18" x14ac:dyDescent="0.2">
      <c r="A74" s="511" t="s">
        <v>528</v>
      </c>
      <c r="B74" s="173">
        <v>764</v>
      </c>
      <c r="C74" s="206">
        <f t="shared" si="2"/>
        <v>0.52748691099476441</v>
      </c>
      <c r="D74" s="173">
        <v>69</v>
      </c>
      <c r="E74" s="206">
        <f t="shared" si="0"/>
        <v>0.52173913043478259</v>
      </c>
      <c r="F74" s="173">
        <v>80</v>
      </c>
      <c r="G74" s="206">
        <f t="shared" si="3"/>
        <v>0.42499999999999999</v>
      </c>
      <c r="H74" s="173">
        <v>26</v>
      </c>
      <c r="I74" s="206">
        <f t="shared" si="1"/>
        <v>0.42307692307692307</v>
      </c>
      <c r="K74" s="173">
        <v>403</v>
      </c>
      <c r="L74" s="520"/>
      <c r="M74" s="173">
        <v>36</v>
      </c>
      <c r="N74" s="520"/>
      <c r="O74" s="173">
        <v>34</v>
      </c>
      <c r="P74" s="520"/>
      <c r="Q74" s="173">
        <v>11</v>
      </c>
      <c r="R74" s="520"/>
    </row>
    <row r="75" spans="1:18" x14ac:dyDescent="0.2">
      <c r="A75" s="508" t="s">
        <v>54</v>
      </c>
      <c r="B75" s="207">
        <v>293</v>
      </c>
      <c r="C75" s="200">
        <f t="shared" si="2"/>
        <v>0.53924914675767921</v>
      </c>
      <c r="D75" s="207">
        <v>21</v>
      </c>
      <c r="E75" s="200">
        <f t="shared" si="0"/>
        <v>0.66666666666666663</v>
      </c>
      <c r="F75" s="207">
        <v>27</v>
      </c>
      <c r="G75" s="200">
        <f t="shared" si="3"/>
        <v>0.40740740740740738</v>
      </c>
      <c r="H75" s="207">
        <v>8</v>
      </c>
      <c r="I75" s="200">
        <f t="shared" si="1"/>
        <v>0.5</v>
      </c>
      <c r="K75" s="207">
        <v>158</v>
      </c>
      <c r="L75" s="517"/>
      <c r="M75" s="207">
        <v>14</v>
      </c>
      <c r="N75" s="517"/>
      <c r="O75" s="207">
        <v>11</v>
      </c>
      <c r="P75" s="517"/>
      <c r="Q75" s="207">
        <v>4</v>
      </c>
      <c r="R75" s="517"/>
    </row>
    <row r="76" spans="1:18" x14ac:dyDescent="0.2">
      <c r="A76" s="509" t="s">
        <v>55</v>
      </c>
      <c r="B76" s="208">
        <v>268</v>
      </c>
      <c r="C76" s="201">
        <f t="shared" si="2"/>
        <v>0.52985074626865669</v>
      </c>
      <c r="D76" s="208">
        <v>19</v>
      </c>
      <c r="E76" s="201">
        <f t="shared" ref="E76:E87" si="4">M76/D76</f>
        <v>0.47368421052631576</v>
      </c>
      <c r="F76" s="208">
        <v>14</v>
      </c>
      <c r="G76" s="201">
        <f t="shared" si="3"/>
        <v>0.5714285714285714</v>
      </c>
      <c r="H76" s="208">
        <v>5</v>
      </c>
      <c r="I76" s="201">
        <f t="shared" ref="I76:I85" si="5">Q76/H76</f>
        <v>0.8</v>
      </c>
      <c r="K76" s="208">
        <v>142</v>
      </c>
      <c r="L76" s="518"/>
      <c r="M76" s="208">
        <v>9</v>
      </c>
      <c r="N76" s="518"/>
      <c r="O76" s="208">
        <v>8</v>
      </c>
      <c r="P76" s="518"/>
      <c r="Q76" s="208">
        <v>4</v>
      </c>
      <c r="R76" s="518"/>
    </row>
    <row r="77" spans="1:18" x14ac:dyDescent="0.2">
      <c r="A77" s="509" t="s">
        <v>56</v>
      </c>
      <c r="B77" s="208">
        <v>86</v>
      </c>
      <c r="C77" s="201">
        <f t="shared" ref="C77:C87" si="6">K77/B77</f>
        <v>0.39534883720930231</v>
      </c>
      <c r="D77" s="208">
        <v>5</v>
      </c>
      <c r="E77" s="201">
        <f t="shared" si="4"/>
        <v>0.2</v>
      </c>
      <c r="F77" s="208">
        <v>12</v>
      </c>
      <c r="G77" s="201">
        <f t="shared" ref="G77:G85" si="7">O77/F77</f>
        <v>0.25</v>
      </c>
      <c r="H77" s="208">
        <v>4</v>
      </c>
      <c r="I77" s="201">
        <f t="shared" si="5"/>
        <v>0</v>
      </c>
      <c r="K77" s="208">
        <v>34</v>
      </c>
      <c r="L77" s="518"/>
      <c r="M77" s="208">
        <v>1</v>
      </c>
      <c r="N77" s="518"/>
      <c r="O77" s="208">
        <v>3</v>
      </c>
      <c r="P77" s="518"/>
      <c r="Q77" s="208"/>
      <c r="R77" s="518"/>
    </row>
    <row r="78" spans="1:18" x14ac:dyDescent="0.2">
      <c r="A78" s="509" t="s">
        <v>57</v>
      </c>
      <c r="B78" s="208">
        <v>191</v>
      </c>
      <c r="C78" s="201">
        <f t="shared" si="6"/>
        <v>0.48167539267015708</v>
      </c>
      <c r="D78" s="208">
        <v>13</v>
      </c>
      <c r="E78" s="201">
        <f t="shared" si="4"/>
        <v>0.30769230769230771</v>
      </c>
      <c r="F78" s="208">
        <v>17</v>
      </c>
      <c r="G78" s="201">
        <f t="shared" si="7"/>
        <v>0.35294117647058826</v>
      </c>
      <c r="H78" s="208">
        <v>5</v>
      </c>
      <c r="I78" s="201">
        <f t="shared" si="5"/>
        <v>0.2</v>
      </c>
      <c r="K78" s="208">
        <v>92</v>
      </c>
      <c r="L78" s="518"/>
      <c r="M78" s="208">
        <v>4</v>
      </c>
      <c r="N78" s="518"/>
      <c r="O78" s="208">
        <v>6</v>
      </c>
      <c r="P78" s="518"/>
      <c r="Q78" s="208">
        <v>1</v>
      </c>
      <c r="R78" s="518"/>
    </row>
    <row r="79" spans="1:18" x14ac:dyDescent="0.2">
      <c r="A79" s="509" t="s">
        <v>58</v>
      </c>
      <c r="B79" s="208">
        <v>82</v>
      </c>
      <c r="C79" s="201">
        <f t="shared" si="6"/>
        <v>0.56097560975609762</v>
      </c>
      <c r="D79" s="208">
        <v>6</v>
      </c>
      <c r="E79" s="201">
        <f t="shared" si="4"/>
        <v>0.66666666666666663</v>
      </c>
      <c r="F79" s="208">
        <v>7</v>
      </c>
      <c r="G79" s="201">
        <f t="shared" si="7"/>
        <v>0.5714285714285714</v>
      </c>
      <c r="H79" s="208">
        <v>2</v>
      </c>
      <c r="I79" s="201">
        <f t="shared" si="5"/>
        <v>0</v>
      </c>
      <c r="K79" s="208">
        <v>46</v>
      </c>
      <c r="L79" s="518"/>
      <c r="M79" s="208">
        <v>4</v>
      </c>
      <c r="N79" s="518"/>
      <c r="O79" s="208">
        <v>4</v>
      </c>
      <c r="P79" s="518"/>
      <c r="Q79" s="208"/>
      <c r="R79" s="518"/>
    </row>
    <row r="80" spans="1:18" x14ac:dyDescent="0.2">
      <c r="A80" s="510" t="s">
        <v>59</v>
      </c>
      <c r="B80" s="209">
        <v>85</v>
      </c>
      <c r="C80" s="202">
        <f t="shared" si="6"/>
        <v>0.57647058823529407</v>
      </c>
      <c r="D80" s="209">
        <v>5</v>
      </c>
      <c r="E80" s="202">
        <f t="shared" si="4"/>
        <v>0.8</v>
      </c>
      <c r="F80" s="209">
        <v>8</v>
      </c>
      <c r="G80" s="202">
        <f t="shared" si="7"/>
        <v>0.625</v>
      </c>
      <c r="H80" s="209">
        <v>2</v>
      </c>
      <c r="I80" s="202">
        <f t="shared" si="5"/>
        <v>1</v>
      </c>
      <c r="K80" s="209">
        <v>49</v>
      </c>
      <c r="L80" s="519"/>
      <c r="M80" s="209">
        <v>4</v>
      </c>
      <c r="N80" s="519"/>
      <c r="O80" s="209">
        <v>5</v>
      </c>
      <c r="P80" s="519"/>
      <c r="Q80" s="209">
        <v>2</v>
      </c>
      <c r="R80" s="519"/>
    </row>
    <row r="81" spans="1:18" x14ac:dyDescent="0.2">
      <c r="A81" s="506" t="s">
        <v>32</v>
      </c>
      <c r="B81" s="168">
        <v>218</v>
      </c>
      <c r="C81" s="204">
        <f t="shared" si="6"/>
        <v>0.56880733944954132</v>
      </c>
      <c r="D81" s="168">
        <v>25</v>
      </c>
      <c r="E81" s="204">
        <f t="shared" si="4"/>
        <v>0.6</v>
      </c>
      <c r="F81" s="168">
        <v>29</v>
      </c>
      <c r="G81" s="204">
        <f t="shared" si="7"/>
        <v>0.41379310344827586</v>
      </c>
      <c r="H81" s="168">
        <v>12</v>
      </c>
      <c r="I81" s="204">
        <f t="shared" si="5"/>
        <v>0.25</v>
      </c>
      <c r="K81" s="168">
        <v>124</v>
      </c>
      <c r="L81" s="515"/>
      <c r="M81" s="168">
        <v>15</v>
      </c>
      <c r="N81" s="515"/>
      <c r="O81" s="168">
        <v>12</v>
      </c>
      <c r="P81" s="515"/>
      <c r="Q81" s="168">
        <v>3</v>
      </c>
      <c r="R81" s="515"/>
    </row>
    <row r="82" spans="1:18" x14ac:dyDescent="0.2">
      <c r="A82" s="507" t="s">
        <v>99</v>
      </c>
      <c r="B82" s="169">
        <v>218</v>
      </c>
      <c r="C82" s="205">
        <f t="shared" si="6"/>
        <v>0.56880733944954132</v>
      </c>
      <c r="D82" s="169">
        <v>25</v>
      </c>
      <c r="E82" s="205">
        <f t="shared" si="4"/>
        <v>0.6</v>
      </c>
      <c r="F82" s="169">
        <v>29</v>
      </c>
      <c r="G82" s="205">
        <f t="shared" si="7"/>
        <v>0.41379310344827586</v>
      </c>
      <c r="H82" s="169">
        <v>12</v>
      </c>
      <c r="I82" s="205">
        <f t="shared" si="5"/>
        <v>0.25</v>
      </c>
      <c r="K82" s="169">
        <v>124</v>
      </c>
      <c r="L82" s="516"/>
      <c r="M82" s="169">
        <v>15</v>
      </c>
      <c r="N82" s="516"/>
      <c r="O82" s="169">
        <v>12</v>
      </c>
      <c r="P82" s="516"/>
      <c r="Q82" s="169">
        <v>3</v>
      </c>
      <c r="R82" s="516"/>
    </row>
    <row r="83" spans="1:18" x14ac:dyDescent="0.2">
      <c r="A83" s="508" t="s">
        <v>33</v>
      </c>
      <c r="B83" s="207">
        <v>71</v>
      </c>
      <c r="C83" s="200">
        <f t="shared" si="6"/>
        <v>0.42253521126760563</v>
      </c>
      <c r="D83" s="207">
        <v>6</v>
      </c>
      <c r="E83" s="200">
        <f t="shared" si="4"/>
        <v>0.5</v>
      </c>
      <c r="F83" s="207">
        <v>6</v>
      </c>
      <c r="G83" s="200">
        <f t="shared" si="7"/>
        <v>0.33333333333333331</v>
      </c>
      <c r="H83" s="207">
        <v>3</v>
      </c>
      <c r="I83" s="200">
        <f t="shared" si="5"/>
        <v>0</v>
      </c>
      <c r="K83" s="207">
        <v>30</v>
      </c>
      <c r="L83" s="517"/>
      <c r="M83" s="207">
        <v>3</v>
      </c>
      <c r="N83" s="517"/>
      <c r="O83" s="207">
        <v>2</v>
      </c>
      <c r="P83" s="517"/>
      <c r="Q83" s="207"/>
      <c r="R83" s="517"/>
    </row>
    <row r="84" spans="1:18" x14ac:dyDescent="0.2">
      <c r="A84" s="509" t="s">
        <v>34</v>
      </c>
      <c r="B84" s="208">
        <v>117</v>
      </c>
      <c r="C84" s="201">
        <f t="shared" si="6"/>
        <v>0.61538461538461542</v>
      </c>
      <c r="D84" s="208">
        <v>14</v>
      </c>
      <c r="E84" s="201">
        <f t="shared" si="4"/>
        <v>0.6428571428571429</v>
      </c>
      <c r="F84" s="208">
        <v>18</v>
      </c>
      <c r="G84" s="201">
        <f t="shared" si="7"/>
        <v>0.3888888888888889</v>
      </c>
      <c r="H84" s="208">
        <v>6</v>
      </c>
      <c r="I84" s="201">
        <f t="shared" si="5"/>
        <v>0.33333333333333331</v>
      </c>
      <c r="K84" s="208">
        <v>72</v>
      </c>
      <c r="L84" s="518"/>
      <c r="M84" s="208">
        <v>9</v>
      </c>
      <c r="N84" s="518"/>
      <c r="O84" s="208">
        <v>7</v>
      </c>
      <c r="P84" s="518"/>
      <c r="Q84" s="208">
        <v>2</v>
      </c>
      <c r="R84" s="518"/>
    </row>
    <row r="85" spans="1:18" x14ac:dyDescent="0.2">
      <c r="A85" s="512" t="s">
        <v>35</v>
      </c>
      <c r="B85" s="210">
        <v>55</v>
      </c>
      <c r="C85" s="203">
        <f t="shared" si="6"/>
        <v>0.65454545454545454</v>
      </c>
      <c r="D85" s="210">
        <v>5</v>
      </c>
      <c r="E85" s="203">
        <f t="shared" si="4"/>
        <v>0.6</v>
      </c>
      <c r="F85" s="210">
        <v>6</v>
      </c>
      <c r="G85" s="203">
        <f t="shared" si="7"/>
        <v>0.5</v>
      </c>
      <c r="H85" s="210">
        <v>3</v>
      </c>
      <c r="I85" s="203">
        <f t="shared" si="5"/>
        <v>0.33333333333333331</v>
      </c>
      <c r="K85" s="210">
        <v>36</v>
      </c>
      <c r="L85" s="521"/>
      <c r="M85" s="210">
        <v>3</v>
      </c>
      <c r="N85" s="521"/>
      <c r="O85" s="210">
        <v>3</v>
      </c>
      <c r="P85" s="521"/>
      <c r="Q85" s="210">
        <v>1</v>
      </c>
      <c r="R85" s="521"/>
    </row>
    <row r="86" spans="1:18" x14ac:dyDescent="0.2">
      <c r="C86" s="5"/>
      <c r="E86" s="5"/>
      <c r="G86" s="5"/>
      <c r="I86" s="5"/>
      <c r="L86" s="522"/>
      <c r="N86" s="522"/>
      <c r="P86" s="522"/>
      <c r="R86" s="522"/>
    </row>
    <row r="87" spans="1:18" x14ac:dyDescent="0.2">
      <c r="A87" s="193" t="s">
        <v>60</v>
      </c>
      <c r="B87" s="12">
        <v>8536</v>
      </c>
      <c r="C87" s="147">
        <f t="shared" si="6"/>
        <v>0.47738987816307404</v>
      </c>
      <c r="D87" s="194">
        <v>1104</v>
      </c>
      <c r="E87" s="147">
        <f t="shared" si="4"/>
        <v>0.46467391304347827</v>
      </c>
      <c r="F87" s="12">
        <v>1908</v>
      </c>
      <c r="G87" s="147">
        <f>O87/F87</f>
        <v>0.34538784067085954</v>
      </c>
      <c r="H87" s="194">
        <v>528</v>
      </c>
      <c r="I87" s="147">
        <f>Q87/H87</f>
        <v>0.37121212121212122</v>
      </c>
      <c r="K87" s="12">
        <v>4075</v>
      </c>
      <c r="L87" s="523"/>
      <c r="M87" s="194">
        <v>513</v>
      </c>
      <c r="N87" s="523"/>
      <c r="O87" s="12">
        <v>659</v>
      </c>
      <c r="P87" s="523"/>
      <c r="Q87" s="194">
        <v>196</v>
      </c>
      <c r="R87" s="523"/>
    </row>
    <row r="88" spans="1:18" ht="6.75" customHeight="1" x14ac:dyDescent="0.2"/>
    <row r="89" spans="1:18" x14ac:dyDescent="0.2">
      <c r="A89" s="344" t="s">
        <v>431</v>
      </c>
    </row>
    <row r="90" spans="1:18" ht="13.5" customHeight="1" x14ac:dyDescent="0.2">
      <c r="A90" s="619" t="s">
        <v>467</v>
      </c>
      <c r="B90" s="619"/>
      <c r="C90" s="619"/>
      <c r="D90" s="619"/>
      <c r="E90" s="619"/>
      <c r="F90" s="619"/>
      <c r="G90" s="619"/>
      <c r="H90" s="619"/>
      <c r="I90" s="619"/>
    </row>
  </sheetData>
  <mergeCells count="17">
    <mergeCell ref="K7:R7"/>
    <mergeCell ref="K8:N8"/>
    <mergeCell ref="O8:R8"/>
    <mergeCell ref="K9:L9"/>
    <mergeCell ref="M9:N9"/>
    <mergeCell ref="O9:P9"/>
    <mergeCell ref="Q9:R9"/>
    <mergeCell ref="A90:I90"/>
    <mergeCell ref="A2:I2"/>
    <mergeCell ref="A5:I5"/>
    <mergeCell ref="B9:C9"/>
    <mergeCell ref="D9:E9"/>
    <mergeCell ref="B8:E8"/>
    <mergeCell ref="F8:I8"/>
    <mergeCell ref="F9:G9"/>
    <mergeCell ref="H9:I9"/>
    <mergeCell ref="A8:A11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8" fitToHeight="0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J140"/>
  <sheetViews>
    <sheetView showGridLines="0" workbookViewId="0">
      <selection activeCell="N33" sqref="N33"/>
    </sheetView>
  </sheetViews>
  <sheetFormatPr baseColWidth="10" defaultRowHeight="12.75" x14ac:dyDescent="0.2"/>
  <cols>
    <col min="1" max="1" width="36.6640625" style="7" bestFit="1" customWidth="1"/>
    <col min="2" max="2" width="14.1640625" bestFit="1" customWidth="1"/>
    <col min="3" max="3" width="10.1640625" bestFit="1" customWidth="1"/>
    <col min="4" max="4" width="12.1640625" bestFit="1" customWidth="1"/>
    <col min="5" max="5" width="3.1640625" customWidth="1"/>
    <col min="6" max="6" width="14.1640625" bestFit="1" customWidth="1"/>
    <col min="7" max="7" width="10.1640625" bestFit="1" customWidth="1"/>
    <col min="8" max="8" width="8.1640625" bestFit="1" customWidth="1"/>
    <col min="10" max="10" width="30.33203125" style="499" customWidth="1"/>
  </cols>
  <sheetData>
    <row r="1" spans="1:10" ht="13.5" thickBot="1" x14ac:dyDescent="0.25"/>
    <row r="2" spans="1:10" ht="34.5" customHeight="1" thickTop="1" thickBot="1" x14ac:dyDescent="0.25">
      <c r="A2" s="598" t="s">
        <v>453</v>
      </c>
      <c r="B2" s="610"/>
      <c r="C2" s="610"/>
      <c r="D2" s="610"/>
      <c r="E2" s="610"/>
      <c r="F2" s="610"/>
      <c r="G2" s="610"/>
      <c r="H2" s="611"/>
      <c r="I2" s="346"/>
    </row>
    <row r="3" spans="1:10" ht="6.75" customHeight="1" thickTop="1" x14ac:dyDescent="0.2"/>
    <row r="4" spans="1:10" x14ac:dyDescent="0.2">
      <c r="A4" s="612" t="s">
        <v>362</v>
      </c>
      <c r="B4" s="612"/>
      <c r="C4" s="612"/>
      <c r="D4" s="612"/>
      <c r="E4" s="612"/>
      <c r="F4" s="612"/>
      <c r="G4" s="612"/>
      <c r="H4" s="612"/>
    </row>
    <row r="5" spans="1:10" ht="7.5" customHeight="1" x14ac:dyDescent="0.2"/>
    <row r="6" spans="1:10" x14ac:dyDescent="0.2">
      <c r="B6" s="623" t="s">
        <v>88</v>
      </c>
      <c r="C6" s="624"/>
      <c r="D6" s="625"/>
      <c r="E6" s="406"/>
      <c r="F6" s="623" t="s">
        <v>92</v>
      </c>
      <c r="G6" s="624"/>
      <c r="H6" s="625"/>
    </row>
    <row r="7" spans="1:10" x14ac:dyDescent="0.2">
      <c r="A7" s="7" t="s">
        <v>352</v>
      </c>
      <c r="B7" s="6" t="s">
        <v>61</v>
      </c>
      <c r="C7" s="6" t="s">
        <v>105</v>
      </c>
      <c r="D7" s="414" t="s">
        <v>351</v>
      </c>
      <c r="E7" s="406"/>
      <c r="F7" s="6" t="s">
        <v>61</v>
      </c>
      <c r="G7" s="6" t="s">
        <v>105</v>
      </c>
      <c r="H7" s="414" t="s">
        <v>351</v>
      </c>
    </row>
    <row r="8" spans="1:10" x14ac:dyDescent="0.2">
      <c r="F8" s="284"/>
      <c r="G8" s="284"/>
    </row>
    <row r="9" spans="1:10" x14ac:dyDescent="0.2">
      <c r="A9" s="415" t="s">
        <v>177</v>
      </c>
      <c r="B9" s="283">
        <v>1</v>
      </c>
      <c r="C9" s="407">
        <v>37</v>
      </c>
      <c r="D9" s="411">
        <f>C9/B9</f>
        <v>37</v>
      </c>
      <c r="F9" s="283">
        <v>0</v>
      </c>
      <c r="G9" s="407"/>
      <c r="H9" s="411"/>
      <c r="J9" s="499" t="s">
        <v>177</v>
      </c>
    </row>
    <row r="10" spans="1:10" x14ac:dyDescent="0.2">
      <c r="A10" s="416" t="s">
        <v>113</v>
      </c>
      <c r="B10" s="285">
        <v>52</v>
      </c>
      <c r="C10" s="408">
        <v>1332</v>
      </c>
      <c r="D10" s="412">
        <f t="shared" ref="D10:D73" si="0">C10/B10</f>
        <v>25.615384615384617</v>
      </c>
      <c r="F10" s="285">
        <v>20</v>
      </c>
      <c r="G10" s="408">
        <v>112</v>
      </c>
      <c r="H10" s="412">
        <f t="shared" ref="H10:H71" si="1">G10/F10</f>
        <v>5.6</v>
      </c>
      <c r="J10" s="499" t="s">
        <v>113</v>
      </c>
    </row>
    <row r="11" spans="1:10" x14ac:dyDescent="0.2">
      <c r="A11" s="416" t="s">
        <v>178</v>
      </c>
      <c r="B11" s="285"/>
      <c r="C11" s="408"/>
      <c r="D11" s="412"/>
      <c r="F11" s="285"/>
      <c r="G11" s="408"/>
      <c r="H11" s="412"/>
      <c r="J11" s="499" t="s">
        <v>178</v>
      </c>
    </row>
    <row r="12" spans="1:10" x14ac:dyDescent="0.2">
      <c r="A12" s="416" t="s">
        <v>228</v>
      </c>
      <c r="B12" s="285">
        <v>2</v>
      </c>
      <c r="C12" s="408">
        <v>114</v>
      </c>
      <c r="D12" s="412">
        <f t="shared" si="0"/>
        <v>57</v>
      </c>
      <c r="F12" s="285">
        <v>2</v>
      </c>
      <c r="G12" s="408">
        <v>8</v>
      </c>
      <c r="H12" s="412">
        <f t="shared" si="1"/>
        <v>4</v>
      </c>
      <c r="J12" s="499" t="s">
        <v>513</v>
      </c>
    </row>
    <row r="13" spans="1:10" x14ac:dyDescent="0.2">
      <c r="A13" s="416" t="s">
        <v>114</v>
      </c>
      <c r="B13" s="285"/>
      <c r="C13" s="408"/>
      <c r="D13" s="412"/>
      <c r="F13" s="285"/>
      <c r="G13" s="408"/>
      <c r="H13" s="412"/>
      <c r="J13" s="499" t="s">
        <v>114</v>
      </c>
    </row>
    <row r="14" spans="1:10" x14ac:dyDescent="0.2">
      <c r="A14" s="416" t="s">
        <v>206</v>
      </c>
      <c r="B14" s="285">
        <v>14</v>
      </c>
      <c r="C14" s="408">
        <v>402</v>
      </c>
      <c r="D14" s="412">
        <f t="shared" si="0"/>
        <v>28.714285714285715</v>
      </c>
      <c r="F14" s="285">
        <v>8</v>
      </c>
      <c r="G14" s="408">
        <v>90</v>
      </c>
      <c r="H14" s="412">
        <f t="shared" si="1"/>
        <v>11.25</v>
      </c>
      <c r="J14" s="499" t="s">
        <v>206</v>
      </c>
    </row>
    <row r="15" spans="1:10" x14ac:dyDescent="0.2">
      <c r="A15" s="416" t="s">
        <v>415</v>
      </c>
      <c r="B15" s="285">
        <v>12</v>
      </c>
      <c r="C15" s="408">
        <v>159</v>
      </c>
      <c r="D15" s="412">
        <f t="shared" si="0"/>
        <v>13.25</v>
      </c>
      <c r="F15" s="285">
        <v>4</v>
      </c>
      <c r="G15" s="408">
        <v>7</v>
      </c>
      <c r="H15" s="412">
        <f t="shared" si="1"/>
        <v>1.75</v>
      </c>
      <c r="J15" s="499" t="s">
        <v>415</v>
      </c>
    </row>
    <row r="16" spans="1:10" x14ac:dyDescent="0.2">
      <c r="A16" s="416" t="s">
        <v>190</v>
      </c>
      <c r="B16" s="285">
        <v>8</v>
      </c>
      <c r="C16" s="408">
        <v>321</v>
      </c>
      <c r="D16" s="412">
        <f t="shared" si="0"/>
        <v>40.125</v>
      </c>
      <c r="F16" s="285">
        <v>4</v>
      </c>
      <c r="G16" s="408">
        <v>13</v>
      </c>
      <c r="H16" s="412">
        <f t="shared" si="1"/>
        <v>3.25</v>
      </c>
      <c r="J16" s="499" t="s">
        <v>190</v>
      </c>
    </row>
    <row r="17" spans="1:10" x14ac:dyDescent="0.2">
      <c r="A17" s="416" t="s">
        <v>469</v>
      </c>
      <c r="B17" s="285">
        <v>5</v>
      </c>
      <c r="C17" s="408">
        <v>174</v>
      </c>
      <c r="D17" s="412">
        <f t="shared" si="0"/>
        <v>34.799999999999997</v>
      </c>
      <c r="F17" s="285">
        <v>2</v>
      </c>
      <c r="G17" s="408">
        <v>19</v>
      </c>
      <c r="H17" s="412">
        <f t="shared" si="1"/>
        <v>9.5</v>
      </c>
      <c r="J17" s="499" t="s">
        <v>469</v>
      </c>
    </row>
    <row r="18" spans="1:10" x14ac:dyDescent="0.2">
      <c r="A18" s="416" t="s">
        <v>409</v>
      </c>
      <c r="B18" s="285">
        <v>4</v>
      </c>
      <c r="C18" s="408">
        <v>159</v>
      </c>
      <c r="D18" s="412">
        <f t="shared" si="0"/>
        <v>39.75</v>
      </c>
      <c r="F18" s="285">
        <v>2</v>
      </c>
      <c r="G18" s="408">
        <v>12</v>
      </c>
      <c r="H18" s="412">
        <f t="shared" si="1"/>
        <v>6</v>
      </c>
      <c r="J18" s="499" t="s">
        <v>409</v>
      </c>
    </row>
    <row r="19" spans="1:10" x14ac:dyDescent="0.2">
      <c r="A19" s="416" t="s">
        <v>115</v>
      </c>
      <c r="B19" s="285">
        <v>13</v>
      </c>
      <c r="C19" s="408">
        <v>411</v>
      </c>
      <c r="D19" s="412">
        <f t="shared" si="0"/>
        <v>31.615384615384617</v>
      </c>
      <c r="F19" s="285">
        <v>5</v>
      </c>
      <c r="G19" s="408">
        <v>28</v>
      </c>
      <c r="H19" s="412">
        <f t="shared" si="1"/>
        <v>5.6</v>
      </c>
      <c r="J19" s="499" t="s">
        <v>115</v>
      </c>
    </row>
    <row r="20" spans="1:10" x14ac:dyDescent="0.2">
      <c r="A20" s="416" t="s">
        <v>410</v>
      </c>
      <c r="B20" s="285">
        <v>2</v>
      </c>
      <c r="C20" s="408">
        <v>62</v>
      </c>
      <c r="D20" s="412">
        <f t="shared" si="0"/>
        <v>31</v>
      </c>
      <c r="F20" s="285">
        <v>0</v>
      </c>
      <c r="G20" s="408"/>
      <c r="H20" s="412"/>
      <c r="J20" s="499" t="s">
        <v>410</v>
      </c>
    </row>
    <row r="21" spans="1:10" x14ac:dyDescent="0.2">
      <c r="A21" s="416" t="s">
        <v>116</v>
      </c>
      <c r="B21" s="285">
        <v>34</v>
      </c>
      <c r="C21" s="408">
        <v>654</v>
      </c>
      <c r="D21" s="412">
        <f t="shared" si="0"/>
        <v>19.235294117647058</v>
      </c>
      <c r="F21" s="285">
        <v>20</v>
      </c>
      <c r="G21" s="408">
        <v>134</v>
      </c>
      <c r="H21" s="412">
        <f t="shared" si="1"/>
        <v>6.7</v>
      </c>
      <c r="J21" s="499" t="s">
        <v>116</v>
      </c>
    </row>
    <row r="22" spans="1:10" x14ac:dyDescent="0.2">
      <c r="A22" s="416" t="s">
        <v>180</v>
      </c>
      <c r="B22" s="285">
        <v>9</v>
      </c>
      <c r="C22" s="408">
        <v>435</v>
      </c>
      <c r="D22" s="412">
        <f t="shared" si="0"/>
        <v>48.333333333333336</v>
      </c>
      <c r="F22" s="285">
        <v>4</v>
      </c>
      <c r="G22" s="408">
        <v>28</v>
      </c>
      <c r="H22" s="412">
        <f t="shared" si="1"/>
        <v>7</v>
      </c>
      <c r="J22" s="499" t="s">
        <v>180</v>
      </c>
    </row>
    <row r="23" spans="1:10" x14ac:dyDescent="0.2">
      <c r="A23" s="416" t="s">
        <v>411</v>
      </c>
      <c r="B23" s="285">
        <v>4</v>
      </c>
      <c r="C23" s="408">
        <v>122</v>
      </c>
      <c r="D23" s="412">
        <f t="shared" si="0"/>
        <v>30.5</v>
      </c>
      <c r="F23" s="285">
        <v>0</v>
      </c>
      <c r="G23" s="408"/>
      <c r="H23" s="412"/>
      <c r="J23" s="499" t="s">
        <v>411</v>
      </c>
    </row>
    <row r="24" spans="1:10" x14ac:dyDescent="0.2">
      <c r="A24" s="416" t="s">
        <v>181</v>
      </c>
      <c r="B24" s="285">
        <v>4</v>
      </c>
      <c r="C24" s="408">
        <v>99</v>
      </c>
      <c r="D24" s="412">
        <f t="shared" si="0"/>
        <v>24.75</v>
      </c>
      <c r="F24" s="285">
        <v>2</v>
      </c>
      <c r="G24" s="408">
        <v>19</v>
      </c>
      <c r="H24" s="412">
        <f t="shared" si="1"/>
        <v>9.5</v>
      </c>
      <c r="J24" s="499" t="s">
        <v>181</v>
      </c>
    </row>
    <row r="25" spans="1:10" x14ac:dyDescent="0.2">
      <c r="A25" s="416" t="s">
        <v>421</v>
      </c>
      <c r="B25" s="285">
        <v>3</v>
      </c>
      <c r="C25" s="408">
        <v>109</v>
      </c>
      <c r="D25" s="412">
        <f t="shared" si="0"/>
        <v>36.333333333333336</v>
      </c>
      <c r="F25" s="285">
        <v>0</v>
      </c>
      <c r="G25" s="408"/>
      <c r="H25" s="412"/>
      <c r="J25" s="499" t="s">
        <v>498</v>
      </c>
    </row>
    <row r="26" spans="1:10" x14ac:dyDescent="0.2">
      <c r="A26" s="416" t="s">
        <v>218</v>
      </c>
      <c r="B26" s="285">
        <v>18</v>
      </c>
      <c r="C26" s="408">
        <v>399</v>
      </c>
      <c r="D26" s="412">
        <f t="shared" si="0"/>
        <v>22.166666666666668</v>
      </c>
      <c r="F26" s="285">
        <v>8</v>
      </c>
      <c r="G26" s="408">
        <v>26</v>
      </c>
      <c r="H26" s="412">
        <f t="shared" si="1"/>
        <v>3.25</v>
      </c>
      <c r="J26" s="499" t="s">
        <v>218</v>
      </c>
    </row>
    <row r="27" spans="1:10" x14ac:dyDescent="0.2">
      <c r="A27" s="416" t="s">
        <v>436</v>
      </c>
      <c r="B27" s="285">
        <v>1</v>
      </c>
      <c r="C27" s="408">
        <v>26</v>
      </c>
      <c r="D27" s="412">
        <f t="shared" si="0"/>
        <v>26</v>
      </c>
      <c r="F27" s="285">
        <v>1</v>
      </c>
      <c r="G27" s="408">
        <v>6</v>
      </c>
      <c r="H27" s="412">
        <f t="shared" si="1"/>
        <v>6</v>
      </c>
      <c r="J27" s="499" t="s">
        <v>436</v>
      </c>
    </row>
    <row r="28" spans="1:10" x14ac:dyDescent="0.2">
      <c r="A28" s="416" t="s">
        <v>219</v>
      </c>
      <c r="B28" s="285">
        <v>8</v>
      </c>
      <c r="C28" s="408">
        <v>259</v>
      </c>
      <c r="D28" s="412">
        <f t="shared" si="0"/>
        <v>32.375</v>
      </c>
      <c r="F28" s="285">
        <v>5</v>
      </c>
      <c r="G28" s="408">
        <v>38</v>
      </c>
      <c r="H28" s="412">
        <f t="shared" si="1"/>
        <v>7.6</v>
      </c>
      <c r="J28" s="499" t="s">
        <v>219</v>
      </c>
    </row>
    <row r="29" spans="1:10" x14ac:dyDescent="0.2">
      <c r="A29" s="416" t="s">
        <v>117</v>
      </c>
      <c r="B29" s="285">
        <v>8</v>
      </c>
      <c r="C29" s="408">
        <v>534</v>
      </c>
      <c r="D29" s="412">
        <f t="shared" si="0"/>
        <v>66.75</v>
      </c>
      <c r="F29" s="285">
        <v>11</v>
      </c>
      <c r="G29" s="408">
        <v>62</v>
      </c>
      <c r="H29" s="412">
        <f t="shared" si="1"/>
        <v>5.6363636363636367</v>
      </c>
      <c r="J29" s="499" t="s">
        <v>117</v>
      </c>
    </row>
    <row r="30" spans="1:10" x14ac:dyDescent="0.2">
      <c r="A30" s="416" t="s">
        <v>474</v>
      </c>
      <c r="B30" s="285">
        <v>1</v>
      </c>
      <c r="C30" s="408">
        <v>31</v>
      </c>
      <c r="D30" s="412">
        <f t="shared" si="0"/>
        <v>31</v>
      </c>
      <c r="F30" s="285">
        <v>0</v>
      </c>
      <c r="G30" s="408"/>
      <c r="H30" s="412"/>
      <c r="J30" s="499" t="s">
        <v>474</v>
      </c>
    </row>
    <row r="31" spans="1:10" x14ac:dyDescent="0.2">
      <c r="A31" s="416" t="s">
        <v>234</v>
      </c>
      <c r="B31" s="285">
        <v>2</v>
      </c>
      <c r="C31" s="408">
        <v>12</v>
      </c>
      <c r="D31" s="412">
        <f t="shared" si="0"/>
        <v>6</v>
      </c>
      <c r="F31" s="285">
        <v>2</v>
      </c>
      <c r="G31" s="408">
        <v>3</v>
      </c>
      <c r="H31" s="412">
        <f t="shared" si="1"/>
        <v>1.5</v>
      </c>
      <c r="J31" s="499" t="s">
        <v>234</v>
      </c>
    </row>
    <row r="32" spans="1:10" x14ac:dyDescent="0.2">
      <c r="A32" s="416" t="s">
        <v>235</v>
      </c>
      <c r="B32" s="285">
        <v>1</v>
      </c>
      <c r="C32" s="408">
        <v>42</v>
      </c>
      <c r="D32" s="412">
        <f t="shared" si="0"/>
        <v>42</v>
      </c>
      <c r="F32" s="285">
        <v>0</v>
      </c>
      <c r="G32" s="408"/>
      <c r="H32" s="412"/>
      <c r="J32" s="499" t="s">
        <v>235</v>
      </c>
    </row>
    <row r="33" spans="1:10" x14ac:dyDescent="0.2">
      <c r="A33" s="416" t="s">
        <v>236</v>
      </c>
      <c r="B33" s="285">
        <v>16</v>
      </c>
      <c r="C33" s="408">
        <v>513</v>
      </c>
      <c r="D33" s="412">
        <f t="shared" si="0"/>
        <v>32.0625</v>
      </c>
      <c r="F33" s="285">
        <v>13</v>
      </c>
      <c r="G33" s="408">
        <v>72</v>
      </c>
      <c r="H33" s="412">
        <f t="shared" si="1"/>
        <v>5.5384615384615383</v>
      </c>
      <c r="J33" s="499" t="s">
        <v>236</v>
      </c>
    </row>
    <row r="34" spans="1:10" x14ac:dyDescent="0.2">
      <c r="A34" s="416" t="s">
        <v>188</v>
      </c>
      <c r="B34" s="285">
        <v>13</v>
      </c>
      <c r="C34" s="408">
        <v>387</v>
      </c>
      <c r="D34" s="412">
        <f t="shared" si="0"/>
        <v>29.76923076923077</v>
      </c>
      <c r="F34" s="285">
        <v>2</v>
      </c>
      <c r="G34" s="408">
        <v>13</v>
      </c>
      <c r="H34" s="412">
        <f t="shared" si="1"/>
        <v>6.5</v>
      </c>
      <c r="J34" s="499" t="s">
        <v>188</v>
      </c>
    </row>
    <row r="35" spans="1:10" x14ac:dyDescent="0.2">
      <c r="A35" s="416" t="s">
        <v>437</v>
      </c>
      <c r="B35" s="285">
        <v>17</v>
      </c>
      <c r="C35" s="408">
        <v>451</v>
      </c>
      <c r="D35" s="412">
        <f t="shared" si="0"/>
        <v>26.529411764705884</v>
      </c>
      <c r="F35" s="285">
        <v>8</v>
      </c>
      <c r="G35" s="408">
        <v>24</v>
      </c>
      <c r="H35" s="412">
        <f t="shared" si="1"/>
        <v>3</v>
      </c>
      <c r="J35" s="499" t="s">
        <v>437</v>
      </c>
    </row>
    <row r="36" spans="1:10" x14ac:dyDescent="0.2">
      <c r="A36" s="416" t="s">
        <v>476</v>
      </c>
      <c r="B36" s="285">
        <v>3</v>
      </c>
      <c r="C36" s="408">
        <v>90</v>
      </c>
      <c r="D36" s="412">
        <f t="shared" si="0"/>
        <v>30</v>
      </c>
      <c r="F36" s="285">
        <v>2</v>
      </c>
      <c r="G36" s="408">
        <v>6</v>
      </c>
      <c r="H36" s="412">
        <f t="shared" si="1"/>
        <v>3</v>
      </c>
      <c r="J36" s="499" t="s">
        <v>476</v>
      </c>
    </row>
    <row r="37" spans="1:10" x14ac:dyDescent="0.2">
      <c r="A37" s="416" t="s">
        <v>179</v>
      </c>
      <c r="B37" s="285">
        <v>3</v>
      </c>
      <c r="C37" s="408">
        <v>59</v>
      </c>
      <c r="D37" s="412">
        <f t="shared" si="0"/>
        <v>19.666666666666668</v>
      </c>
      <c r="F37" s="285">
        <v>3</v>
      </c>
      <c r="G37" s="408">
        <v>34</v>
      </c>
      <c r="H37" s="412">
        <f t="shared" si="1"/>
        <v>11.333333333333334</v>
      </c>
      <c r="J37" s="499" t="s">
        <v>179</v>
      </c>
    </row>
    <row r="38" spans="1:10" x14ac:dyDescent="0.2">
      <c r="A38" s="416" t="s">
        <v>438</v>
      </c>
      <c r="B38" s="285">
        <v>3</v>
      </c>
      <c r="C38" s="408">
        <v>81</v>
      </c>
      <c r="D38" s="412">
        <f t="shared" si="0"/>
        <v>27</v>
      </c>
      <c r="F38" s="285">
        <v>1</v>
      </c>
      <c r="G38" s="408">
        <v>3</v>
      </c>
      <c r="H38" s="412">
        <f t="shared" si="1"/>
        <v>3</v>
      </c>
      <c r="J38" s="499" t="s">
        <v>438</v>
      </c>
    </row>
    <row r="39" spans="1:10" x14ac:dyDescent="0.2">
      <c r="A39" s="416" t="s">
        <v>439</v>
      </c>
      <c r="B39" s="285"/>
      <c r="C39" s="408"/>
      <c r="D39" s="412"/>
      <c r="F39" s="285"/>
      <c r="G39" s="408"/>
      <c r="H39" s="412"/>
      <c r="J39" s="499" t="s">
        <v>439</v>
      </c>
    </row>
    <row r="40" spans="1:10" x14ac:dyDescent="0.2">
      <c r="A40" s="416" t="s">
        <v>440</v>
      </c>
      <c r="B40" s="285"/>
      <c r="C40" s="408"/>
      <c r="D40" s="412"/>
      <c r="F40" s="285"/>
      <c r="G40" s="408"/>
      <c r="H40" s="412"/>
      <c r="J40" s="499" t="s">
        <v>440</v>
      </c>
    </row>
    <row r="41" spans="1:10" x14ac:dyDescent="0.2">
      <c r="A41" s="416" t="s">
        <v>183</v>
      </c>
      <c r="B41" s="285">
        <v>5</v>
      </c>
      <c r="C41" s="408">
        <v>119</v>
      </c>
      <c r="D41" s="412">
        <f t="shared" si="0"/>
        <v>23.8</v>
      </c>
      <c r="F41" s="285">
        <v>0</v>
      </c>
      <c r="G41" s="408"/>
      <c r="H41" s="412"/>
      <c r="J41" s="499" t="s">
        <v>183</v>
      </c>
    </row>
    <row r="42" spans="1:10" x14ac:dyDescent="0.2">
      <c r="A42" s="416" t="s">
        <v>120</v>
      </c>
      <c r="B42" s="285">
        <v>3</v>
      </c>
      <c r="C42" s="408">
        <v>32</v>
      </c>
      <c r="D42" s="412">
        <f t="shared" si="0"/>
        <v>10.666666666666666</v>
      </c>
      <c r="F42" s="285">
        <v>3</v>
      </c>
      <c r="G42" s="408">
        <v>33</v>
      </c>
      <c r="H42" s="412">
        <f t="shared" si="1"/>
        <v>11</v>
      </c>
      <c r="J42" s="499" t="s">
        <v>120</v>
      </c>
    </row>
    <row r="43" spans="1:10" x14ac:dyDescent="0.2">
      <c r="A43" s="416" t="s">
        <v>441</v>
      </c>
      <c r="B43" s="285">
        <v>0</v>
      </c>
      <c r="C43" s="408"/>
      <c r="D43" s="412"/>
      <c r="F43" s="285">
        <v>1</v>
      </c>
      <c r="G43" s="408">
        <v>1</v>
      </c>
      <c r="H43" s="412">
        <f t="shared" si="1"/>
        <v>1</v>
      </c>
      <c r="J43" s="499" t="s">
        <v>441</v>
      </c>
    </row>
    <row r="44" spans="1:10" x14ac:dyDescent="0.2">
      <c r="A44" s="416" t="s">
        <v>413</v>
      </c>
      <c r="B44" s="285"/>
      <c r="C44" s="408"/>
      <c r="D44" s="412"/>
      <c r="F44" s="285"/>
      <c r="G44" s="408"/>
      <c r="H44" s="412"/>
      <c r="J44" s="499" t="s">
        <v>413</v>
      </c>
    </row>
    <row r="45" spans="1:10" x14ac:dyDescent="0.2">
      <c r="A45" s="416" t="s">
        <v>237</v>
      </c>
      <c r="B45" s="285">
        <v>17</v>
      </c>
      <c r="C45" s="408">
        <v>471</v>
      </c>
      <c r="D45" s="412">
        <f t="shared" si="0"/>
        <v>27.705882352941178</v>
      </c>
      <c r="F45" s="285">
        <v>5</v>
      </c>
      <c r="G45" s="408">
        <v>50</v>
      </c>
      <c r="H45" s="412">
        <f t="shared" si="1"/>
        <v>10</v>
      </c>
      <c r="J45" s="499" t="s">
        <v>237</v>
      </c>
    </row>
    <row r="46" spans="1:10" x14ac:dyDescent="0.2">
      <c r="A46" s="416" t="s">
        <v>442</v>
      </c>
      <c r="B46" s="285">
        <v>0</v>
      </c>
      <c r="C46" s="408"/>
      <c r="D46" s="412"/>
      <c r="F46" s="285">
        <v>1</v>
      </c>
      <c r="G46" s="408">
        <v>6</v>
      </c>
      <c r="H46" s="412">
        <f t="shared" si="1"/>
        <v>6</v>
      </c>
      <c r="J46" s="499" t="s">
        <v>442</v>
      </c>
    </row>
    <row r="47" spans="1:10" x14ac:dyDescent="0.2">
      <c r="A47" s="416" t="s">
        <v>414</v>
      </c>
      <c r="B47" s="285">
        <v>29</v>
      </c>
      <c r="C47" s="408">
        <v>889</v>
      </c>
      <c r="D47" s="412">
        <f t="shared" si="0"/>
        <v>30.655172413793103</v>
      </c>
      <c r="F47" s="285">
        <v>15</v>
      </c>
      <c r="G47" s="408">
        <v>85</v>
      </c>
      <c r="H47" s="412">
        <f t="shared" si="1"/>
        <v>5.666666666666667</v>
      </c>
      <c r="J47" s="499" t="s">
        <v>414</v>
      </c>
    </row>
    <row r="48" spans="1:10" x14ac:dyDescent="0.2">
      <c r="A48" s="416" t="s">
        <v>189</v>
      </c>
      <c r="B48" s="285">
        <v>0</v>
      </c>
      <c r="C48" s="408"/>
      <c r="D48" s="412"/>
      <c r="F48" s="285">
        <v>1</v>
      </c>
      <c r="G48" s="408">
        <v>5</v>
      </c>
      <c r="H48" s="412">
        <f t="shared" si="1"/>
        <v>5</v>
      </c>
      <c r="J48" s="499" t="s">
        <v>189</v>
      </c>
    </row>
    <row r="49" spans="1:10" x14ac:dyDescent="0.2">
      <c r="A49" s="416" t="s">
        <v>483</v>
      </c>
      <c r="B49" s="285">
        <v>8</v>
      </c>
      <c r="C49" s="408">
        <v>219</v>
      </c>
      <c r="D49" s="412">
        <f t="shared" si="0"/>
        <v>27.375</v>
      </c>
      <c r="F49" s="285">
        <v>1</v>
      </c>
      <c r="G49" s="408">
        <v>4</v>
      </c>
      <c r="H49" s="412">
        <f t="shared" si="1"/>
        <v>4</v>
      </c>
      <c r="J49" s="499" t="s">
        <v>483</v>
      </c>
    </row>
    <row r="50" spans="1:10" x14ac:dyDescent="0.2">
      <c r="A50" s="416" t="s">
        <v>170</v>
      </c>
      <c r="B50" s="285">
        <v>4</v>
      </c>
      <c r="C50" s="408">
        <v>22</v>
      </c>
      <c r="D50" s="412">
        <f t="shared" si="0"/>
        <v>5.5</v>
      </c>
      <c r="F50" s="285">
        <v>1</v>
      </c>
      <c r="G50" s="408">
        <v>2</v>
      </c>
      <c r="H50" s="412">
        <f t="shared" si="1"/>
        <v>2</v>
      </c>
      <c r="J50" s="499" t="s">
        <v>170</v>
      </c>
    </row>
    <row r="51" spans="1:10" x14ac:dyDescent="0.2">
      <c r="A51" s="416" t="s">
        <v>140</v>
      </c>
      <c r="B51" s="285">
        <v>8</v>
      </c>
      <c r="C51" s="408">
        <v>111</v>
      </c>
      <c r="D51" s="412">
        <f t="shared" si="0"/>
        <v>13.875</v>
      </c>
      <c r="F51" s="285">
        <v>0</v>
      </c>
      <c r="G51" s="408"/>
      <c r="H51" s="412"/>
      <c r="J51" s="499" t="s">
        <v>140</v>
      </c>
    </row>
    <row r="52" spans="1:10" x14ac:dyDescent="0.2">
      <c r="A52" s="416" t="s">
        <v>507</v>
      </c>
      <c r="B52" s="285">
        <v>1</v>
      </c>
      <c r="C52" s="408">
        <v>73</v>
      </c>
      <c r="D52" s="412">
        <f t="shared" si="0"/>
        <v>73</v>
      </c>
      <c r="F52" s="285">
        <v>2</v>
      </c>
      <c r="G52" s="408">
        <v>24</v>
      </c>
      <c r="H52" s="412">
        <f t="shared" si="1"/>
        <v>12</v>
      </c>
      <c r="J52" s="499" t="s">
        <v>507</v>
      </c>
    </row>
    <row r="53" spans="1:10" x14ac:dyDescent="0.2">
      <c r="A53" s="416" t="s">
        <v>224</v>
      </c>
      <c r="B53" s="285">
        <v>5</v>
      </c>
      <c r="C53" s="408">
        <v>122</v>
      </c>
      <c r="D53" s="412">
        <f t="shared" si="0"/>
        <v>24.4</v>
      </c>
      <c r="F53" s="285">
        <v>4</v>
      </c>
      <c r="G53" s="408">
        <v>24</v>
      </c>
      <c r="H53" s="412">
        <f t="shared" si="1"/>
        <v>6</v>
      </c>
      <c r="J53" s="499" t="s">
        <v>224</v>
      </c>
    </row>
    <row r="54" spans="1:10" x14ac:dyDescent="0.2">
      <c r="A54" s="416" t="s">
        <v>207</v>
      </c>
      <c r="B54" s="285">
        <v>6</v>
      </c>
      <c r="C54" s="408">
        <v>249</v>
      </c>
      <c r="D54" s="412">
        <f t="shared" si="0"/>
        <v>41.5</v>
      </c>
      <c r="F54" s="285">
        <v>4</v>
      </c>
      <c r="G54" s="408">
        <v>20</v>
      </c>
      <c r="H54" s="412">
        <f t="shared" si="1"/>
        <v>5</v>
      </c>
      <c r="J54" s="499" t="s">
        <v>207</v>
      </c>
    </row>
    <row r="55" spans="1:10" x14ac:dyDescent="0.2">
      <c r="A55" s="416" t="s">
        <v>123</v>
      </c>
      <c r="B55" s="285">
        <v>46</v>
      </c>
      <c r="C55" s="408">
        <v>1384</v>
      </c>
      <c r="D55" s="412">
        <f t="shared" si="0"/>
        <v>30.086956521739129</v>
      </c>
      <c r="F55" s="285">
        <v>30</v>
      </c>
      <c r="G55" s="408">
        <v>170</v>
      </c>
      <c r="H55" s="412">
        <f t="shared" si="1"/>
        <v>5.666666666666667</v>
      </c>
      <c r="J55" s="499" t="s">
        <v>123</v>
      </c>
    </row>
    <row r="56" spans="1:10" x14ac:dyDescent="0.2">
      <c r="A56" s="416" t="s">
        <v>191</v>
      </c>
      <c r="B56" s="285">
        <v>0</v>
      </c>
      <c r="C56" s="408"/>
      <c r="D56" s="412"/>
      <c r="F56" s="285">
        <v>2</v>
      </c>
      <c r="G56" s="408">
        <v>7</v>
      </c>
      <c r="H56" s="412">
        <f t="shared" si="1"/>
        <v>3.5</v>
      </c>
      <c r="J56" s="499" t="s">
        <v>191</v>
      </c>
    </row>
    <row r="57" spans="1:10" x14ac:dyDescent="0.2">
      <c r="A57" s="416" t="s">
        <v>489</v>
      </c>
      <c r="B57" s="285">
        <v>1</v>
      </c>
      <c r="C57" s="408">
        <v>15</v>
      </c>
      <c r="D57" s="412">
        <f t="shared" si="0"/>
        <v>15</v>
      </c>
      <c r="F57" s="285">
        <v>0</v>
      </c>
      <c r="G57" s="408"/>
      <c r="H57" s="412"/>
      <c r="J57" s="499" t="s">
        <v>489</v>
      </c>
    </row>
    <row r="58" spans="1:10" x14ac:dyDescent="0.2">
      <c r="A58" s="416" t="s">
        <v>192</v>
      </c>
      <c r="B58" s="285">
        <v>3</v>
      </c>
      <c r="C58" s="408">
        <v>84</v>
      </c>
      <c r="D58" s="412">
        <f t="shared" si="0"/>
        <v>28</v>
      </c>
      <c r="F58" s="285">
        <v>1</v>
      </c>
      <c r="G58" s="408">
        <v>1</v>
      </c>
      <c r="H58" s="412">
        <f t="shared" si="1"/>
        <v>1</v>
      </c>
      <c r="J58" s="499" t="s">
        <v>192</v>
      </c>
    </row>
    <row r="59" spans="1:10" x14ac:dyDescent="0.2">
      <c r="A59" s="416" t="s">
        <v>139</v>
      </c>
      <c r="B59" s="285">
        <v>4</v>
      </c>
      <c r="C59" s="408">
        <v>43</v>
      </c>
      <c r="D59" s="412">
        <f t="shared" si="0"/>
        <v>10.75</v>
      </c>
      <c r="F59" s="285">
        <v>2</v>
      </c>
      <c r="G59" s="408">
        <v>8</v>
      </c>
      <c r="H59" s="412">
        <f t="shared" si="1"/>
        <v>4</v>
      </c>
      <c r="J59" s="499" t="s">
        <v>139</v>
      </c>
    </row>
    <row r="60" spans="1:10" x14ac:dyDescent="0.2">
      <c r="A60" s="416" t="s">
        <v>193</v>
      </c>
      <c r="B60" s="285">
        <v>11</v>
      </c>
      <c r="C60" s="408">
        <v>354</v>
      </c>
      <c r="D60" s="412">
        <f t="shared" si="0"/>
        <v>32.18181818181818</v>
      </c>
      <c r="F60" s="285">
        <v>7</v>
      </c>
      <c r="G60" s="408">
        <v>22</v>
      </c>
      <c r="H60" s="412">
        <f t="shared" si="1"/>
        <v>3.1428571428571428</v>
      </c>
      <c r="J60" s="499" t="s">
        <v>193</v>
      </c>
    </row>
    <row r="61" spans="1:10" x14ac:dyDescent="0.2">
      <c r="A61" s="416" t="s">
        <v>205</v>
      </c>
      <c r="B61" s="285">
        <v>45</v>
      </c>
      <c r="C61" s="408">
        <v>1140</v>
      </c>
      <c r="D61" s="412">
        <f t="shared" si="0"/>
        <v>25.333333333333332</v>
      </c>
      <c r="F61" s="285">
        <v>22</v>
      </c>
      <c r="G61" s="408">
        <v>156</v>
      </c>
      <c r="H61" s="412">
        <f t="shared" si="1"/>
        <v>7.0909090909090908</v>
      </c>
      <c r="J61" s="499" t="s">
        <v>205</v>
      </c>
    </row>
    <row r="62" spans="1:10" x14ac:dyDescent="0.2">
      <c r="A62" s="416" t="s">
        <v>418</v>
      </c>
      <c r="B62" s="285">
        <v>16</v>
      </c>
      <c r="C62" s="408">
        <v>308</v>
      </c>
      <c r="D62" s="412">
        <f t="shared" si="0"/>
        <v>19.25</v>
      </c>
      <c r="F62" s="285">
        <v>9</v>
      </c>
      <c r="G62" s="408">
        <v>90</v>
      </c>
      <c r="H62" s="412">
        <f t="shared" si="1"/>
        <v>10</v>
      </c>
      <c r="J62" s="499" t="s">
        <v>418</v>
      </c>
    </row>
    <row r="63" spans="1:10" x14ac:dyDescent="0.2">
      <c r="A63" s="416" t="s">
        <v>194</v>
      </c>
      <c r="B63" s="285">
        <v>18</v>
      </c>
      <c r="C63" s="408">
        <v>701</v>
      </c>
      <c r="D63" s="412">
        <f t="shared" si="0"/>
        <v>38.944444444444443</v>
      </c>
      <c r="F63" s="285">
        <v>12</v>
      </c>
      <c r="G63" s="408">
        <v>90</v>
      </c>
      <c r="H63" s="412">
        <f t="shared" si="1"/>
        <v>7.5</v>
      </c>
      <c r="J63" s="499" t="s">
        <v>194</v>
      </c>
    </row>
    <row r="64" spans="1:10" x14ac:dyDescent="0.2">
      <c r="A64" s="416" t="s">
        <v>195</v>
      </c>
      <c r="B64" s="285">
        <v>8</v>
      </c>
      <c r="C64" s="408">
        <v>255</v>
      </c>
      <c r="D64" s="412">
        <f t="shared" si="0"/>
        <v>31.875</v>
      </c>
      <c r="F64" s="285">
        <v>1</v>
      </c>
      <c r="G64" s="408">
        <v>15</v>
      </c>
      <c r="H64" s="412">
        <f t="shared" si="1"/>
        <v>15</v>
      </c>
      <c r="J64" s="499" t="s">
        <v>195</v>
      </c>
    </row>
    <row r="65" spans="1:10" x14ac:dyDescent="0.2">
      <c r="A65" s="416" t="s">
        <v>196</v>
      </c>
      <c r="B65" s="285">
        <v>2</v>
      </c>
      <c r="C65" s="408">
        <v>44</v>
      </c>
      <c r="D65" s="412">
        <f t="shared" si="0"/>
        <v>22</v>
      </c>
      <c r="F65" s="285">
        <v>2</v>
      </c>
      <c r="G65" s="408">
        <v>20</v>
      </c>
      <c r="H65" s="412">
        <f t="shared" si="1"/>
        <v>10</v>
      </c>
      <c r="J65" s="499" t="s">
        <v>196</v>
      </c>
    </row>
    <row r="66" spans="1:10" x14ac:dyDescent="0.2">
      <c r="A66" s="416" t="s">
        <v>197</v>
      </c>
      <c r="B66" s="285">
        <v>5</v>
      </c>
      <c r="C66" s="408">
        <v>200</v>
      </c>
      <c r="D66" s="412">
        <f t="shared" si="0"/>
        <v>40</v>
      </c>
      <c r="F66" s="285">
        <v>3</v>
      </c>
      <c r="G66" s="408">
        <v>23</v>
      </c>
      <c r="H66" s="412">
        <f t="shared" si="1"/>
        <v>7.666666666666667</v>
      </c>
      <c r="J66" s="499" t="s">
        <v>197</v>
      </c>
    </row>
    <row r="67" spans="1:10" x14ac:dyDescent="0.2">
      <c r="A67" s="416" t="s">
        <v>492</v>
      </c>
      <c r="B67" s="285">
        <v>1</v>
      </c>
      <c r="C67" s="408">
        <v>17</v>
      </c>
      <c r="D67" s="412">
        <f t="shared" si="0"/>
        <v>17</v>
      </c>
      <c r="F67" s="285">
        <v>0</v>
      </c>
      <c r="G67" s="408"/>
      <c r="H67" s="412"/>
      <c r="J67" s="499" t="s">
        <v>492</v>
      </c>
    </row>
    <row r="68" spans="1:10" x14ac:dyDescent="0.2">
      <c r="A68" s="416" t="s">
        <v>419</v>
      </c>
      <c r="B68" s="285">
        <v>1</v>
      </c>
      <c r="C68" s="408">
        <v>15</v>
      </c>
      <c r="D68" s="412">
        <f t="shared" si="0"/>
        <v>15</v>
      </c>
      <c r="F68" s="285">
        <v>1</v>
      </c>
      <c r="G68" s="408">
        <v>3</v>
      </c>
      <c r="H68" s="412">
        <f t="shared" si="1"/>
        <v>3</v>
      </c>
      <c r="J68" s="499" t="s">
        <v>419</v>
      </c>
    </row>
    <row r="69" spans="1:10" x14ac:dyDescent="0.2">
      <c r="A69" s="416" t="s">
        <v>198</v>
      </c>
      <c r="B69" s="285">
        <v>1</v>
      </c>
      <c r="C69" s="408">
        <v>97</v>
      </c>
      <c r="D69" s="412">
        <f t="shared" si="0"/>
        <v>97</v>
      </c>
      <c r="F69" s="285">
        <v>0</v>
      </c>
      <c r="G69" s="408"/>
      <c r="H69" s="412"/>
      <c r="J69" s="499" t="s">
        <v>198</v>
      </c>
    </row>
    <row r="70" spans="1:10" x14ac:dyDescent="0.2">
      <c r="A70" s="416" t="s">
        <v>199</v>
      </c>
      <c r="B70" s="285">
        <v>6</v>
      </c>
      <c r="C70" s="408">
        <v>194</v>
      </c>
      <c r="D70" s="412">
        <f t="shared" si="0"/>
        <v>32.333333333333336</v>
      </c>
      <c r="F70" s="285">
        <v>3</v>
      </c>
      <c r="G70" s="408">
        <v>27</v>
      </c>
      <c r="H70" s="412">
        <f t="shared" si="1"/>
        <v>9</v>
      </c>
      <c r="J70" s="499" t="s">
        <v>199</v>
      </c>
    </row>
    <row r="71" spans="1:10" x14ac:dyDescent="0.2">
      <c r="A71" s="416" t="s">
        <v>184</v>
      </c>
      <c r="B71" s="285">
        <v>15</v>
      </c>
      <c r="C71" s="408">
        <v>600</v>
      </c>
      <c r="D71" s="412">
        <f t="shared" si="0"/>
        <v>40</v>
      </c>
      <c r="F71" s="285">
        <v>5</v>
      </c>
      <c r="G71" s="408">
        <v>57</v>
      </c>
      <c r="H71" s="412">
        <f t="shared" si="1"/>
        <v>11.4</v>
      </c>
      <c r="J71" s="499" t="s">
        <v>184</v>
      </c>
    </row>
    <row r="72" spans="1:10" x14ac:dyDescent="0.2">
      <c r="A72" s="416" t="s">
        <v>429</v>
      </c>
      <c r="B72" s="285">
        <v>6</v>
      </c>
      <c r="C72" s="408">
        <v>51</v>
      </c>
      <c r="D72" s="412">
        <f t="shared" si="0"/>
        <v>8.5</v>
      </c>
      <c r="F72" s="285">
        <v>0</v>
      </c>
      <c r="G72" s="408"/>
      <c r="H72" s="412"/>
      <c r="J72" s="499" t="s">
        <v>429</v>
      </c>
    </row>
    <row r="73" spans="1:10" x14ac:dyDescent="0.2">
      <c r="A73" s="416" t="s">
        <v>125</v>
      </c>
      <c r="B73" s="285">
        <v>23</v>
      </c>
      <c r="C73" s="408">
        <v>724</v>
      </c>
      <c r="D73" s="412">
        <f t="shared" si="0"/>
        <v>31.478260869565219</v>
      </c>
      <c r="F73" s="285">
        <v>11</v>
      </c>
      <c r="G73" s="408">
        <v>82</v>
      </c>
      <c r="H73" s="412">
        <f t="shared" ref="H73:H135" si="2">G73/F73</f>
        <v>7.4545454545454541</v>
      </c>
      <c r="J73" s="499" t="s">
        <v>125</v>
      </c>
    </row>
    <row r="74" spans="1:10" x14ac:dyDescent="0.2">
      <c r="A74" s="416" t="s">
        <v>202</v>
      </c>
      <c r="B74" s="285">
        <v>15</v>
      </c>
      <c r="C74" s="408">
        <v>642</v>
      </c>
      <c r="D74" s="412">
        <f t="shared" ref="D74:D137" si="3">C74/B74</f>
        <v>42.8</v>
      </c>
      <c r="F74" s="285">
        <v>7</v>
      </c>
      <c r="G74" s="408">
        <v>36</v>
      </c>
      <c r="H74" s="412">
        <f t="shared" si="2"/>
        <v>5.1428571428571432</v>
      </c>
      <c r="J74" s="499" t="s">
        <v>202</v>
      </c>
    </row>
    <row r="75" spans="1:10" x14ac:dyDescent="0.2">
      <c r="A75" s="416" t="s">
        <v>420</v>
      </c>
      <c r="B75" s="285"/>
      <c r="C75" s="408"/>
      <c r="D75" s="412"/>
      <c r="F75" s="285"/>
      <c r="G75" s="408"/>
      <c r="H75" s="412"/>
      <c r="J75" s="499" t="s">
        <v>420</v>
      </c>
    </row>
    <row r="76" spans="1:10" x14ac:dyDescent="0.2">
      <c r="A76" s="416" t="s">
        <v>226</v>
      </c>
      <c r="B76" s="285">
        <v>12</v>
      </c>
      <c r="C76" s="408">
        <v>398</v>
      </c>
      <c r="D76" s="412">
        <f t="shared" si="3"/>
        <v>33.166666666666664</v>
      </c>
      <c r="F76" s="285">
        <v>5</v>
      </c>
      <c r="G76" s="408">
        <v>28</v>
      </c>
      <c r="H76" s="412">
        <f t="shared" si="2"/>
        <v>5.6</v>
      </c>
      <c r="J76" s="499" t="s">
        <v>226</v>
      </c>
    </row>
    <row r="77" spans="1:10" x14ac:dyDescent="0.2">
      <c r="A77" s="416" t="s">
        <v>127</v>
      </c>
      <c r="B77" s="285">
        <v>29</v>
      </c>
      <c r="C77" s="408">
        <v>931</v>
      </c>
      <c r="D77" s="412">
        <f t="shared" si="3"/>
        <v>32.103448275862071</v>
      </c>
      <c r="F77" s="285">
        <v>12</v>
      </c>
      <c r="G77" s="408">
        <v>98</v>
      </c>
      <c r="H77" s="412">
        <f t="shared" si="2"/>
        <v>8.1666666666666661</v>
      </c>
      <c r="J77" s="499" t="s">
        <v>127</v>
      </c>
    </row>
    <row r="78" spans="1:10" x14ac:dyDescent="0.2">
      <c r="A78" s="416" t="s">
        <v>208</v>
      </c>
      <c r="B78" s="285">
        <v>0</v>
      </c>
      <c r="C78" s="408"/>
      <c r="D78" s="412"/>
      <c r="F78" s="285">
        <v>2</v>
      </c>
      <c r="G78" s="408">
        <v>11</v>
      </c>
      <c r="H78" s="412">
        <f t="shared" si="2"/>
        <v>5.5</v>
      </c>
      <c r="J78" s="499" t="s">
        <v>208</v>
      </c>
    </row>
    <row r="79" spans="1:10" x14ac:dyDescent="0.2">
      <c r="A79" s="416" t="s">
        <v>128</v>
      </c>
      <c r="B79" s="285">
        <v>16</v>
      </c>
      <c r="C79" s="408">
        <v>554</v>
      </c>
      <c r="D79" s="412">
        <f t="shared" si="3"/>
        <v>34.625</v>
      </c>
      <c r="F79" s="285">
        <v>8</v>
      </c>
      <c r="G79" s="408">
        <v>76</v>
      </c>
      <c r="H79" s="412">
        <f t="shared" si="2"/>
        <v>9.5</v>
      </c>
      <c r="J79" s="499" t="s">
        <v>128</v>
      </c>
    </row>
    <row r="80" spans="1:10" x14ac:dyDescent="0.2">
      <c r="A80" s="416" t="s">
        <v>203</v>
      </c>
      <c r="B80" s="285">
        <v>3</v>
      </c>
      <c r="C80" s="408">
        <v>103</v>
      </c>
      <c r="D80" s="412">
        <f t="shared" si="3"/>
        <v>34.333333333333336</v>
      </c>
      <c r="F80" s="285">
        <v>1</v>
      </c>
      <c r="G80" s="408"/>
      <c r="H80" s="412">
        <f t="shared" si="2"/>
        <v>0</v>
      </c>
      <c r="J80" s="499" t="s">
        <v>203</v>
      </c>
    </row>
    <row r="81" spans="1:10" x14ac:dyDescent="0.2">
      <c r="A81" s="416" t="s">
        <v>422</v>
      </c>
      <c r="B81" s="285">
        <v>1</v>
      </c>
      <c r="C81" s="408">
        <v>5</v>
      </c>
      <c r="D81" s="412">
        <f t="shared" si="3"/>
        <v>5</v>
      </c>
      <c r="F81" s="285">
        <v>1</v>
      </c>
      <c r="G81" s="408">
        <v>1</v>
      </c>
      <c r="H81" s="412">
        <f t="shared" si="2"/>
        <v>1</v>
      </c>
      <c r="J81" s="499" t="s">
        <v>422</v>
      </c>
    </row>
    <row r="82" spans="1:10" x14ac:dyDescent="0.2">
      <c r="A82" s="416" t="s">
        <v>210</v>
      </c>
      <c r="B82" s="285">
        <v>13</v>
      </c>
      <c r="C82" s="408">
        <v>386</v>
      </c>
      <c r="D82" s="412">
        <f t="shared" si="3"/>
        <v>29.692307692307693</v>
      </c>
      <c r="F82" s="285">
        <v>6</v>
      </c>
      <c r="G82" s="408">
        <v>46</v>
      </c>
      <c r="H82" s="412">
        <f t="shared" si="2"/>
        <v>7.666666666666667</v>
      </c>
      <c r="J82" s="499" t="s">
        <v>210</v>
      </c>
    </row>
    <row r="83" spans="1:10" x14ac:dyDescent="0.2">
      <c r="A83" s="416" t="s">
        <v>500</v>
      </c>
      <c r="B83" s="285">
        <v>28</v>
      </c>
      <c r="C83" s="408">
        <v>1140</v>
      </c>
      <c r="D83" s="412">
        <f t="shared" si="3"/>
        <v>40.714285714285715</v>
      </c>
      <c r="F83" s="285">
        <v>19</v>
      </c>
      <c r="G83" s="408">
        <v>130</v>
      </c>
      <c r="H83" s="412">
        <f t="shared" si="2"/>
        <v>6.8421052631578947</v>
      </c>
      <c r="J83" s="499" t="s">
        <v>500</v>
      </c>
    </row>
    <row r="84" spans="1:10" x14ac:dyDescent="0.2">
      <c r="A84" s="416" t="s">
        <v>501</v>
      </c>
      <c r="B84" s="285">
        <v>12</v>
      </c>
      <c r="C84" s="408">
        <v>274</v>
      </c>
      <c r="D84" s="412">
        <f t="shared" si="3"/>
        <v>22.833333333333332</v>
      </c>
      <c r="F84" s="285">
        <v>6</v>
      </c>
      <c r="G84" s="408">
        <v>32</v>
      </c>
      <c r="H84" s="412">
        <f t="shared" si="2"/>
        <v>5.333333333333333</v>
      </c>
      <c r="J84" s="499" t="s">
        <v>501</v>
      </c>
    </row>
    <row r="85" spans="1:10" x14ac:dyDescent="0.2">
      <c r="A85" s="416" t="s">
        <v>502</v>
      </c>
      <c r="B85" s="285">
        <v>5</v>
      </c>
      <c r="C85" s="408">
        <v>250</v>
      </c>
      <c r="D85" s="412">
        <f t="shared" si="3"/>
        <v>50</v>
      </c>
      <c r="F85" s="285">
        <v>8</v>
      </c>
      <c r="G85" s="408">
        <v>60</v>
      </c>
      <c r="H85" s="412">
        <f t="shared" si="2"/>
        <v>7.5</v>
      </c>
      <c r="J85" s="499" t="s">
        <v>502</v>
      </c>
    </row>
    <row r="86" spans="1:10" x14ac:dyDescent="0.2">
      <c r="A86" s="416" t="s">
        <v>503</v>
      </c>
      <c r="B86" s="285">
        <v>13</v>
      </c>
      <c r="C86" s="408">
        <v>330</v>
      </c>
      <c r="D86" s="412">
        <f t="shared" si="3"/>
        <v>25.384615384615383</v>
      </c>
      <c r="F86" s="285">
        <v>8</v>
      </c>
      <c r="G86" s="408">
        <v>70</v>
      </c>
      <c r="H86" s="412">
        <f t="shared" si="2"/>
        <v>8.75</v>
      </c>
      <c r="J86" s="499" t="s">
        <v>503</v>
      </c>
    </row>
    <row r="87" spans="1:10" x14ac:dyDescent="0.2">
      <c r="A87" s="416" t="s">
        <v>504</v>
      </c>
      <c r="B87" s="285">
        <v>27</v>
      </c>
      <c r="C87" s="408">
        <v>873</v>
      </c>
      <c r="D87" s="412">
        <f t="shared" si="3"/>
        <v>32.333333333333336</v>
      </c>
      <c r="F87" s="285">
        <v>14</v>
      </c>
      <c r="G87" s="408">
        <v>159</v>
      </c>
      <c r="H87" s="412">
        <f t="shared" si="2"/>
        <v>11.357142857142858</v>
      </c>
      <c r="J87" s="499" t="s">
        <v>504</v>
      </c>
    </row>
    <row r="88" spans="1:10" x14ac:dyDescent="0.2">
      <c r="A88" s="416" t="s">
        <v>479</v>
      </c>
      <c r="B88" s="285">
        <v>21</v>
      </c>
      <c r="C88" s="408">
        <v>701</v>
      </c>
      <c r="D88" s="412">
        <f t="shared" si="3"/>
        <v>33.38095238095238</v>
      </c>
      <c r="F88" s="285">
        <v>8</v>
      </c>
      <c r="G88" s="408">
        <v>86</v>
      </c>
      <c r="H88" s="412">
        <f t="shared" si="2"/>
        <v>10.75</v>
      </c>
      <c r="J88" s="499" t="s">
        <v>479</v>
      </c>
    </row>
    <row r="89" spans="1:10" x14ac:dyDescent="0.2">
      <c r="A89" s="416" t="s">
        <v>238</v>
      </c>
      <c r="B89" s="285">
        <v>19</v>
      </c>
      <c r="C89" s="408">
        <v>598</v>
      </c>
      <c r="D89" s="412">
        <f t="shared" si="3"/>
        <v>31.473684210526315</v>
      </c>
      <c r="F89" s="285">
        <v>13</v>
      </c>
      <c r="G89" s="408">
        <v>120</v>
      </c>
      <c r="H89" s="412">
        <f t="shared" si="2"/>
        <v>9.2307692307692299</v>
      </c>
      <c r="J89" s="499" t="s">
        <v>238</v>
      </c>
    </row>
    <row r="90" spans="1:10" x14ac:dyDescent="0.2">
      <c r="A90" s="416" t="s">
        <v>239</v>
      </c>
      <c r="B90" s="285">
        <v>30</v>
      </c>
      <c r="C90" s="408">
        <v>897</v>
      </c>
      <c r="D90" s="412">
        <f t="shared" si="3"/>
        <v>29.9</v>
      </c>
      <c r="F90" s="285">
        <v>9</v>
      </c>
      <c r="G90" s="408">
        <v>109</v>
      </c>
      <c r="H90" s="412">
        <f t="shared" si="2"/>
        <v>12.111111111111111</v>
      </c>
      <c r="J90" s="499" t="s">
        <v>239</v>
      </c>
    </row>
    <row r="91" spans="1:10" x14ac:dyDescent="0.2">
      <c r="A91" s="416" t="s">
        <v>185</v>
      </c>
      <c r="B91" s="285">
        <v>18</v>
      </c>
      <c r="C91" s="408">
        <v>814</v>
      </c>
      <c r="D91" s="412">
        <f t="shared" si="3"/>
        <v>45.222222222222221</v>
      </c>
      <c r="F91" s="285">
        <v>12</v>
      </c>
      <c r="G91" s="408">
        <v>64</v>
      </c>
      <c r="H91" s="412">
        <f t="shared" si="2"/>
        <v>5.333333333333333</v>
      </c>
      <c r="J91" s="499" t="s">
        <v>185</v>
      </c>
    </row>
    <row r="92" spans="1:10" x14ac:dyDescent="0.2">
      <c r="A92" s="416" t="s">
        <v>186</v>
      </c>
      <c r="B92" s="285">
        <v>6</v>
      </c>
      <c r="C92" s="408">
        <v>235</v>
      </c>
      <c r="D92" s="412">
        <f t="shared" si="3"/>
        <v>39.166666666666664</v>
      </c>
      <c r="F92" s="285">
        <v>0</v>
      </c>
      <c r="G92" s="408"/>
      <c r="H92" s="412"/>
      <c r="J92" s="499" t="s">
        <v>186</v>
      </c>
    </row>
    <row r="93" spans="1:10" x14ac:dyDescent="0.2">
      <c r="A93" s="416" t="s">
        <v>213</v>
      </c>
      <c r="B93" s="285">
        <v>13</v>
      </c>
      <c r="C93" s="408">
        <v>252</v>
      </c>
      <c r="D93" s="412">
        <f t="shared" si="3"/>
        <v>19.384615384615383</v>
      </c>
      <c r="F93" s="285">
        <v>6</v>
      </c>
      <c r="G93" s="408">
        <v>39</v>
      </c>
      <c r="H93" s="412">
        <f t="shared" si="2"/>
        <v>6.5</v>
      </c>
      <c r="J93" s="499" t="s">
        <v>213</v>
      </c>
    </row>
    <row r="94" spans="1:10" x14ac:dyDescent="0.2">
      <c r="A94" s="416" t="s">
        <v>214</v>
      </c>
      <c r="B94" s="285">
        <v>9</v>
      </c>
      <c r="C94" s="408">
        <v>493</v>
      </c>
      <c r="D94" s="412">
        <f t="shared" si="3"/>
        <v>54.777777777777779</v>
      </c>
      <c r="F94" s="285">
        <v>6</v>
      </c>
      <c r="G94" s="408">
        <v>54</v>
      </c>
      <c r="H94" s="412">
        <f t="shared" si="2"/>
        <v>9</v>
      </c>
      <c r="J94" s="499" t="s">
        <v>214</v>
      </c>
    </row>
    <row r="95" spans="1:10" x14ac:dyDescent="0.2">
      <c r="A95" s="416" t="s">
        <v>215</v>
      </c>
      <c r="B95" s="285">
        <v>7</v>
      </c>
      <c r="C95" s="408">
        <v>238</v>
      </c>
      <c r="D95" s="412">
        <f t="shared" si="3"/>
        <v>34</v>
      </c>
      <c r="F95" s="285">
        <v>3</v>
      </c>
      <c r="G95" s="408">
        <v>53</v>
      </c>
      <c r="H95" s="412">
        <f t="shared" si="2"/>
        <v>17.666666666666668</v>
      </c>
      <c r="J95" s="499" t="s">
        <v>215</v>
      </c>
    </row>
    <row r="96" spans="1:10" x14ac:dyDescent="0.2">
      <c r="A96" s="416" t="s">
        <v>216</v>
      </c>
      <c r="B96" s="285">
        <v>9</v>
      </c>
      <c r="C96" s="408">
        <v>138</v>
      </c>
      <c r="D96" s="412">
        <f t="shared" si="3"/>
        <v>15.333333333333334</v>
      </c>
      <c r="F96" s="285">
        <v>2</v>
      </c>
      <c r="G96" s="408">
        <v>11</v>
      </c>
      <c r="H96" s="412">
        <f t="shared" si="2"/>
        <v>5.5</v>
      </c>
      <c r="J96" s="499" t="s">
        <v>216</v>
      </c>
    </row>
    <row r="97" spans="1:10" x14ac:dyDescent="0.2">
      <c r="A97" s="416" t="s">
        <v>505</v>
      </c>
      <c r="B97" s="285">
        <v>1</v>
      </c>
      <c r="C97" s="408">
        <v>5</v>
      </c>
      <c r="D97" s="412">
        <f t="shared" si="3"/>
        <v>5</v>
      </c>
      <c r="F97" s="285">
        <v>0</v>
      </c>
      <c r="G97" s="408"/>
      <c r="H97" s="412"/>
      <c r="J97" s="499" t="s">
        <v>505</v>
      </c>
    </row>
    <row r="98" spans="1:10" x14ac:dyDescent="0.2">
      <c r="A98" s="416" t="s">
        <v>423</v>
      </c>
      <c r="B98" s="285">
        <v>2</v>
      </c>
      <c r="C98" s="408">
        <v>14</v>
      </c>
      <c r="D98" s="412">
        <f t="shared" si="3"/>
        <v>7</v>
      </c>
      <c r="F98" s="285">
        <v>0</v>
      </c>
      <c r="G98" s="408"/>
      <c r="H98" s="412"/>
      <c r="J98" s="499" t="s">
        <v>423</v>
      </c>
    </row>
    <row r="99" spans="1:10" x14ac:dyDescent="0.2">
      <c r="A99" s="416" t="s">
        <v>424</v>
      </c>
      <c r="B99" s="285">
        <v>0</v>
      </c>
      <c r="C99" s="408"/>
      <c r="D99" s="412"/>
      <c r="F99" s="285">
        <v>10</v>
      </c>
      <c r="G99" s="408">
        <v>29</v>
      </c>
      <c r="H99" s="412">
        <f t="shared" si="2"/>
        <v>2.9</v>
      </c>
      <c r="J99" s="499" t="s">
        <v>424</v>
      </c>
    </row>
    <row r="100" spans="1:10" x14ac:dyDescent="0.2">
      <c r="A100" s="416" t="s">
        <v>425</v>
      </c>
      <c r="B100" s="285">
        <v>6</v>
      </c>
      <c r="C100" s="408">
        <v>121</v>
      </c>
      <c r="D100" s="412">
        <f t="shared" si="3"/>
        <v>20.166666666666668</v>
      </c>
      <c r="F100" s="285">
        <v>7</v>
      </c>
      <c r="G100" s="408">
        <v>19</v>
      </c>
      <c r="H100" s="412">
        <f t="shared" si="2"/>
        <v>2.7142857142857144</v>
      </c>
      <c r="J100" s="499" t="s">
        <v>425</v>
      </c>
    </row>
    <row r="101" spans="1:10" x14ac:dyDescent="0.2">
      <c r="A101" s="416" t="s">
        <v>443</v>
      </c>
      <c r="B101" s="285">
        <v>0</v>
      </c>
      <c r="C101" s="408"/>
      <c r="D101" s="412"/>
      <c r="F101" s="285">
        <v>1</v>
      </c>
      <c r="G101" s="408">
        <v>13</v>
      </c>
      <c r="H101" s="412">
        <f t="shared" si="2"/>
        <v>13</v>
      </c>
      <c r="J101" s="499" t="s">
        <v>443</v>
      </c>
    </row>
    <row r="102" spans="1:10" x14ac:dyDescent="0.2">
      <c r="A102" s="416" t="s">
        <v>187</v>
      </c>
      <c r="B102" s="285"/>
      <c r="C102" s="408"/>
      <c r="D102" s="412"/>
      <c r="F102" s="285"/>
      <c r="G102" s="408"/>
      <c r="H102" s="412"/>
      <c r="J102" s="499" t="s">
        <v>187</v>
      </c>
    </row>
    <row r="103" spans="1:10" x14ac:dyDescent="0.2">
      <c r="A103" s="416" t="s">
        <v>591</v>
      </c>
      <c r="B103" s="285">
        <v>44</v>
      </c>
      <c r="C103" s="408">
        <v>1163</v>
      </c>
      <c r="D103" s="412">
        <f t="shared" si="3"/>
        <v>26.431818181818183</v>
      </c>
      <c r="F103" s="285">
        <v>27</v>
      </c>
      <c r="G103" s="408">
        <v>176</v>
      </c>
      <c r="H103" s="412">
        <f t="shared" si="2"/>
        <v>6.5185185185185182</v>
      </c>
      <c r="J103" s="499" t="s">
        <v>591</v>
      </c>
    </row>
    <row r="104" spans="1:10" x14ac:dyDescent="0.2">
      <c r="A104" s="416" t="s">
        <v>480</v>
      </c>
      <c r="B104" s="285">
        <v>1</v>
      </c>
      <c r="C104" s="408">
        <v>17</v>
      </c>
      <c r="D104" s="412">
        <f t="shared" si="3"/>
        <v>17</v>
      </c>
      <c r="F104" s="285">
        <v>1</v>
      </c>
      <c r="G104" s="408">
        <v>3</v>
      </c>
      <c r="H104" s="412">
        <f t="shared" si="2"/>
        <v>3</v>
      </c>
      <c r="J104" s="499" t="s">
        <v>480</v>
      </c>
    </row>
    <row r="105" spans="1:10" x14ac:dyDescent="0.2">
      <c r="A105" s="416" t="s">
        <v>533</v>
      </c>
      <c r="B105" s="285">
        <v>2</v>
      </c>
      <c r="C105" s="408">
        <v>53</v>
      </c>
      <c r="D105" s="412">
        <f t="shared" si="3"/>
        <v>26.5</v>
      </c>
      <c r="F105" s="285">
        <v>2</v>
      </c>
      <c r="G105" s="408">
        <v>33</v>
      </c>
      <c r="H105" s="412">
        <f t="shared" si="2"/>
        <v>16.5</v>
      </c>
      <c r="J105" s="499" t="s">
        <v>533</v>
      </c>
    </row>
    <row r="106" spans="1:10" x14ac:dyDescent="0.2">
      <c r="A106" s="416" t="s">
        <v>182</v>
      </c>
      <c r="B106" s="285">
        <v>5</v>
      </c>
      <c r="C106" s="408">
        <v>155</v>
      </c>
      <c r="D106" s="412">
        <f t="shared" si="3"/>
        <v>31</v>
      </c>
      <c r="F106" s="285">
        <v>3</v>
      </c>
      <c r="G106" s="408">
        <v>4</v>
      </c>
      <c r="H106" s="412">
        <f t="shared" si="2"/>
        <v>1.3333333333333333</v>
      </c>
      <c r="J106" s="499" t="s">
        <v>182</v>
      </c>
    </row>
    <row r="107" spans="1:10" x14ac:dyDescent="0.2">
      <c r="A107" s="416" t="s">
        <v>204</v>
      </c>
      <c r="B107" s="285">
        <v>7</v>
      </c>
      <c r="C107" s="408">
        <v>254</v>
      </c>
      <c r="D107" s="412">
        <f t="shared" si="3"/>
        <v>36.285714285714285</v>
      </c>
      <c r="F107" s="285">
        <v>5</v>
      </c>
      <c r="G107" s="408">
        <v>18</v>
      </c>
      <c r="H107" s="412">
        <f t="shared" si="2"/>
        <v>3.6</v>
      </c>
      <c r="J107" s="499" t="s">
        <v>204</v>
      </c>
    </row>
    <row r="108" spans="1:10" x14ac:dyDescent="0.2">
      <c r="A108" s="416" t="s">
        <v>131</v>
      </c>
      <c r="B108" s="285">
        <v>20</v>
      </c>
      <c r="C108" s="408">
        <v>802</v>
      </c>
      <c r="D108" s="412">
        <f t="shared" si="3"/>
        <v>40.1</v>
      </c>
      <c r="F108" s="285">
        <v>7</v>
      </c>
      <c r="G108" s="408">
        <v>23</v>
      </c>
      <c r="H108" s="412">
        <f t="shared" si="2"/>
        <v>3.2857142857142856</v>
      </c>
      <c r="J108" s="499" t="s">
        <v>131</v>
      </c>
    </row>
    <row r="109" spans="1:10" x14ac:dyDescent="0.2">
      <c r="A109" s="416" t="s">
        <v>217</v>
      </c>
      <c r="B109" s="285"/>
      <c r="C109" s="408"/>
      <c r="D109" s="412"/>
      <c r="F109" s="285"/>
      <c r="G109" s="408"/>
      <c r="H109" s="412"/>
      <c r="J109" s="499" t="s">
        <v>217</v>
      </c>
    </row>
    <row r="110" spans="1:10" x14ac:dyDescent="0.2">
      <c r="A110" s="416" t="s">
        <v>212</v>
      </c>
      <c r="B110" s="285">
        <v>3</v>
      </c>
      <c r="C110" s="408">
        <v>71</v>
      </c>
      <c r="D110" s="412">
        <f t="shared" si="3"/>
        <v>23.666666666666668</v>
      </c>
      <c r="F110" s="285">
        <v>1</v>
      </c>
      <c r="G110" s="408">
        <v>8</v>
      </c>
      <c r="H110" s="412">
        <f t="shared" si="2"/>
        <v>8</v>
      </c>
      <c r="J110" s="499" t="s">
        <v>212</v>
      </c>
    </row>
    <row r="111" spans="1:10" x14ac:dyDescent="0.2">
      <c r="A111" s="416" t="s">
        <v>132</v>
      </c>
      <c r="B111" s="285">
        <v>14</v>
      </c>
      <c r="C111" s="408">
        <v>324</v>
      </c>
      <c r="D111" s="412">
        <f t="shared" si="3"/>
        <v>23.142857142857142</v>
      </c>
      <c r="F111" s="285">
        <v>5</v>
      </c>
      <c r="G111" s="408">
        <v>21</v>
      </c>
      <c r="H111" s="412">
        <f t="shared" si="2"/>
        <v>4.2</v>
      </c>
      <c r="J111" s="499" t="s">
        <v>132</v>
      </c>
    </row>
    <row r="112" spans="1:10" x14ac:dyDescent="0.2">
      <c r="A112" s="416" t="s">
        <v>220</v>
      </c>
      <c r="B112" s="285">
        <v>6</v>
      </c>
      <c r="C112" s="408">
        <v>334</v>
      </c>
      <c r="D112" s="412">
        <f t="shared" si="3"/>
        <v>55.666666666666664</v>
      </c>
      <c r="F112" s="285">
        <v>1</v>
      </c>
      <c r="G112" s="408">
        <v>1</v>
      </c>
      <c r="H112" s="412">
        <f t="shared" si="2"/>
        <v>1</v>
      </c>
      <c r="J112" s="499" t="s">
        <v>220</v>
      </c>
    </row>
    <row r="113" spans="1:10" x14ac:dyDescent="0.2">
      <c r="A113" s="416" t="s">
        <v>427</v>
      </c>
      <c r="B113" s="285">
        <v>24</v>
      </c>
      <c r="C113" s="408">
        <v>1045</v>
      </c>
      <c r="D113" s="412">
        <f t="shared" si="3"/>
        <v>43.541666666666664</v>
      </c>
      <c r="F113" s="285">
        <v>5</v>
      </c>
      <c r="G113" s="408">
        <v>26</v>
      </c>
      <c r="H113" s="412">
        <f t="shared" si="2"/>
        <v>5.2</v>
      </c>
      <c r="J113" s="499" t="s">
        <v>427</v>
      </c>
    </row>
    <row r="114" spans="1:10" x14ac:dyDescent="0.2">
      <c r="A114" s="416" t="s">
        <v>221</v>
      </c>
      <c r="B114" s="285"/>
      <c r="C114" s="408"/>
      <c r="D114" s="412"/>
      <c r="F114" s="285"/>
      <c r="G114" s="408"/>
      <c r="H114" s="412"/>
      <c r="J114" s="499" t="s">
        <v>221</v>
      </c>
    </row>
    <row r="115" spans="1:10" x14ac:dyDescent="0.2">
      <c r="A115" s="416" t="s">
        <v>222</v>
      </c>
      <c r="B115" s="285">
        <v>2</v>
      </c>
      <c r="C115" s="408">
        <v>93</v>
      </c>
      <c r="D115" s="412">
        <f t="shared" si="3"/>
        <v>46.5</v>
      </c>
      <c r="F115" s="285">
        <v>0</v>
      </c>
      <c r="G115" s="408"/>
      <c r="H115" s="412"/>
      <c r="J115" s="499" t="s">
        <v>222</v>
      </c>
    </row>
    <row r="116" spans="1:10" x14ac:dyDescent="0.2">
      <c r="A116" s="416" t="s">
        <v>223</v>
      </c>
      <c r="B116" s="285">
        <v>2</v>
      </c>
      <c r="C116" s="408">
        <v>81</v>
      </c>
      <c r="D116" s="412">
        <f t="shared" si="3"/>
        <v>40.5</v>
      </c>
      <c r="F116" s="285">
        <v>1</v>
      </c>
      <c r="G116" s="408">
        <v>5</v>
      </c>
      <c r="H116" s="412">
        <f t="shared" si="2"/>
        <v>5</v>
      </c>
      <c r="J116" s="499" t="s">
        <v>223</v>
      </c>
    </row>
    <row r="117" spans="1:10" x14ac:dyDescent="0.2">
      <c r="A117" s="416" t="s">
        <v>416</v>
      </c>
      <c r="B117" s="285">
        <v>2</v>
      </c>
      <c r="C117" s="408">
        <v>25</v>
      </c>
      <c r="D117" s="412">
        <f t="shared" si="3"/>
        <v>12.5</v>
      </c>
      <c r="F117" s="285">
        <v>0</v>
      </c>
      <c r="G117" s="408"/>
      <c r="H117" s="412"/>
      <c r="J117" s="499" t="s">
        <v>416</v>
      </c>
    </row>
    <row r="118" spans="1:10" x14ac:dyDescent="0.2">
      <c r="A118" s="416" t="s">
        <v>134</v>
      </c>
      <c r="B118" s="285">
        <v>19</v>
      </c>
      <c r="C118" s="408">
        <v>704</v>
      </c>
      <c r="D118" s="412">
        <f t="shared" si="3"/>
        <v>37.05263157894737</v>
      </c>
      <c r="F118" s="285">
        <v>5</v>
      </c>
      <c r="G118" s="408">
        <v>32</v>
      </c>
      <c r="H118" s="412">
        <f t="shared" si="2"/>
        <v>6.4</v>
      </c>
      <c r="J118" s="499" t="s">
        <v>134</v>
      </c>
    </row>
    <row r="119" spans="1:10" x14ac:dyDescent="0.2">
      <c r="A119" s="416" t="s">
        <v>225</v>
      </c>
      <c r="B119" s="285">
        <v>2</v>
      </c>
      <c r="C119" s="408">
        <v>45</v>
      </c>
      <c r="D119" s="412">
        <f t="shared" si="3"/>
        <v>22.5</v>
      </c>
      <c r="F119" s="285">
        <v>1</v>
      </c>
      <c r="G119" s="408">
        <v>2</v>
      </c>
      <c r="H119" s="412">
        <f t="shared" si="2"/>
        <v>2</v>
      </c>
      <c r="J119" s="499" t="s">
        <v>225</v>
      </c>
    </row>
    <row r="120" spans="1:10" x14ac:dyDescent="0.2">
      <c r="A120" s="416" t="s">
        <v>200</v>
      </c>
      <c r="B120" s="285">
        <v>9</v>
      </c>
      <c r="C120" s="408">
        <v>371</v>
      </c>
      <c r="D120" s="412">
        <f t="shared" si="3"/>
        <v>41.222222222222221</v>
      </c>
      <c r="F120" s="285">
        <v>4</v>
      </c>
      <c r="G120" s="408">
        <v>32</v>
      </c>
      <c r="H120" s="412">
        <f t="shared" si="2"/>
        <v>8</v>
      </c>
      <c r="J120" s="499" t="s">
        <v>200</v>
      </c>
    </row>
    <row r="121" spans="1:10" x14ac:dyDescent="0.2">
      <c r="A121" s="416" t="s">
        <v>201</v>
      </c>
      <c r="B121" s="285">
        <v>2</v>
      </c>
      <c r="C121" s="408">
        <v>46</v>
      </c>
      <c r="D121" s="412">
        <f t="shared" si="3"/>
        <v>23</v>
      </c>
      <c r="F121" s="285">
        <v>0</v>
      </c>
      <c r="G121" s="408"/>
      <c r="H121" s="412"/>
      <c r="J121" s="499" t="s">
        <v>201</v>
      </c>
    </row>
    <row r="122" spans="1:10" x14ac:dyDescent="0.2">
      <c r="A122" s="416" t="s">
        <v>135</v>
      </c>
      <c r="B122" s="285">
        <v>44</v>
      </c>
      <c r="C122" s="408">
        <v>1144</v>
      </c>
      <c r="D122" s="412">
        <f t="shared" si="3"/>
        <v>26</v>
      </c>
      <c r="F122" s="285">
        <v>16</v>
      </c>
      <c r="G122" s="408">
        <v>105</v>
      </c>
      <c r="H122" s="412">
        <f t="shared" si="2"/>
        <v>6.5625</v>
      </c>
      <c r="J122" s="499" t="s">
        <v>135</v>
      </c>
    </row>
    <row r="123" spans="1:10" x14ac:dyDescent="0.2">
      <c r="A123" s="416" t="s">
        <v>227</v>
      </c>
      <c r="B123" s="285">
        <v>2</v>
      </c>
      <c r="C123" s="408">
        <v>36</v>
      </c>
      <c r="D123" s="412">
        <f t="shared" si="3"/>
        <v>18</v>
      </c>
      <c r="F123" s="285">
        <v>0</v>
      </c>
      <c r="G123" s="408"/>
      <c r="H123" s="412"/>
      <c r="J123" s="499" t="s">
        <v>227</v>
      </c>
    </row>
    <row r="124" spans="1:10" x14ac:dyDescent="0.2">
      <c r="A124" s="416" t="s">
        <v>240</v>
      </c>
      <c r="B124" s="285">
        <v>3</v>
      </c>
      <c r="C124" s="408">
        <v>125</v>
      </c>
      <c r="D124" s="412">
        <f t="shared" si="3"/>
        <v>41.666666666666664</v>
      </c>
      <c r="F124" s="285">
        <v>0</v>
      </c>
      <c r="G124" s="408"/>
      <c r="H124" s="412"/>
      <c r="J124" s="499" t="s">
        <v>240</v>
      </c>
    </row>
    <row r="125" spans="1:10" x14ac:dyDescent="0.2">
      <c r="A125" s="416" t="s">
        <v>229</v>
      </c>
      <c r="B125" s="285"/>
      <c r="C125" s="408"/>
      <c r="D125" s="412"/>
      <c r="F125" s="285"/>
      <c r="G125" s="408"/>
      <c r="H125" s="412"/>
      <c r="J125" s="499" t="s">
        <v>229</v>
      </c>
    </row>
    <row r="126" spans="1:10" x14ac:dyDescent="0.2">
      <c r="A126" s="416" t="s">
        <v>209</v>
      </c>
      <c r="B126" s="285">
        <v>8</v>
      </c>
      <c r="C126" s="408">
        <v>204</v>
      </c>
      <c r="D126" s="412">
        <f t="shared" si="3"/>
        <v>25.5</v>
      </c>
      <c r="F126" s="285">
        <v>4</v>
      </c>
      <c r="G126" s="408">
        <v>26</v>
      </c>
      <c r="H126" s="412">
        <f t="shared" si="2"/>
        <v>6.5</v>
      </c>
      <c r="J126" s="499" t="s">
        <v>209</v>
      </c>
    </row>
    <row r="127" spans="1:10" x14ac:dyDescent="0.2">
      <c r="A127" s="416" t="s">
        <v>428</v>
      </c>
      <c r="B127" s="285">
        <v>11</v>
      </c>
      <c r="C127" s="408">
        <v>318</v>
      </c>
      <c r="D127" s="412">
        <f t="shared" si="3"/>
        <v>28.90909090909091</v>
      </c>
      <c r="F127" s="285">
        <v>6</v>
      </c>
      <c r="G127" s="408">
        <v>31</v>
      </c>
      <c r="H127" s="412">
        <f t="shared" si="2"/>
        <v>5.166666666666667</v>
      </c>
      <c r="J127" s="499" t="s">
        <v>428</v>
      </c>
    </row>
    <row r="128" spans="1:10" x14ac:dyDescent="0.2">
      <c r="A128" s="416" t="s">
        <v>230</v>
      </c>
      <c r="B128" s="285">
        <v>16</v>
      </c>
      <c r="C128" s="408">
        <v>4</v>
      </c>
      <c r="D128" s="412">
        <f t="shared" si="3"/>
        <v>0.25</v>
      </c>
      <c r="F128" s="285">
        <v>6</v>
      </c>
      <c r="G128" s="408"/>
      <c r="H128" s="412">
        <f t="shared" si="2"/>
        <v>0</v>
      </c>
      <c r="J128" s="499" t="s">
        <v>230</v>
      </c>
    </row>
    <row r="129" spans="1:10" x14ac:dyDescent="0.2">
      <c r="A129" s="416" t="s">
        <v>231</v>
      </c>
      <c r="B129" s="285">
        <v>8</v>
      </c>
      <c r="C129" s="408">
        <v>111</v>
      </c>
      <c r="D129" s="412">
        <f t="shared" si="3"/>
        <v>13.875</v>
      </c>
      <c r="F129" s="285">
        <v>1</v>
      </c>
      <c r="G129" s="408">
        <v>3</v>
      </c>
      <c r="H129" s="412">
        <f t="shared" si="2"/>
        <v>3</v>
      </c>
      <c r="J129" s="499" t="s">
        <v>231</v>
      </c>
    </row>
    <row r="130" spans="1:10" x14ac:dyDescent="0.2">
      <c r="A130" s="416" t="s">
        <v>232</v>
      </c>
      <c r="B130" s="285">
        <v>8</v>
      </c>
      <c r="C130" s="408">
        <v>216</v>
      </c>
      <c r="D130" s="412">
        <f t="shared" si="3"/>
        <v>27</v>
      </c>
      <c r="F130" s="285">
        <v>2</v>
      </c>
      <c r="G130" s="408">
        <v>6</v>
      </c>
      <c r="H130" s="412">
        <f t="shared" si="2"/>
        <v>3</v>
      </c>
      <c r="J130" s="499" t="s">
        <v>232</v>
      </c>
    </row>
    <row r="131" spans="1:10" x14ac:dyDescent="0.2">
      <c r="A131" s="416" t="s">
        <v>233</v>
      </c>
      <c r="B131" s="285">
        <v>4</v>
      </c>
      <c r="C131" s="408">
        <v>189</v>
      </c>
      <c r="D131" s="412">
        <f t="shared" si="3"/>
        <v>47.25</v>
      </c>
      <c r="F131" s="285">
        <v>2</v>
      </c>
      <c r="G131" s="408">
        <v>14</v>
      </c>
      <c r="H131" s="412">
        <f t="shared" si="2"/>
        <v>7</v>
      </c>
      <c r="J131" s="499" t="s">
        <v>233</v>
      </c>
    </row>
    <row r="132" spans="1:10" x14ac:dyDescent="0.2">
      <c r="A132" s="416" t="s">
        <v>211</v>
      </c>
      <c r="B132" s="285">
        <v>20</v>
      </c>
      <c r="C132" s="408">
        <v>654</v>
      </c>
      <c r="D132" s="412">
        <f t="shared" si="3"/>
        <v>32.700000000000003</v>
      </c>
      <c r="F132" s="285">
        <v>6</v>
      </c>
      <c r="G132" s="408">
        <v>55</v>
      </c>
      <c r="H132" s="412">
        <f t="shared" si="2"/>
        <v>9.1666666666666661</v>
      </c>
      <c r="J132" s="499" t="s">
        <v>211</v>
      </c>
    </row>
    <row r="133" spans="1:10" x14ac:dyDescent="0.2">
      <c r="A133" s="416" t="s">
        <v>426</v>
      </c>
      <c r="B133" s="285">
        <v>2</v>
      </c>
      <c r="C133" s="408">
        <v>64</v>
      </c>
      <c r="D133" s="412">
        <f t="shared" si="3"/>
        <v>32</v>
      </c>
      <c r="F133" s="285">
        <v>5</v>
      </c>
      <c r="G133" s="408">
        <v>35</v>
      </c>
      <c r="H133" s="412">
        <f t="shared" si="2"/>
        <v>7</v>
      </c>
      <c r="J133" s="499" t="s">
        <v>426</v>
      </c>
    </row>
    <row r="134" spans="1:10" x14ac:dyDescent="0.2">
      <c r="A134" s="416" t="s">
        <v>417</v>
      </c>
      <c r="B134" s="285">
        <v>11</v>
      </c>
      <c r="C134" s="408">
        <v>368</v>
      </c>
      <c r="D134" s="412">
        <f t="shared" si="3"/>
        <v>33.454545454545453</v>
      </c>
      <c r="F134" s="285">
        <v>7</v>
      </c>
      <c r="G134" s="408">
        <v>37</v>
      </c>
      <c r="H134" s="412">
        <f t="shared" si="2"/>
        <v>5.2857142857142856</v>
      </c>
      <c r="J134" s="499" t="s">
        <v>417</v>
      </c>
    </row>
    <row r="135" spans="1:10" x14ac:dyDescent="0.2">
      <c r="A135" s="417" t="s">
        <v>241</v>
      </c>
      <c r="B135" s="286">
        <v>8</v>
      </c>
      <c r="C135" s="409">
        <v>184</v>
      </c>
      <c r="D135" s="413">
        <f t="shared" si="3"/>
        <v>23</v>
      </c>
      <c r="F135" s="286">
        <v>3</v>
      </c>
      <c r="G135" s="409">
        <v>68</v>
      </c>
      <c r="H135" s="413">
        <f t="shared" si="2"/>
        <v>22.666666666666668</v>
      </c>
      <c r="J135" s="499" t="s">
        <v>241</v>
      </c>
    </row>
    <row r="136" spans="1:10" ht="11.25" customHeight="1" x14ac:dyDescent="0.2"/>
    <row r="137" spans="1:10" x14ac:dyDescent="0.2">
      <c r="A137" s="193"/>
      <c r="B137" s="12">
        <f>SUM(B9:B135)</f>
        <v>1183</v>
      </c>
      <c r="C137" s="12">
        <v>8536</v>
      </c>
      <c r="D137" s="410">
        <f t="shared" si="3"/>
        <v>7.2155536770921387</v>
      </c>
      <c r="F137" s="287">
        <f t="shared" ref="F137" si="4">SUM(F9:F135)</f>
        <v>578</v>
      </c>
      <c r="G137" s="12">
        <v>1908</v>
      </c>
      <c r="H137" s="410">
        <f t="shared" ref="H137" si="5">G137/F137</f>
        <v>3.301038062283737</v>
      </c>
    </row>
    <row r="139" spans="1:10" x14ac:dyDescent="0.2">
      <c r="A139" s="344" t="s">
        <v>431</v>
      </c>
    </row>
    <row r="140" spans="1:10" ht="27" customHeight="1" x14ac:dyDescent="0.2">
      <c r="A140" s="619" t="s">
        <v>467</v>
      </c>
      <c r="B140" s="619"/>
      <c r="C140" s="619"/>
      <c r="D140" s="619"/>
      <c r="E140" s="619"/>
      <c r="F140" s="619"/>
      <c r="G140" s="619"/>
      <c r="H140" s="619"/>
    </row>
  </sheetData>
  <mergeCells count="5">
    <mergeCell ref="A140:H140"/>
    <mergeCell ref="B6:D6"/>
    <mergeCell ref="F6:H6"/>
    <mergeCell ref="A2:H2"/>
    <mergeCell ref="A4:H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tToHeight="0" orientation="portrait" r:id="rId1"/>
  <headerFooter>
    <oddHeader>&amp;L&amp;"Times New Roman,Gras"&amp;9DGRHA A1-1&amp;R&amp;"Times New Roman,Gras"&amp;9Juillet 2019</oddHeader>
    <oddFooter>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3" tint="-0.499984740745262"/>
    <pageSetUpPr fitToPage="1"/>
  </sheetPr>
  <dimension ref="A1:V795"/>
  <sheetViews>
    <sheetView showGridLines="0" topLeftCell="A22" workbookViewId="0">
      <selection activeCell="AH9" sqref="AH9"/>
    </sheetView>
  </sheetViews>
  <sheetFormatPr baseColWidth="10" defaultColWidth="12" defaultRowHeight="12.75" x14ac:dyDescent="0.2"/>
  <cols>
    <col min="1" max="16384" width="12" style="335"/>
  </cols>
  <sheetData>
    <row r="1" spans="2:22" ht="18" customHeight="1" x14ac:dyDescent="0.2">
      <c r="B1" s="332"/>
      <c r="C1" s="332"/>
      <c r="D1" s="332"/>
    </row>
    <row r="2" spans="2:22" x14ac:dyDescent="0.2">
      <c r="B2" s="334"/>
      <c r="C2" s="334"/>
      <c r="D2" s="334"/>
    </row>
    <row r="3" spans="2:22" x14ac:dyDescent="0.2">
      <c r="B3" s="334"/>
      <c r="C3" s="334"/>
      <c r="D3" s="334"/>
    </row>
    <row r="4" spans="2:22" x14ac:dyDescent="0.2">
      <c r="B4" s="334"/>
      <c r="C4" s="334"/>
      <c r="D4" s="334"/>
    </row>
    <row r="5" spans="2:22" x14ac:dyDescent="0.2">
      <c r="B5" s="334"/>
      <c r="C5" s="334"/>
      <c r="D5" s="334"/>
      <c r="G5" s="334"/>
      <c r="H5" s="334"/>
    </row>
    <row r="6" spans="2:22" x14ac:dyDescent="0.2">
      <c r="B6" s="334"/>
      <c r="C6" s="334"/>
      <c r="D6" s="334"/>
    </row>
    <row r="7" spans="2:22" x14ac:dyDescent="0.2">
      <c r="B7" s="334"/>
      <c r="C7" s="334"/>
      <c r="D7" s="334"/>
    </row>
    <row r="8" spans="2:22" x14ac:dyDescent="0.2">
      <c r="B8" s="334"/>
      <c r="C8" s="334"/>
      <c r="D8" s="334"/>
    </row>
    <row r="9" spans="2:22" x14ac:dyDescent="0.2">
      <c r="B9" s="334"/>
      <c r="C9" s="334"/>
      <c r="D9" s="334"/>
    </row>
    <row r="10" spans="2:22" x14ac:dyDescent="0.2">
      <c r="B10" s="334"/>
      <c r="C10" s="334"/>
      <c r="D10" s="334"/>
    </row>
    <row r="11" spans="2:22" x14ac:dyDescent="0.2">
      <c r="B11" s="334"/>
      <c r="C11" s="334"/>
      <c r="D11" s="334"/>
    </row>
    <row r="12" spans="2:22" x14ac:dyDescent="0.2">
      <c r="B12" s="334"/>
      <c r="C12" s="334"/>
      <c r="D12" s="334"/>
    </row>
    <row r="13" spans="2:22" x14ac:dyDescent="0.2">
      <c r="B13" s="334"/>
      <c r="C13" s="334"/>
      <c r="D13" s="334"/>
    </row>
    <row r="14" spans="2:22" x14ac:dyDescent="0.2">
      <c r="B14" s="334"/>
      <c r="C14" s="334"/>
      <c r="D14" s="334"/>
    </row>
    <row r="15" spans="2:22" ht="18.75" x14ac:dyDescent="0.2">
      <c r="B15" s="334"/>
      <c r="C15" s="334"/>
      <c r="D15" s="334"/>
      <c r="O15" s="584"/>
      <c r="P15" s="584"/>
      <c r="Q15" s="584"/>
      <c r="R15" s="585"/>
      <c r="S15" s="585"/>
      <c r="T15" s="585"/>
      <c r="U15" s="585"/>
      <c r="V15" s="585"/>
    </row>
    <row r="16" spans="2:22" ht="18.75" x14ac:dyDescent="0.3">
      <c r="B16" s="334"/>
      <c r="C16" s="334"/>
      <c r="D16" s="334"/>
      <c r="O16" s="586"/>
      <c r="P16" s="586"/>
      <c r="Q16" s="586"/>
      <c r="R16" s="587"/>
      <c r="S16" s="587"/>
      <c r="T16" s="587"/>
      <c r="U16" s="587"/>
      <c r="V16" s="587"/>
    </row>
    <row r="17" spans="1:9" x14ac:dyDescent="0.2">
      <c r="B17" s="334"/>
      <c r="C17" s="334"/>
      <c r="D17" s="334"/>
    </row>
    <row r="18" spans="1:9" x14ac:dyDescent="0.2">
      <c r="B18" s="334"/>
      <c r="C18" s="334"/>
      <c r="D18" s="334"/>
    </row>
    <row r="19" spans="1:9" x14ac:dyDescent="0.2">
      <c r="B19" s="334"/>
      <c r="C19" s="334"/>
      <c r="D19" s="334"/>
    </row>
    <row r="20" spans="1:9" x14ac:dyDescent="0.2">
      <c r="B20" s="334"/>
      <c r="C20" s="334"/>
      <c r="D20" s="334"/>
    </row>
    <row r="21" spans="1:9" x14ac:dyDescent="0.2">
      <c r="B21" s="334"/>
      <c r="C21" s="334"/>
      <c r="D21" s="334"/>
    </row>
    <row r="22" spans="1:9" x14ac:dyDescent="0.2">
      <c r="B22" s="334"/>
      <c r="C22" s="334"/>
      <c r="D22" s="334"/>
    </row>
    <row r="23" spans="1:9" ht="13.5" thickBot="1" x14ac:dyDescent="0.25">
      <c r="B23" s="334"/>
      <c r="C23" s="334"/>
      <c r="D23" s="334"/>
    </row>
    <row r="24" spans="1:9" ht="29.25" customHeight="1" thickTop="1" x14ac:dyDescent="0.2">
      <c r="A24" s="588" t="s">
        <v>256</v>
      </c>
      <c r="B24" s="589"/>
      <c r="C24" s="589"/>
      <c r="D24" s="589"/>
      <c r="E24" s="589"/>
      <c r="F24" s="589"/>
      <c r="G24" s="589"/>
      <c r="H24" s="589"/>
      <c r="I24" s="590"/>
    </row>
    <row r="25" spans="1:9" ht="29.25" customHeight="1" thickBot="1" x14ac:dyDescent="0.25">
      <c r="A25" s="591"/>
      <c r="B25" s="592"/>
      <c r="C25" s="592"/>
      <c r="D25" s="592"/>
      <c r="E25" s="592"/>
      <c r="F25" s="592"/>
      <c r="G25" s="592"/>
      <c r="H25" s="592"/>
      <c r="I25" s="593"/>
    </row>
    <row r="26" spans="1:9" ht="13.5" thickTop="1" x14ac:dyDescent="0.2">
      <c r="B26" s="334"/>
      <c r="C26" s="334"/>
      <c r="D26" s="334"/>
    </row>
    <row r="27" spans="1:9" ht="14.25" customHeight="1" x14ac:dyDescent="0.2">
      <c r="B27" s="334"/>
      <c r="C27" s="334"/>
      <c r="D27" s="334"/>
    </row>
    <row r="28" spans="1:9" ht="21" customHeight="1" x14ac:dyDescent="0.3">
      <c r="A28" s="594" t="s">
        <v>452</v>
      </c>
      <c r="B28" s="594"/>
      <c r="C28" s="594"/>
      <c r="D28" s="594"/>
      <c r="E28" s="594"/>
      <c r="F28" s="594"/>
      <c r="G28" s="594"/>
      <c r="H28" s="594"/>
      <c r="I28" s="594"/>
    </row>
    <row r="29" spans="1:9" ht="19.5" customHeight="1" x14ac:dyDescent="0.2">
      <c r="B29" s="336"/>
      <c r="C29" s="337"/>
      <c r="D29" s="337"/>
      <c r="G29" s="340"/>
      <c r="H29" s="340"/>
      <c r="I29" s="340"/>
    </row>
    <row r="30" spans="1:9" x14ac:dyDescent="0.2">
      <c r="B30" s="334"/>
      <c r="C30" s="334"/>
      <c r="D30" s="334"/>
    </row>
    <row r="31" spans="1:9" x14ac:dyDescent="0.2">
      <c r="B31" s="334"/>
      <c r="C31" s="334"/>
      <c r="D31" s="334"/>
    </row>
    <row r="32" spans="1:9" s="341" customFormat="1" ht="15.75" customHeight="1" x14ac:dyDescent="0.2">
      <c r="A32" s="582" t="s">
        <v>462</v>
      </c>
      <c r="B32" s="582"/>
      <c r="C32" s="582"/>
      <c r="D32" s="582"/>
      <c r="E32" s="582"/>
      <c r="F32" s="582"/>
      <c r="G32" s="582"/>
      <c r="H32" s="582"/>
      <c r="I32" s="582"/>
    </row>
    <row r="33" spans="1:9" x14ac:dyDescent="0.2">
      <c r="B33" s="338"/>
      <c r="C33" s="339"/>
      <c r="D33" s="338"/>
      <c r="E33" s="342"/>
      <c r="F33" s="342"/>
      <c r="G33" s="342"/>
      <c r="H33" s="342"/>
      <c r="I33" s="342"/>
    </row>
    <row r="34" spans="1:9" x14ac:dyDescent="0.2">
      <c r="B34" s="338"/>
      <c r="C34" s="339"/>
      <c r="D34" s="338"/>
      <c r="E34" s="342"/>
      <c r="F34" s="342"/>
      <c r="G34" s="342"/>
      <c r="H34" s="342"/>
      <c r="I34" s="342"/>
    </row>
    <row r="35" spans="1:9" x14ac:dyDescent="0.2">
      <c r="B35" s="334"/>
      <c r="C35" s="334"/>
      <c r="D35" s="334"/>
    </row>
    <row r="36" spans="1:9" x14ac:dyDescent="0.2">
      <c r="B36" s="334"/>
      <c r="C36" s="334"/>
      <c r="D36" s="334"/>
    </row>
    <row r="37" spans="1:9" x14ac:dyDescent="0.2">
      <c r="B37" s="334"/>
      <c r="C37" s="334"/>
      <c r="D37" s="334"/>
    </row>
    <row r="38" spans="1:9" x14ac:dyDescent="0.2">
      <c r="B38" s="334"/>
      <c r="C38" s="334"/>
      <c r="D38" s="334"/>
    </row>
    <row r="39" spans="1:9" x14ac:dyDescent="0.2">
      <c r="B39" s="334"/>
      <c r="C39" s="334"/>
      <c r="D39" s="334"/>
    </row>
    <row r="40" spans="1:9" x14ac:dyDescent="0.2">
      <c r="B40" s="334"/>
      <c r="C40" s="334"/>
      <c r="D40" s="334"/>
    </row>
    <row r="41" spans="1:9" x14ac:dyDescent="0.2">
      <c r="B41" s="334"/>
      <c r="C41" s="334"/>
      <c r="D41" s="334"/>
    </row>
    <row r="42" spans="1:9" x14ac:dyDescent="0.2">
      <c r="B42" s="334"/>
      <c r="C42" s="334"/>
      <c r="D42" s="334"/>
    </row>
    <row r="43" spans="1:9" x14ac:dyDescent="0.2">
      <c r="B43" s="334"/>
      <c r="C43" s="334"/>
      <c r="D43" s="334"/>
    </row>
    <row r="44" spans="1:9" x14ac:dyDescent="0.2">
      <c r="B44" s="334"/>
      <c r="C44" s="334"/>
      <c r="D44" s="334"/>
      <c r="F44" s="581"/>
      <c r="G44" s="581"/>
      <c r="H44" s="581"/>
    </row>
    <row r="45" spans="1:9" ht="19.5" customHeight="1" x14ac:dyDescent="0.2">
      <c r="A45" s="582" t="s">
        <v>248</v>
      </c>
      <c r="B45" s="582"/>
      <c r="C45" s="582"/>
      <c r="D45" s="582"/>
      <c r="E45" s="582"/>
      <c r="F45" s="582"/>
      <c r="G45" s="582"/>
      <c r="H45" s="582"/>
      <c r="I45" s="582"/>
    </row>
    <row r="46" spans="1:9" ht="19.5" customHeight="1" x14ac:dyDescent="0.2">
      <c r="A46" s="582" t="s">
        <v>249</v>
      </c>
      <c r="B46" s="582"/>
      <c r="C46" s="582"/>
      <c r="D46" s="582"/>
      <c r="E46" s="582"/>
      <c r="F46" s="582"/>
      <c r="G46" s="582"/>
      <c r="H46" s="582"/>
      <c r="I46" s="582"/>
    </row>
    <row r="47" spans="1:9" ht="19.5" customHeight="1" x14ac:dyDescent="0.2">
      <c r="A47" s="582" t="s">
        <v>575</v>
      </c>
      <c r="B47" s="582"/>
      <c r="C47" s="582"/>
      <c r="D47" s="582"/>
      <c r="E47" s="582"/>
      <c r="F47" s="582"/>
      <c r="G47" s="582"/>
      <c r="H47" s="582"/>
      <c r="I47" s="582"/>
    </row>
    <row r="48" spans="1:9" ht="19.5" customHeight="1" x14ac:dyDescent="0.2">
      <c r="A48" s="582" t="s">
        <v>574</v>
      </c>
      <c r="B48" s="582"/>
      <c r="C48" s="582"/>
      <c r="D48" s="582"/>
      <c r="E48" s="582"/>
      <c r="F48" s="582"/>
      <c r="G48" s="582"/>
      <c r="H48" s="582"/>
      <c r="I48" s="582"/>
    </row>
    <row r="49" spans="1:9" x14ac:dyDescent="0.2">
      <c r="B49" s="334"/>
      <c r="C49" s="334"/>
      <c r="D49" s="334"/>
    </row>
    <row r="50" spans="1:9" x14ac:dyDescent="0.2">
      <c r="B50" s="334"/>
      <c r="C50" s="334"/>
      <c r="D50" s="334"/>
    </row>
    <row r="51" spans="1:9" x14ac:dyDescent="0.2">
      <c r="B51" s="334"/>
      <c r="C51" s="334"/>
      <c r="D51" s="334"/>
    </row>
    <row r="52" spans="1:9" x14ac:dyDescent="0.2">
      <c r="A52" s="343" t="s">
        <v>250</v>
      </c>
      <c r="C52" s="334"/>
      <c r="D52" s="334"/>
      <c r="I52" s="483">
        <v>43647</v>
      </c>
    </row>
    <row r="53" spans="1:9" x14ac:dyDescent="0.2">
      <c r="B53" s="334"/>
      <c r="C53" s="334"/>
      <c r="D53" s="334"/>
    </row>
    <row r="54" spans="1:9" x14ac:dyDescent="0.2">
      <c r="B54" s="334"/>
      <c r="C54" s="334"/>
      <c r="D54" s="334"/>
    </row>
    <row r="55" spans="1:9" x14ac:dyDescent="0.2">
      <c r="B55" s="334"/>
      <c r="C55" s="334"/>
      <c r="D55" s="334"/>
    </row>
    <row r="56" spans="1:9" x14ac:dyDescent="0.2">
      <c r="B56" s="334"/>
      <c r="C56" s="334"/>
      <c r="D56" s="334"/>
    </row>
    <row r="57" spans="1:9" x14ac:dyDescent="0.2">
      <c r="B57" s="334"/>
      <c r="C57" s="334"/>
      <c r="D57" s="334"/>
    </row>
    <row r="58" spans="1:9" x14ac:dyDescent="0.2">
      <c r="B58" s="334"/>
      <c r="C58" s="334"/>
      <c r="D58" s="334"/>
    </row>
    <row r="59" spans="1:9" x14ac:dyDescent="0.2">
      <c r="B59" s="334"/>
      <c r="C59" s="334"/>
      <c r="D59" s="334"/>
    </row>
    <row r="60" spans="1:9" x14ac:dyDescent="0.2">
      <c r="B60" s="334"/>
      <c r="C60" s="334"/>
      <c r="D60" s="334"/>
    </row>
    <row r="61" spans="1:9" x14ac:dyDescent="0.2">
      <c r="B61" s="334"/>
      <c r="C61" s="334"/>
      <c r="D61" s="334"/>
    </row>
    <row r="62" spans="1:9" x14ac:dyDescent="0.2">
      <c r="B62" s="334"/>
      <c r="C62" s="334"/>
      <c r="D62" s="334"/>
    </row>
    <row r="63" spans="1:9" x14ac:dyDescent="0.2">
      <c r="B63" s="334"/>
      <c r="C63" s="334"/>
      <c r="D63" s="334"/>
    </row>
    <row r="64" spans="1:9" x14ac:dyDescent="0.2">
      <c r="B64" s="334"/>
      <c r="C64" s="334"/>
      <c r="D64" s="334"/>
    </row>
    <row r="65" spans="2:4" x14ac:dyDescent="0.2">
      <c r="B65" s="334"/>
      <c r="C65" s="334"/>
      <c r="D65" s="334"/>
    </row>
    <row r="66" spans="2:4" x14ac:dyDescent="0.2">
      <c r="B66" s="334"/>
      <c r="C66" s="334"/>
      <c r="D66" s="334"/>
    </row>
    <row r="67" spans="2:4" x14ac:dyDescent="0.2">
      <c r="B67" s="334"/>
      <c r="C67" s="334"/>
      <c r="D67" s="334"/>
    </row>
    <row r="68" spans="2:4" x14ac:dyDescent="0.2">
      <c r="B68" s="334"/>
      <c r="C68" s="334"/>
      <c r="D68" s="334"/>
    </row>
    <row r="69" spans="2:4" x14ac:dyDescent="0.2">
      <c r="B69" s="334"/>
      <c r="C69" s="334"/>
      <c r="D69" s="334"/>
    </row>
    <row r="70" spans="2:4" x14ac:dyDescent="0.2">
      <c r="B70" s="334"/>
      <c r="C70" s="334"/>
      <c r="D70" s="334"/>
    </row>
    <row r="71" spans="2:4" x14ac:dyDescent="0.2">
      <c r="B71" s="334"/>
      <c r="C71" s="334"/>
      <c r="D71" s="334"/>
    </row>
    <row r="72" spans="2:4" x14ac:dyDescent="0.2">
      <c r="B72" s="334"/>
      <c r="C72" s="334"/>
      <c r="D72" s="334"/>
    </row>
    <row r="73" spans="2:4" x14ac:dyDescent="0.2">
      <c r="B73" s="334"/>
      <c r="C73" s="334"/>
      <c r="D73" s="334"/>
    </row>
    <row r="74" spans="2:4" x14ac:dyDescent="0.2">
      <c r="B74" s="334"/>
      <c r="C74" s="334"/>
      <c r="D74" s="334"/>
    </row>
    <row r="75" spans="2:4" x14ac:dyDescent="0.2">
      <c r="B75" s="334"/>
      <c r="C75" s="334"/>
      <c r="D75" s="334"/>
    </row>
    <row r="76" spans="2:4" x14ac:dyDescent="0.2">
      <c r="B76" s="334"/>
      <c r="C76" s="334"/>
      <c r="D76" s="334"/>
    </row>
    <row r="77" spans="2:4" x14ac:dyDescent="0.2">
      <c r="B77" s="334"/>
      <c r="C77" s="334"/>
      <c r="D77" s="334"/>
    </row>
    <row r="78" spans="2:4" x14ac:dyDescent="0.2">
      <c r="B78" s="334"/>
      <c r="C78" s="334"/>
      <c r="D78" s="334"/>
    </row>
    <row r="79" spans="2:4" x14ac:dyDescent="0.2">
      <c r="B79" s="334"/>
      <c r="C79" s="334"/>
      <c r="D79" s="334"/>
    </row>
    <row r="80" spans="2:4" x14ac:dyDescent="0.2">
      <c r="B80" s="334"/>
      <c r="C80" s="334"/>
      <c r="D80" s="334"/>
    </row>
    <row r="81" spans="2:4" x14ac:dyDescent="0.2">
      <c r="B81" s="334"/>
      <c r="C81" s="334"/>
      <c r="D81" s="334"/>
    </row>
    <row r="82" spans="2:4" x14ac:dyDescent="0.2">
      <c r="B82" s="334"/>
      <c r="C82" s="334"/>
      <c r="D82" s="334"/>
    </row>
    <row r="83" spans="2:4" x14ac:dyDescent="0.2">
      <c r="B83" s="334"/>
      <c r="C83" s="334"/>
      <c r="D83" s="334"/>
    </row>
    <row r="84" spans="2:4" x14ac:dyDescent="0.2">
      <c r="B84" s="334"/>
      <c r="C84" s="334"/>
      <c r="D84" s="334"/>
    </row>
    <row r="85" spans="2:4" x14ac:dyDescent="0.2">
      <c r="B85" s="334"/>
      <c r="C85" s="334"/>
      <c r="D85" s="334"/>
    </row>
    <row r="86" spans="2:4" x14ac:dyDescent="0.2">
      <c r="B86" s="334"/>
      <c r="C86" s="334"/>
      <c r="D86" s="334"/>
    </row>
    <row r="87" spans="2:4" x14ac:dyDescent="0.2">
      <c r="B87" s="334"/>
      <c r="C87" s="334"/>
      <c r="D87" s="334"/>
    </row>
    <row r="88" spans="2:4" x14ac:dyDescent="0.2">
      <c r="B88" s="334"/>
      <c r="C88" s="334"/>
      <c r="D88" s="334"/>
    </row>
    <row r="89" spans="2:4" x14ac:dyDescent="0.2">
      <c r="B89" s="334"/>
      <c r="C89" s="334"/>
      <c r="D89" s="334"/>
    </row>
    <row r="90" spans="2:4" x14ac:dyDescent="0.2">
      <c r="B90" s="334"/>
      <c r="C90" s="334"/>
      <c r="D90" s="334"/>
    </row>
    <row r="91" spans="2:4" x14ac:dyDescent="0.2">
      <c r="B91" s="334"/>
      <c r="C91" s="334"/>
      <c r="D91" s="334"/>
    </row>
    <row r="92" spans="2:4" x14ac:dyDescent="0.2">
      <c r="B92" s="334"/>
      <c r="C92" s="334"/>
      <c r="D92" s="334"/>
    </row>
    <row r="93" spans="2:4" x14ac:dyDescent="0.2">
      <c r="B93" s="334"/>
      <c r="C93" s="334"/>
      <c r="D93" s="334"/>
    </row>
    <row r="94" spans="2:4" x14ac:dyDescent="0.2">
      <c r="B94" s="334"/>
      <c r="C94" s="334"/>
      <c r="D94" s="334"/>
    </row>
    <row r="95" spans="2:4" x14ac:dyDescent="0.2">
      <c r="B95" s="334"/>
      <c r="C95" s="334"/>
      <c r="D95" s="334"/>
    </row>
    <row r="96" spans="2:4" x14ac:dyDescent="0.2">
      <c r="B96" s="334"/>
      <c r="C96" s="334"/>
      <c r="D96" s="334"/>
    </row>
    <row r="97" spans="2:4" x14ac:dyDescent="0.2">
      <c r="B97" s="334"/>
      <c r="C97" s="334"/>
      <c r="D97" s="334"/>
    </row>
    <row r="98" spans="2:4" x14ac:dyDescent="0.2">
      <c r="B98" s="334"/>
      <c r="C98" s="334"/>
      <c r="D98" s="334"/>
    </row>
    <row r="99" spans="2:4" x14ac:dyDescent="0.2">
      <c r="B99" s="334"/>
      <c r="C99" s="334"/>
      <c r="D99" s="334"/>
    </row>
    <row r="100" spans="2:4" x14ac:dyDescent="0.2">
      <c r="B100" s="334"/>
      <c r="C100" s="334"/>
      <c r="D100" s="334"/>
    </row>
    <row r="101" spans="2:4" x14ac:dyDescent="0.2">
      <c r="B101" s="334"/>
      <c r="C101" s="334"/>
      <c r="D101" s="334"/>
    </row>
    <row r="102" spans="2:4" x14ac:dyDescent="0.2">
      <c r="B102" s="334"/>
      <c r="C102" s="334"/>
      <c r="D102" s="334"/>
    </row>
    <row r="103" spans="2:4" x14ac:dyDescent="0.2">
      <c r="B103" s="334"/>
      <c r="C103" s="334"/>
      <c r="D103" s="334"/>
    </row>
    <row r="104" spans="2:4" x14ac:dyDescent="0.2">
      <c r="B104" s="334"/>
      <c r="C104" s="334"/>
      <c r="D104" s="334"/>
    </row>
    <row r="105" spans="2:4" x14ac:dyDescent="0.2">
      <c r="B105" s="334"/>
      <c r="C105" s="334"/>
      <c r="D105" s="334"/>
    </row>
    <row r="106" spans="2:4" x14ac:dyDescent="0.2">
      <c r="B106" s="334"/>
      <c r="C106" s="334"/>
      <c r="D106" s="334"/>
    </row>
    <row r="107" spans="2:4" x14ac:dyDescent="0.2">
      <c r="B107" s="334"/>
      <c r="C107" s="334"/>
      <c r="D107" s="334"/>
    </row>
    <row r="108" spans="2:4" x14ac:dyDescent="0.2">
      <c r="B108" s="334"/>
      <c r="C108" s="334"/>
      <c r="D108" s="334"/>
    </row>
    <row r="109" spans="2:4" x14ac:dyDescent="0.2">
      <c r="B109" s="334"/>
      <c r="C109" s="334"/>
      <c r="D109" s="334"/>
    </row>
    <row r="110" spans="2:4" x14ac:dyDescent="0.2">
      <c r="B110" s="334"/>
      <c r="C110" s="334"/>
      <c r="D110" s="334"/>
    </row>
    <row r="111" spans="2:4" x14ac:dyDescent="0.2">
      <c r="B111" s="334"/>
      <c r="C111" s="334"/>
      <c r="D111" s="334"/>
    </row>
    <row r="112" spans="2:4" x14ac:dyDescent="0.2">
      <c r="B112" s="334"/>
      <c r="C112" s="334"/>
      <c r="D112" s="334"/>
    </row>
    <row r="113" spans="2:4" x14ac:dyDescent="0.2">
      <c r="B113" s="334"/>
      <c r="C113" s="334"/>
      <c r="D113" s="334"/>
    </row>
    <row r="114" spans="2:4" x14ac:dyDescent="0.2">
      <c r="B114" s="334"/>
      <c r="C114" s="334"/>
      <c r="D114" s="334"/>
    </row>
    <row r="115" spans="2:4" x14ac:dyDescent="0.2">
      <c r="B115" s="334"/>
      <c r="C115" s="334"/>
      <c r="D115" s="334"/>
    </row>
    <row r="116" spans="2:4" x14ac:dyDescent="0.2">
      <c r="B116" s="334"/>
      <c r="C116" s="334"/>
      <c r="D116" s="334"/>
    </row>
    <row r="117" spans="2:4" x14ac:dyDescent="0.2">
      <c r="B117" s="334"/>
      <c r="C117" s="334"/>
      <c r="D117" s="334"/>
    </row>
    <row r="118" spans="2:4" x14ac:dyDescent="0.2">
      <c r="B118" s="334"/>
      <c r="C118" s="334"/>
      <c r="D118" s="334"/>
    </row>
    <row r="119" spans="2:4" x14ac:dyDescent="0.2">
      <c r="B119" s="334"/>
      <c r="C119" s="334"/>
      <c r="D119" s="334"/>
    </row>
    <row r="120" spans="2:4" x14ac:dyDescent="0.2">
      <c r="B120" s="334"/>
      <c r="C120" s="334"/>
      <c r="D120" s="334"/>
    </row>
    <row r="121" spans="2:4" x14ac:dyDescent="0.2">
      <c r="B121" s="334"/>
      <c r="C121" s="334"/>
      <c r="D121" s="334"/>
    </row>
    <row r="122" spans="2:4" x14ac:dyDescent="0.2">
      <c r="B122" s="334"/>
      <c r="C122" s="334"/>
      <c r="D122" s="334"/>
    </row>
    <row r="123" spans="2:4" x14ac:dyDescent="0.2">
      <c r="B123" s="334"/>
      <c r="C123" s="334"/>
      <c r="D123" s="334"/>
    </row>
    <row r="124" spans="2:4" x14ac:dyDescent="0.2">
      <c r="B124" s="334"/>
      <c r="C124" s="334"/>
      <c r="D124" s="334"/>
    </row>
    <row r="125" spans="2:4" x14ac:dyDescent="0.2">
      <c r="B125" s="334"/>
      <c r="C125" s="334"/>
      <c r="D125" s="334"/>
    </row>
    <row r="126" spans="2:4" x14ac:dyDescent="0.2">
      <c r="B126" s="334"/>
      <c r="C126" s="334"/>
      <c r="D126" s="334"/>
    </row>
    <row r="127" spans="2:4" x14ac:dyDescent="0.2">
      <c r="B127" s="334"/>
      <c r="C127" s="334"/>
      <c r="D127" s="334"/>
    </row>
    <row r="128" spans="2:4" x14ac:dyDescent="0.2">
      <c r="B128" s="334"/>
      <c r="C128" s="334"/>
      <c r="D128" s="334"/>
    </row>
    <row r="129" spans="2:4" x14ac:dyDescent="0.2">
      <c r="B129" s="334"/>
      <c r="C129" s="334"/>
      <c r="D129" s="334"/>
    </row>
    <row r="130" spans="2:4" x14ac:dyDescent="0.2">
      <c r="B130" s="334"/>
      <c r="C130" s="334"/>
      <c r="D130" s="334"/>
    </row>
    <row r="131" spans="2:4" x14ac:dyDescent="0.2">
      <c r="B131" s="334"/>
      <c r="C131" s="334"/>
      <c r="D131" s="334"/>
    </row>
    <row r="132" spans="2:4" x14ac:dyDescent="0.2">
      <c r="B132" s="334"/>
      <c r="C132" s="334"/>
      <c r="D132" s="334"/>
    </row>
    <row r="133" spans="2:4" x14ac:dyDescent="0.2">
      <c r="B133" s="334"/>
      <c r="C133" s="334"/>
      <c r="D133" s="334"/>
    </row>
    <row r="134" spans="2:4" x14ac:dyDescent="0.2">
      <c r="B134" s="334"/>
      <c r="C134" s="334"/>
      <c r="D134" s="334"/>
    </row>
    <row r="135" spans="2:4" x14ac:dyDescent="0.2">
      <c r="B135" s="334"/>
      <c r="C135" s="334"/>
      <c r="D135" s="334"/>
    </row>
    <row r="136" spans="2:4" x14ac:dyDescent="0.2">
      <c r="B136" s="334"/>
      <c r="C136" s="334"/>
      <c r="D136" s="334"/>
    </row>
    <row r="137" spans="2:4" x14ac:dyDescent="0.2">
      <c r="B137" s="334"/>
      <c r="C137" s="334"/>
      <c r="D137" s="334"/>
    </row>
    <row r="138" spans="2:4" x14ac:dyDescent="0.2">
      <c r="B138" s="334"/>
      <c r="C138" s="334"/>
      <c r="D138" s="334"/>
    </row>
    <row r="139" spans="2:4" x14ac:dyDescent="0.2">
      <c r="B139" s="334"/>
      <c r="C139" s="334"/>
      <c r="D139" s="334"/>
    </row>
    <row r="140" spans="2:4" x14ac:dyDescent="0.2">
      <c r="B140" s="334"/>
      <c r="C140" s="334"/>
      <c r="D140" s="334"/>
    </row>
    <row r="141" spans="2:4" x14ac:dyDescent="0.2">
      <c r="B141" s="334"/>
      <c r="C141" s="334"/>
      <c r="D141" s="334"/>
    </row>
    <row r="142" spans="2:4" x14ac:dyDescent="0.2">
      <c r="B142" s="334"/>
      <c r="C142" s="334"/>
      <c r="D142" s="334"/>
    </row>
    <row r="143" spans="2:4" x14ac:dyDescent="0.2">
      <c r="B143" s="334"/>
      <c r="C143" s="334"/>
      <c r="D143" s="334"/>
    </row>
    <row r="144" spans="2:4" x14ac:dyDescent="0.2">
      <c r="B144" s="334"/>
      <c r="C144" s="334"/>
      <c r="D144" s="334"/>
    </row>
    <row r="145" spans="2:4" x14ac:dyDescent="0.2">
      <c r="B145" s="334"/>
      <c r="C145" s="334"/>
      <c r="D145" s="334"/>
    </row>
    <row r="146" spans="2:4" x14ac:dyDescent="0.2">
      <c r="B146" s="334"/>
      <c r="C146" s="334"/>
      <c r="D146" s="334"/>
    </row>
    <row r="147" spans="2:4" x14ac:dyDescent="0.2">
      <c r="B147" s="334"/>
      <c r="C147" s="334"/>
      <c r="D147" s="334"/>
    </row>
    <row r="148" spans="2:4" x14ac:dyDescent="0.2">
      <c r="B148" s="334"/>
      <c r="C148" s="334"/>
      <c r="D148" s="334"/>
    </row>
    <row r="149" spans="2:4" x14ac:dyDescent="0.2">
      <c r="B149" s="334"/>
      <c r="C149" s="334"/>
      <c r="D149" s="334"/>
    </row>
    <row r="150" spans="2:4" x14ac:dyDescent="0.2">
      <c r="B150" s="334"/>
      <c r="C150" s="334"/>
      <c r="D150" s="334"/>
    </row>
    <row r="151" spans="2:4" x14ac:dyDescent="0.2">
      <c r="B151" s="334"/>
      <c r="C151" s="334"/>
      <c r="D151" s="334"/>
    </row>
    <row r="152" spans="2:4" x14ac:dyDescent="0.2">
      <c r="B152" s="334"/>
      <c r="C152" s="334"/>
      <c r="D152" s="334"/>
    </row>
    <row r="153" spans="2:4" x14ac:dyDescent="0.2">
      <c r="B153" s="334"/>
      <c r="C153" s="334"/>
      <c r="D153" s="334"/>
    </row>
    <row r="154" spans="2:4" x14ac:dyDescent="0.2">
      <c r="B154" s="334"/>
      <c r="C154" s="334"/>
      <c r="D154" s="334"/>
    </row>
    <row r="155" spans="2:4" x14ac:dyDescent="0.2">
      <c r="B155" s="334"/>
      <c r="C155" s="334"/>
      <c r="D155" s="334"/>
    </row>
    <row r="156" spans="2:4" x14ac:dyDescent="0.2">
      <c r="B156" s="334"/>
      <c r="C156" s="334"/>
      <c r="D156" s="334"/>
    </row>
    <row r="157" spans="2:4" x14ac:dyDescent="0.2">
      <c r="B157" s="334"/>
      <c r="C157" s="334"/>
      <c r="D157" s="334"/>
    </row>
    <row r="158" spans="2:4" x14ac:dyDescent="0.2">
      <c r="B158" s="334"/>
      <c r="C158" s="334"/>
      <c r="D158" s="334"/>
    </row>
    <row r="159" spans="2:4" x14ac:dyDescent="0.2">
      <c r="B159" s="334"/>
      <c r="C159" s="334"/>
      <c r="D159" s="334"/>
    </row>
    <row r="160" spans="2:4" x14ac:dyDescent="0.2">
      <c r="B160" s="334"/>
      <c r="C160" s="334"/>
      <c r="D160" s="334"/>
    </row>
    <row r="161" spans="2:4" x14ac:dyDescent="0.2">
      <c r="B161" s="334"/>
      <c r="C161" s="334"/>
      <c r="D161" s="334"/>
    </row>
    <row r="162" spans="2:4" x14ac:dyDescent="0.2">
      <c r="B162" s="334"/>
      <c r="C162" s="334"/>
      <c r="D162" s="334"/>
    </row>
    <row r="163" spans="2:4" x14ac:dyDescent="0.2">
      <c r="B163" s="334"/>
      <c r="C163" s="334"/>
      <c r="D163" s="334"/>
    </row>
    <row r="164" spans="2:4" x14ac:dyDescent="0.2">
      <c r="B164" s="334"/>
      <c r="C164" s="334"/>
      <c r="D164" s="334"/>
    </row>
    <row r="165" spans="2:4" x14ac:dyDescent="0.2">
      <c r="B165" s="334"/>
      <c r="C165" s="334"/>
      <c r="D165" s="334"/>
    </row>
    <row r="166" spans="2:4" x14ac:dyDescent="0.2">
      <c r="B166" s="334"/>
      <c r="C166" s="334"/>
      <c r="D166" s="334"/>
    </row>
    <row r="167" spans="2:4" x14ac:dyDescent="0.2">
      <c r="B167" s="334"/>
      <c r="C167" s="334"/>
      <c r="D167" s="334"/>
    </row>
    <row r="168" spans="2:4" x14ac:dyDescent="0.2">
      <c r="B168" s="334"/>
      <c r="C168" s="334"/>
      <c r="D168" s="334"/>
    </row>
    <row r="169" spans="2:4" x14ac:dyDescent="0.2">
      <c r="B169" s="334"/>
      <c r="C169" s="334"/>
      <c r="D169" s="334"/>
    </row>
    <row r="170" spans="2:4" x14ac:dyDescent="0.2">
      <c r="B170" s="334"/>
      <c r="C170" s="334"/>
      <c r="D170" s="334"/>
    </row>
    <row r="171" spans="2:4" x14ac:dyDescent="0.2">
      <c r="B171" s="334"/>
      <c r="C171" s="334"/>
      <c r="D171" s="334"/>
    </row>
    <row r="172" spans="2:4" x14ac:dyDescent="0.2">
      <c r="B172" s="334"/>
      <c r="C172" s="334"/>
      <c r="D172" s="334"/>
    </row>
    <row r="173" spans="2:4" x14ac:dyDescent="0.2">
      <c r="B173" s="334"/>
      <c r="C173" s="334"/>
      <c r="D173" s="334"/>
    </row>
    <row r="174" spans="2:4" x14ac:dyDescent="0.2">
      <c r="B174" s="334"/>
      <c r="C174" s="334"/>
      <c r="D174" s="334"/>
    </row>
    <row r="175" spans="2:4" x14ac:dyDescent="0.2">
      <c r="B175" s="334"/>
      <c r="C175" s="334"/>
      <c r="D175" s="334"/>
    </row>
    <row r="176" spans="2:4" x14ac:dyDescent="0.2">
      <c r="B176" s="334"/>
      <c r="C176" s="334"/>
      <c r="D176" s="334"/>
    </row>
    <row r="177" spans="2:4" x14ac:dyDescent="0.2">
      <c r="B177" s="334"/>
      <c r="C177" s="334"/>
      <c r="D177" s="334"/>
    </row>
    <row r="178" spans="2:4" x14ac:dyDescent="0.2">
      <c r="B178" s="334"/>
      <c r="C178" s="334"/>
      <c r="D178" s="334"/>
    </row>
    <row r="179" spans="2:4" x14ac:dyDescent="0.2">
      <c r="B179" s="334"/>
      <c r="C179" s="334"/>
      <c r="D179" s="334"/>
    </row>
    <row r="180" spans="2:4" x14ac:dyDescent="0.2">
      <c r="B180" s="334"/>
      <c r="C180" s="334"/>
      <c r="D180" s="334"/>
    </row>
    <row r="181" spans="2:4" x14ac:dyDescent="0.2">
      <c r="B181" s="334"/>
      <c r="C181" s="334"/>
      <c r="D181" s="334"/>
    </row>
    <row r="182" spans="2:4" x14ac:dyDescent="0.2">
      <c r="B182" s="334"/>
      <c r="C182" s="334"/>
      <c r="D182" s="334"/>
    </row>
    <row r="183" spans="2:4" x14ac:dyDescent="0.2">
      <c r="B183" s="334"/>
      <c r="C183" s="334"/>
      <c r="D183" s="334"/>
    </row>
    <row r="184" spans="2:4" x14ac:dyDescent="0.2">
      <c r="B184" s="334"/>
      <c r="C184" s="334"/>
      <c r="D184" s="334"/>
    </row>
    <row r="185" spans="2:4" x14ac:dyDescent="0.2">
      <c r="B185" s="334"/>
      <c r="C185" s="334"/>
      <c r="D185" s="334"/>
    </row>
    <row r="186" spans="2:4" x14ac:dyDescent="0.2">
      <c r="B186" s="334"/>
      <c r="C186" s="334"/>
      <c r="D186" s="334"/>
    </row>
    <row r="187" spans="2:4" x14ac:dyDescent="0.2">
      <c r="B187" s="334"/>
      <c r="C187" s="334"/>
      <c r="D187" s="334"/>
    </row>
    <row r="188" spans="2:4" x14ac:dyDescent="0.2">
      <c r="B188" s="334"/>
      <c r="C188" s="334"/>
      <c r="D188" s="334"/>
    </row>
    <row r="189" spans="2:4" x14ac:dyDescent="0.2">
      <c r="B189" s="334"/>
      <c r="C189" s="334"/>
      <c r="D189" s="334"/>
    </row>
    <row r="190" spans="2:4" x14ac:dyDescent="0.2">
      <c r="B190" s="334"/>
      <c r="C190" s="334"/>
      <c r="D190" s="334"/>
    </row>
    <row r="191" spans="2:4" x14ac:dyDescent="0.2">
      <c r="B191" s="334"/>
      <c r="C191" s="334"/>
      <c r="D191" s="334"/>
    </row>
    <row r="192" spans="2:4" x14ac:dyDescent="0.2">
      <c r="B192" s="334"/>
      <c r="C192" s="334"/>
      <c r="D192" s="334"/>
    </row>
    <row r="193" spans="2:4" x14ac:dyDescent="0.2">
      <c r="B193" s="334"/>
      <c r="C193" s="334"/>
      <c r="D193" s="334"/>
    </row>
    <row r="194" spans="2:4" x14ac:dyDescent="0.2">
      <c r="B194" s="334"/>
      <c r="C194" s="334"/>
      <c r="D194" s="334"/>
    </row>
    <row r="195" spans="2:4" x14ac:dyDescent="0.2">
      <c r="B195" s="334"/>
      <c r="C195" s="334"/>
      <c r="D195" s="334"/>
    </row>
    <row r="196" spans="2:4" x14ac:dyDescent="0.2">
      <c r="B196" s="334"/>
      <c r="C196" s="334"/>
      <c r="D196" s="334"/>
    </row>
    <row r="197" spans="2:4" x14ac:dyDescent="0.2">
      <c r="B197" s="334"/>
      <c r="C197" s="334"/>
      <c r="D197" s="334"/>
    </row>
    <row r="198" spans="2:4" x14ac:dyDescent="0.2">
      <c r="B198" s="334"/>
      <c r="C198" s="334"/>
      <c r="D198" s="334"/>
    </row>
    <row r="199" spans="2:4" x14ac:dyDescent="0.2">
      <c r="B199" s="334"/>
      <c r="C199" s="334"/>
      <c r="D199" s="334"/>
    </row>
    <row r="200" spans="2:4" x14ac:dyDescent="0.2">
      <c r="B200" s="334"/>
      <c r="C200" s="334"/>
      <c r="D200" s="334"/>
    </row>
    <row r="201" spans="2:4" x14ac:dyDescent="0.2">
      <c r="B201" s="334"/>
      <c r="C201" s="334"/>
      <c r="D201" s="334"/>
    </row>
    <row r="202" spans="2:4" x14ac:dyDescent="0.2">
      <c r="B202" s="334"/>
      <c r="C202" s="334"/>
      <c r="D202" s="334"/>
    </row>
    <row r="203" spans="2:4" x14ac:dyDescent="0.2">
      <c r="B203" s="334"/>
      <c r="C203" s="334"/>
      <c r="D203" s="334"/>
    </row>
    <row r="204" spans="2:4" x14ac:dyDescent="0.2">
      <c r="B204" s="334"/>
      <c r="C204" s="334"/>
      <c r="D204" s="334"/>
    </row>
    <row r="205" spans="2:4" x14ac:dyDescent="0.2">
      <c r="B205" s="334"/>
      <c r="C205" s="334"/>
      <c r="D205" s="334"/>
    </row>
    <row r="206" spans="2:4" x14ac:dyDescent="0.2">
      <c r="B206" s="334"/>
      <c r="C206" s="334"/>
      <c r="D206" s="334"/>
    </row>
    <row r="207" spans="2:4" x14ac:dyDescent="0.2">
      <c r="B207" s="334"/>
      <c r="C207" s="334"/>
      <c r="D207" s="334"/>
    </row>
    <row r="208" spans="2:4" x14ac:dyDescent="0.2">
      <c r="B208" s="334"/>
      <c r="C208" s="334"/>
      <c r="D208" s="334"/>
    </row>
    <row r="209" spans="2:4" x14ac:dyDescent="0.2">
      <c r="B209" s="334"/>
      <c r="C209" s="334"/>
      <c r="D209" s="334"/>
    </row>
    <row r="210" spans="2:4" x14ac:dyDescent="0.2">
      <c r="B210" s="334"/>
      <c r="C210" s="334"/>
      <c r="D210" s="334"/>
    </row>
    <row r="211" spans="2:4" x14ac:dyDescent="0.2">
      <c r="B211" s="334"/>
      <c r="C211" s="334"/>
      <c r="D211" s="334"/>
    </row>
    <row r="212" spans="2:4" x14ac:dyDescent="0.2">
      <c r="B212" s="334"/>
      <c r="C212" s="334"/>
      <c r="D212" s="334"/>
    </row>
    <row r="213" spans="2:4" x14ac:dyDescent="0.2">
      <c r="B213" s="334"/>
      <c r="C213" s="334"/>
      <c r="D213" s="334"/>
    </row>
    <row r="214" spans="2:4" x14ac:dyDescent="0.2">
      <c r="B214" s="334"/>
      <c r="C214" s="334"/>
      <c r="D214" s="334"/>
    </row>
    <row r="215" spans="2:4" x14ac:dyDescent="0.2">
      <c r="B215" s="334"/>
      <c r="C215" s="334"/>
      <c r="D215" s="334"/>
    </row>
    <row r="216" spans="2:4" x14ac:dyDescent="0.2">
      <c r="B216" s="334"/>
      <c r="C216" s="334"/>
      <c r="D216" s="334"/>
    </row>
    <row r="217" spans="2:4" x14ac:dyDescent="0.2">
      <c r="B217" s="334"/>
      <c r="C217" s="334"/>
      <c r="D217" s="334"/>
    </row>
    <row r="218" spans="2:4" x14ac:dyDescent="0.2">
      <c r="B218" s="334"/>
      <c r="C218" s="334"/>
      <c r="D218" s="334"/>
    </row>
    <row r="219" spans="2:4" x14ac:dyDescent="0.2">
      <c r="B219" s="334"/>
      <c r="C219" s="334"/>
      <c r="D219" s="334"/>
    </row>
    <row r="220" spans="2:4" x14ac:dyDescent="0.2">
      <c r="B220" s="334"/>
      <c r="C220" s="334"/>
      <c r="D220" s="334"/>
    </row>
    <row r="221" spans="2:4" x14ac:dyDescent="0.2">
      <c r="B221" s="334"/>
      <c r="C221" s="334"/>
      <c r="D221" s="334"/>
    </row>
    <row r="222" spans="2:4" x14ac:dyDescent="0.2">
      <c r="B222" s="334"/>
      <c r="C222" s="334"/>
      <c r="D222" s="334"/>
    </row>
    <row r="223" spans="2:4" x14ac:dyDescent="0.2">
      <c r="B223" s="334"/>
      <c r="C223" s="334"/>
      <c r="D223" s="334"/>
    </row>
    <row r="224" spans="2:4" x14ac:dyDescent="0.2">
      <c r="B224" s="334"/>
      <c r="C224" s="334"/>
      <c r="D224" s="334"/>
    </row>
    <row r="225" spans="2:4" x14ac:dyDescent="0.2">
      <c r="B225" s="334"/>
      <c r="C225" s="334"/>
      <c r="D225" s="334"/>
    </row>
    <row r="226" spans="2:4" x14ac:dyDescent="0.2">
      <c r="B226" s="334"/>
      <c r="C226" s="334"/>
      <c r="D226" s="334"/>
    </row>
    <row r="227" spans="2:4" x14ac:dyDescent="0.2">
      <c r="B227" s="334"/>
      <c r="C227" s="334"/>
      <c r="D227" s="334"/>
    </row>
    <row r="228" spans="2:4" x14ac:dyDescent="0.2">
      <c r="B228" s="334"/>
      <c r="C228" s="334"/>
      <c r="D228" s="334"/>
    </row>
    <row r="229" spans="2:4" x14ac:dyDescent="0.2">
      <c r="B229" s="334"/>
      <c r="C229" s="334"/>
      <c r="D229" s="334"/>
    </row>
    <row r="230" spans="2:4" x14ac:dyDescent="0.2">
      <c r="B230" s="334"/>
      <c r="C230" s="334"/>
      <c r="D230" s="334"/>
    </row>
    <row r="231" spans="2:4" x14ac:dyDescent="0.2">
      <c r="B231" s="334"/>
      <c r="C231" s="334"/>
      <c r="D231" s="334"/>
    </row>
    <row r="232" spans="2:4" x14ac:dyDescent="0.2">
      <c r="B232" s="334"/>
      <c r="C232" s="334"/>
      <c r="D232" s="334"/>
    </row>
    <row r="233" spans="2:4" x14ac:dyDescent="0.2">
      <c r="B233" s="334"/>
      <c r="C233" s="334"/>
      <c r="D233" s="334"/>
    </row>
    <row r="234" spans="2:4" x14ac:dyDescent="0.2">
      <c r="B234" s="334"/>
      <c r="C234" s="334"/>
      <c r="D234" s="334"/>
    </row>
    <row r="235" spans="2:4" x14ac:dyDescent="0.2">
      <c r="B235" s="334"/>
      <c r="C235" s="334"/>
      <c r="D235" s="334"/>
    </row>
    <row r="236" spans="2:4" x14ac:dyDescent="0.2">
      <c r="B236" s="334"/>
      <c r="C236" s="334"/>
      <c r="D236" s="334"/>
    </row>
    <row r="237" spans="2:4" x14ac:dyDescent="0.2">
      <c r="B237" s="334"/>
      <c r="C237" s="334"/>
      <c r="D237" s="334"/>
    </row>
    <row r="238" spans="2:4" x14ac:dyDescent="0.2">
      <c r="B238" s="334"/>
      <c r="C238" s="334"/>
      <c r="D238" s="334"/>
    </row>
    <row r="239" spans="2:4" x14ac:dyDescent="0.2">
      <c r="B239" s="334"/>
      <c r="C239" s="334"/>
      <c r="D239" s="334"/>
    </row>
    <row r="240" spans="2:4" x14ac:dyDescent="0.2">
      <c r="B240" s="334"/>
      <c r="C240" s="334"/>
      <c r="D240" s="334"/>
    </row>
    <row r="241" spans="2:4" x14ac:dyDescent="0.2">
      <c r="B241" s="334"/>
      <c r="C241" s="334"/>
      <c r="D241" s="334"/>
    </row>
    <row r="242" spans="2:4" x14ac:dyDescent="0.2">
      <c r="B242" s="334"/>
      <c r="C242" s="334"/>
      <c r="D242" s="334"/>
    </row>
    <row r="243" spans="2:4" x14ac:dyDescent="0.2">
      <c r="B243" s="334"/>
      <c r="C243" s="334"/>
      <c r="D243" s="334"/>
    </row>
    <row r="244" spans="2:4" x14ac:dyDescent="0.2">
      <c r="B244" s="334"/>
      <c r="C244" s="334"/>
      <c r="D244" s="334"/>
    </row>
    <row r="245" spans="2:4" x14ac:dyDescent="0.2">
      <c r="B245" s="334"/>
      <c r="C245" s="334"/>
      <c r="D245" s="334"/>
    </row>
    <row r="246" spans="2:4" x14ac:dyDescent="0.2">
      <c r="B246" s="334"/>
      <c r="C246" s="334"/>
      <c r="D246" s="334"/>
    </row>
    <row r="247" spans="2:4" x14ac:dyDescent="0.2">
      <c r="B247" s="334"/>
      <c r="C247" s="334"/>
      <c r="D247" s="334"/>
    </row>
    <row r="248" spans="2:4" x14ac:dyDescent="0.2">
      <c r="B248" s="334"/>
      <c r="C248" s="334"/>
      <c r="D248" s="334"/>
    </row>
    <row r="249" spans="2:4" x14ac:dyDescent="0.2">
      <c r="B249" s="334"/>
      <c r="C249" s="334"/>
      <c r="D249" s="334"/>
    </row>
    <row r="250" spans="2:4" x14ac:dyDescent="0.2">
      <c r="B250" s="334"/>
      <c r="C250" s="334"/>
      <c r="D250" s="334"/>
    </row>
    <row r="251" spans="2:4" x14ac:dyDescent="0.2">
      <c r="B251" s="334"/>
      <c r="C251" s="334"/>
      <c r="D251" s="334"/>
    </row>
    <row r="252" spans="2:4" x14ac:dyDescent="0.2">
      <c r="B252" s="334"/>
      <c r="C252" s="334"/>
      <c r="D252" s="334"/>
    </row>
    <row r="253" spans="2:4" x14ac:dyDescent="0.2">
      <c r="B253" s="334"/>
      <c r="C253" s="334"/>
      <c r="D253" s="334"/>
    </row>
    <row r="254" spans="2:4" x14ac:dyDescent="0.2">
      <c r="B254" s="334"/>
      <c r="C254" s="334"/>
      <c r="D254" s="334"/>
    </row>
    <row r="255" spans="2:4" x14ac:dyDescent="0.2">
      <c r="B255" s="334"/>
      <c r="C255" s="334"/>
      <c r="D255" s="334"/>
    </row>
    <row r="256" spans="2:4" x14ac:dyDescent="0.2">
      <c r="B256" s="334"/>
      <c r="C256" s="334"/>
      <c r="D256" s="334"/>
    </row>
    <row r="257" spans="2:4" x14ac:dyDescent="0.2">
      <c r="B257" s="334"/>
      <c r="C257" s="334"/>
      <c r="D257" s="334"/>
    </row>
    <row r="258" spans="2:4" x14ac:dyDescent="0.2">
      <c r="B258" s="334"/>
      <c r="C258" s="334"/>
      <c r="D258" s="334"/>
    </row>
    <row r="259" spans="2:4" x14ac:dyDescent="0.2">
      <c r="B259" s="334"/>
      <c r="C259" s="334"/>
      <c r="D259" s="334"/>
    </row>
    <row r="260" spans="2:4" x14ac:dyDescent="0.2">
      <c r="B260" s="334"/>
      <c r="C260" s="334"/>
      <c r="D260" s="334"/>
    </row>
    <row r="261" spans="2:4" x14ac:dyDescent="0.2">
      <c r="B261" s="334"/>
      <c r="C261" s="334"/>
      <c r="D261" s="334"/>
    </row>
    <row r="262" spans="2:4" x14ac:dyDescent="0.2">
      <c r="B262" s="334"/>
      <c r="C262" s="334"/>
      <c r="D262" s="334"/>
    </row>
    <row r="263" spans="2:4" x14ac:dyDescent="0.2">
      <c r="B263" s="334"/>
      <c r="C263" s="334"/>
      <c r="D263" s="334"/>
    </row>
    <row r="264" spans="2:4" x14ac:dyDescent="0.2">
      <c r="B264" s="334"/>
      <c r="C264" s="334"/>
      <c r="D264" s="334"/>
    </row>
    <row r="265" spans="2:4" x14ac:dyDescent="0.2">
      <c r="B265" s="334"/>
      <c r="C265" s="334"/>
      <c r="D265" s="334"/>
    </row>
    <row r="266" spans="2:4" x14ac:dyDescent="0.2">
      <c r="B266" s="334"/>
      <c r="C266" s="334"/>
      <c r="D266" s="334"/>
    </row>
    <row r="267" spans="2:4" x14ac:dyDescent="0.2">
      <c r="B267" s="334"/>
      <c r="C267" s="334"/>
      <c r="D267" s="334"/>
    </row>
    <row r="268" spans="2:4" x14ac:dyDescent="0.2">
      <c r="B268" s="334"/>
      <c r="C268" s="334"/>
      <c r="D268" s="334"/>
    </row>
    <row r="269" spans="2:4" x14ac:dyDescent="0.2">
      <c r="B269" s="334"/>
      <c r="C269" s="334"/>
      <c r="D269" s="334"/>
    </row>
    <row r="270" spans="2:4" x14ac:dyDescent="0.2">
      <c r="B270" s="334"/>
      <c r="C270" s="334"/>
      <c r="D270" s="334"/>
    </row>
    <row r="271" spans="2:4" x14ac:dyDescent="0.2">
      <c r="B271" s="334"/>
      <c r="C271" s="334"/>
      <c r="D271" s="334"/>
    </row>
    <row r="272" spans="2:4" x14ac:dyDescent="0.2">
      <c r="B272" s="334"/>
      <c r="C272" s="334"/>
      <c r="D272" s="334"/>
    </row>
    <row r="273" spans="2:4" x14ac:dyDescent="0.2">
      <c r="B273" s="334"/>
      <c r="C273" s="334"/>
      <c r="D273" s="334"/>
    </row>
    <row r="274" spans="2:4" x14ac:dyDescent="0.2">
      <c r="B274" s="334"/>
      <c r="C274" s="334"/>
      <c r="D274" s="334"/>
    </row>
    <row r="275" spans="2:4" x14ac:dyDescent="0.2">
      <c r="B275" s="334"/>
      <c r="C275" s="334"/>
      <c r="D275" s="334"/>
    </row>
    <row r="276" spans="2:4" x14ac:dyDescent="0.2">
      <c r="B276" s="334"/>
      <c r="C276" s="334"/>
      <c r="D276" s="334"/>
    </row>
    <row r="277" spans="2:4" x14ac:dyDescent="0.2">
      <c r="B277" s="334"/>
      <c r="C277" s="334"/>
      <c r="D277" s="334"/>
    </row>
    <row r="278" spans="2:4" x14ac:dyDescent="0.2">
      <c r="B278" s="334"/>
      <c r="C278" s="334"/>
      <c r="D278" s="334"/>
    </row>
    <row r="279" spans="2:4" x14ac:dyDescent="0.2">
      <c r="B279" s="334"/>
      <c r="C279" s="334"/>
      <c r="D279" s="334"/>
    </row>
    <row r="280" spans="2:4" x14ac:dyDescent="0.2">
      <c r="B280" s="334"/>
      <c r="C280" s="334"/>
      <c r="D280" s="334"/>
    </row>
    <row r="281" spans="2:4" x14ac:dyDescent="0.2">
      <c r="B281" s="334"/>
      <c r="C281" s="334"/>
      <c r="D281" s="334"/>
    </row>
    <row r="282" spans="2:4" x14ac:dyDescent="0.2">
      <c r="B282" s="334"/>
      <c r="C282" s="334"/>
      <c r="D282" s="334"/>
    </row>
    <row r="283" spans="2:4" x14ac:dyDescent="0.2">
      <c r="B283" s="334"/>
      <c r="C283" s="334"/>
      <c r="D283" s="334"/>
    </row>
    <row r="284" spans="2:4" x14ac:dyDescent="0.2">
      <c r="B284" s="334"/>
      <c r="C284" s="334"/>
      <c r="D284" s="334"/>
    </row>
    <row r="285" spans="2:4" x14ac:dyDescent="0.2">
      <c r="B285" s="334"/>
      <c r="C285" s="334"/>
      <c r="D285" s="334"/>
    </row>
    <row r="286" spans="2:4" x14ac:dyDescent="0.2">
      <c r="B286" s="334"/>
      <c r="C286" s="334"/>
      <c r="D286" s="334"/>
    </row>
    <row r="287" spans="2:4" x14ac:dyDescent="0.2">
      <c r="B287" s="334"/>
      <c r="C287" s="334"/>
      <c r="D287" s="334"/>
    </row>
    <row r="288" spans="2:4" x14ac:dyDescent="0.2">
      <c r="B288" s="334"/>
      <c r="C288" s="334"/>
      <c r="D288" s="334"/>
    </row>
    <row r="289" spans="2:4" x14ac:dyDescent="0.2">
      <c r="B289" s="334"/>
      <c r="C289" s="334"/>
      <c r="D289" s="334"/>
    </row>
    <row r="290" spans="2:4" x14ac:dyDescent="0.2">
      <c r="B290" s="334"/>
      <c r="C290" s="334"/>
      <c r="D290" s="334"/>
    </row>
    <row r="291" spans="2:4" x14ac:dyDescent="0.2">
      <c r="B291" s="334"/>
      <c r="C291" s="334"/>
      <c r="D291" s="334"/>
    </row>
    <row r="292" spans="2:4" x14ac:dyDescent="0.2">
      <c r="B292" s="334"/>
      <c r="C292" s="334"/>
      <c r="D292" s="334"/>
    </row>
    <row r="293" spans="2:4" x14ac:dyDescent="0.2">
      <c r="B293" s="334"/>
      <c r="C293" s="334"/>
      <c r="D293" s="334"/>
    </row>
    <row r="294" spans="2:4" x14ac:dyDescent="0.2">
      <c r="B294" s="334"/>
      <c r="C294" s="334"/>
      <c r="D294" s="334"/>
    </row>
    <row r="295" spans="2:4" x14ac:dyDescent="0.2">
      <c r="B295" s="334"/>
      <c r="C295" s="334"/>
      <c r="D295" s="334"/>
    </row>
    <row r="296" spans="2:4" x14ac:dyDescent="0.2">
      <c r="B296" s="334"/>
      <c r="C296" s="334"/>
      <c r="D296" s="334"/>
    </row>
    <row r="297" spans="2:4" x14ac:dyDescent="0.2">
      <c r="B297" s="334"/>
      <c r="C297" s="334"/>
      <c r="D297" s="334"/>
    </row>
    <row r="298" spans="2:4" x14ac:dyDescent="0.2">
      <c r="B298" s="334"/>
      <c r="C298" s="334"/>
      <c r="D298" s="334"/>
    </row>
    <row r="299" spans="2:4" x14ac:dyDescent="0.2">
      <c r="B299" s="334"/>
      <c r="C299" s="334"/>
      <c r="D299" s="334"/>
    </row>
    <row r="300" spans="2:4" x14ac:dyDescent="0.2">
      <c r="B300" s="334"/>
      <c r="C300" s="334"/>
      <c r="D300" s="334"/>
    </row>
    <row r="301" spans="2:4" x14ac:dyDescent="0.2">
      <c r="B301" s="334"/>
      <c r="C301" s="334"/>
      <c r="D301" s="334"/>
    </row>
    <row r="302" spans="2:4" x14ac:dyDescent="0.2">
      <c r="B302" s="334"/>
      <c r="C302" s="334"/>
      <c r="D302" s="334"/>
    </row>
    <row r="303" spans="2:4" x14ac:dyDescent="0.2">
      <c r="B303" s="334"/>
      <c r="C303" s="334"/>
      <c r="D303" s="334"/>
    </row>
    <row r="304" spans="2:4" x14ac:dyDescent="0.2">
      <c r="B304" s="334"/>
      <c r="C304" s="334"/>
      <c r="D304" s="334"/>
    </row>
    <row r="305" spans="2:4" x14ac:dyDescent="0.2">
      <c r="B305" s="334"/>
      <c r="C305" s="334"/>
      <c r="D305" s="334"/>
    </row>
    <row r="306" spans="2:4" x14ac:dyDescent="0.2">
      <c r="B306" s="334"/>
      <c r="C306" s="334"/>
      <c r="D306" s="334"/>
    </row>
    <row r="307" spans="2:4" x14ac:dyDescent="0.2">
      <c r="B307" s="334"/>
      <c r="C307" s="334"/>
      <c r="D307" s="334"/>
    </row>
    <row r="308" spans="2:4" x14ac:dyDescent="0.2">
      <c r="B308" s="334"/>
      <c r="C308" s="334"/>
      <c r="D308" s="334"/>
    </row>
    <row r="309" spans="2:4" x14ac:dyDescent="0.2">
      <c r="B309" s="334"/>
      <c r="C309" s="334"/>
      <c r="D309" s="334"/>
    </row>
    <row r="310" spans="2:4" x14ac:dyDescent="0.2">
      <c r="B310" s="334"/>
      <c r="C310" s="334"/>
      <c r="D310" s="334"/>
    </row>
    <row r="311" spans="2:4" x14ac:dyDescent="0.2">
      <c r="B311" s="334"/>
      <c r="C311" s="334"/>
      <c r="D311" s="334"/>
    </row>
    <row r="312" spans="2:4" x14ac:dyDescent="0.2">
      <c r="B312" s="334"/>
      <c r="C312" s="334"/>
      <c r="D312" s="334"/>
    </row>
    <row r="313" spans="2:4" x14ac:dyDescent="0.2">
      <c r="B313" s="334"/>
      <c r="C313" s="334"/>
      <c r="D313" s="334"/>
    </row>
    <row r="314" spans="2:4" x14ac:dyDescent="0.2">
      <c r="B314" s="334"/>
      <c r="C314" s="334"/>
      <c r="D314" s="334"/>
    </row>
    <row r="315" spans="2:4" x14ac:dyDescent="0.2">
      <c r="B315" s="334"/>
      <c r="C315" s="334"/>
      <c r="D315" s="334"/>
    </row>
    <row r="316" spans="2:4" x14ac:dyDescent="0.2">
      <c r="B316" s="334"/>
      <c r="C316" s="334"/>
      <c r="D316" s="334"/>
    </row>
    <row r="317" spans="2:4" x14ac:dyDescent="0.2">
      <c r="B317" s="334"/>
      <c r="C317" s="334"/>
      <c r="D317" s="334"/>
    </row>
    <row r="318" spans="2:4" x14ac:dyDescent="0.2">
      <c r="B318" s="334"/>
      <c r="C318" s="334"/>
      <c r="D318" s="334"/>
    </row>
    <row r="319" spans="2:4" x14ac:dyDescent="0.2">
      <c r="B319" s="334"/>
      <c r="C319" s="334"/>
      <c r="D319" s="334"/>
    </row>
    <row r="320" spans="2:4" x14ac:dyDescent="0.2">
      <c r="B320" s="334"/>
      <c r="C320" s="334"/>
      <c r="D320" s="334"/>
    </row>
    <row r="321" spans="2:4" x14ac:dyDescent="0.2">
      <c r="B321" s="334"/>
      <c r="C321" s="334"/>
      <c r="D321" s="334"/>
    </row>
    <row r="322" spans="2:4" x14ac:dyDescent="0.2">
      <c r="B322" s="334"/>
      <c r="C322" s="334"/>
      <c r="D322" s="334"/>
    </row>
    <row r="323" spans="2:4" x14ac:dyDescent="0.2">
      <c r="B323" s="334"/>
      <c r="C323" s="334"/>
      <c r="D323" s="334"/>
    </row>
    <row r="324" spans="2:4" x14ac:dyDescent="0.2">
      <c r="B324" s="334"/>
      <c r="C324" s="334"/>
      <c r="D324" s="334"/>
    </row>
    <row r="325" spans="2:4" x14ac:dyDescent="0.2">
      <c r="B325" s="334"/>
      <c r="C325" s="334"/>
      <c r="D325" s="334"/>
    </row>
    <row r="326" spans="2:4" x14ac:dyDescent="0.2">
      <c r="B326" s="334"/>
      <c r="C326" s="334"/>
      <c r="D326" s="334"/>
    </row>
    <row r="327" spans="2:4" x14ac:dyDescent="0.2">
      <c r="B327" s="334"/>
      <c r="C327" s="334"/>
      <c r="D327" s="334"/>
    </row>
    <row r="328" spans="2:4" x14ac:dyDescent="0.2">
      <c r="B328" s="334"/>
      <c r="C328" s="334"/>
      <c r="D328" s="334"/>
    </row>
    <row r="329" spans="2:4" x14ac:dyDescent="0.2">
      <c r="B329" s="334"/>
      <c r="C329" s="334"/>
      <c r="D329" s="334"/>
    </row>
    <row r="330" spans="2:4" x14ac:dyDescent="0.2">
      <c r="B330" s="334"/>
      <c r="C330" s="334"/>
      <c r="D330" s="334"/>
    </row>
    <row r="331" spans="2:4" x14ac:dyDescent="0.2">
      <c r="B331" s="334"/>
      <c r="C331" s="334"/>
      <c r="D331" s="334"/>
    </row>
    <row r="332" spans="2:4" x14ac:dyDescent="0.2">
      <c r="B332" s="334"/>
      <c r="C332" s="334"/>
      <c r="D332" s="334"/>
    </row>
    <row r="333" spans="2:4" x14ac:dyDescent="0.2">
      <c r="B333" s="334"/>
      <c r="C333" s="334"/>
      <c r="D333" s="334"/>
    </row>
    <row r="334" spans="2:4" x14ac:dyDescent="0.2">
      <c r="B334" s="334"/>
      <c r="C334" s="334"/>
      <c r="D334" s="334"/>
    </row>
    <row r="335" spans="2:4" x14ac:dyDescent="0.2">
      <c r="B335" s="334"/>
      <c r="C335" s="334"/>
      <c r="D335" s="334"/>
    </row>
    <row r="336" spans="2:4" x14ac:dyDescent="0.2">
      <c r="B336" s="334"/>
      <c r="C336" s="334"/>
      <c r="D336" s="334"/>
    </row>
    <row r="337" spans="2:4" x14ac:dyDescent="0.2">
      <c r="B337" s="334"/>
      <c r="C337" s="334"/>
      <c r="D337" s="334"/>
    </row>
    <row r="338" spans="2:4" x14ac:dyDescent="0.2">
      <c r="B338" s="334"/>
      <c r="C338" s="334"/>
      <c r="D338" s="334"/>
    </row>
    <row r="339" spans="2:4" x14ac:dyDescent="0.2">
      <c r="B339" s="334"/>
      <c r="C339" s="334"/>
      <c r="D339" s="334"/>
    </row>
    <row r="340" spans="2:4" x14ac:dyDescent="0.2">
      <c r="B340" s="334"/>
      <c r="C340" s="334"/>
      <c r="D340" s="334"/>
    </row>
    <row r="341" spans="2:4" x14ac:dyDescent="0.2">
      <c r="B341" s="334"/>
      <c r="C341" s="334"/>
      <c r="D341" s="334"/>
    </row>
    <row r="342" spans="2:4" x14ac:dyDescent="0.2">
      <c r="B342" s="334"/>
      <c r="C342" s="334"/>
      <c r="D342" s="334"/>
    </row>
    <row r="343" spans="2:4" x14ac:dyDescent="0.2">
      <c r="B343" s="334"/>
      <c r="C343" s="334"/>
      <c r="D343" s="334"/>
    </row>
    <row r="344" spans="2:4" x14ac:dyDescent="0.2">
      <c r="B344" s="334"/>
      <c r="C344" s="334"/>
      <c r="D344" s="334"/>
    </row>
    <row r="345" spans="2:4" x14ac:dyDescent="0.2">
      <c r="B345" s="334"/>
      <c r="C345" s="334"/>
      <c r="D345" s="334"/>
    </row>
    <row r="346" spans="2:4" x14ac:dyDescent="0.2">
      <c r="B346" s="334"/>
      <c r="C346" s="334"/>
      <c r="D346" s="334"/>
    </row>
    <row r="347" spans="2:4" x14ac:dyDescent="0.2">
      <c r="B347" s="334"/>
      <c r="C347" s="334"/>
      <c r="D347" s="334"/>
    </row>
    <row r="348" spans="2:4" x14ac:dyDescent="0.2">
      <c r="B348" s="334"/>
      <c r="C348" s="334"/>
      <c r="D348" s="334"/>
    </row>
    <row r="349" spans="2:4" x14ac:dyDescent="0.2">
      <c r="B349" s="334"/>
      <c r="C349" s="334"/>
      <c r="D349" s="334"/>
    </row>
    <row r="350" spans="2:4" x14ac:dyDescent="0.2">
      <c r="B350" s="334"/>
      <c r="C350" s="334"/>
      <c r="D350" s="334"/>
    </row>
    <row r="351" spans="2:4" x14ac:dyDescent="0.2">
      <c r="B351" s="334"/>
      <c r="C351" s="334"/>
      <c r="D351" s="334"/>
    </row>
    <row r="352" spans="2:4" x14ac:dyDescent="0.2">
      <c r="B352" s="334"/>
      <c r="C352" s="334"/>
      <c r="D352" s="334"/>
    </row>
    <row r="353" spans="2:4" x14ac:dyDescent="0.2">
      <c r="B353" s="334"/>
      <c r="C353" s="334"/>
      <c r="D353" s="334"/>
    </row>
    <row r="354" spans="2:4" x14ac:dyDescent="0.2">
      <c r="B354" s="334"/>
      <c r="C354" s="334"/>
      <c r="D354" s="334"/>
    </row>
    <row r="355" spans="2:4" x14ac:dyDescent="0.2">
      <c r="B355" s="334"/>
      <c r="C355" s="334"/>
      <c r="D355" s="334"/>
    </row>
    <row r="356" spans="2:4" x14ac:dyDescent="0.2">
      <c r="B356" s="334"/>
      <c r="C356" s="334"/>
      <c r="D356" s="334"/>
    </row>
    <row r="357" spans="2:4" x14ac:dyDescent="0.2">
      <c r="B357" s="334"/>
      <c r="C357" s="334"/>
      <c r="D357" s="334"/>
    </row>
    <row r="358" spans="2:4" x14ac:dyDescent="0.2">
      <c r="B358" s="334"/>
      <c r="C358" s="334"/>
      <c r="D358" s="334"/>
    </row>
    <row r="359" spans="2:4" x14ac:dyDescent="0.2">
      <c r="B359" s="334"/>
      <c r="C359" s="334"/>
      <c r="D359" s="334"/>
    </row>
    <row r="360" spans="2:4" x14ac:dyDescent="0.2">
      <c r="B360" s="334"/>
      <c r="C360" s="334"/>
      <c r="D360" s="334"/>
    </row>
    <row r="361" spans="2:4" x14ac:dyDescent="0.2">
      <c r="B361" s="334"/>
      <c r="C361" s="334"/>
      <c r="D361" s="334"/>
    </row>
    <row r="362" spans="2:4" x14ac:dyDescent="0.2">
      <c r="B362" s="334"/>
      <c r="C362" s="334"/>
      <c r="D362" s="334"/>
    </row>
    <row r="363" spans="2:4" x14ac:dyDescent="0.2">
      <c r="B363" s="334"/>
      <c r="C363" s="334"/>
      <c r="D363" s="334"/>
    </row>
    <row r="364" spans="2:4" x14ac:dyDescent="0.2">
      <c r="B364" s="334"/>
      <c r="C364" s="334"/>
      <c r="D364" s="334"/>
    </row>
    <row r="365" spans="2:4" x14ac:dyDescent="0.2">
      <c r="B365" s="334"/>
      <c r="C365" s="334"/>
      <c r="D365" s="334"/>
    </row>
    <row r="366" spans="2:4" x14ac:dyDescent="0.2">
      <c r="B366" s="334"/>
      <c r="C366" s="334"/>
      <c r="D366" s="334"/>
    </row>
    <row r="367" spans="2:4" x14ac:dyDescent="0.2">
      <c r="B367" s="334"/>
      <c r="C367" s="334"/>
      <c r="D367" s="334"/>
    </row>
    <row r="368" spans="2:4" x14ac:dyDescent="0.2">
      <c r="B368" s="334"/>
      <c r="C368" s="334"/>
      <c r="D368" s="334"/>
    </row>
    <row r="369" spans="2:4" x14ac:dyDescent="0.2">
      <c r="B369" s="334"/>
      <c r="C369" s="334"/>
      <c r="D369" s="334"/>
    </row>
    <row r="370" spans="2:4" x14ac:dyDescent="0.2">
      <c r="B370" s="334"/>
      <c r="C370" s="334"/>
      <c r="D370" s="334"/>
    </row>
    <row r="371" spans="2:4" x14ac:dyDescent="0.2">
      <c r="B371" s="334"/>
      <c r="C371" s="334"/>
      <c r="D371" s="334"/>
    </row>
    <row r="372" spans="2:4" x14ac:dyDescent="0.2">
      <c r="B372" s="334"/>
      <c r="C372" s="334"/>
      <c r="D372" s="334"/>
    </row>
    <row r="373" spans="2:4" x14ac:dyDescent="0.2">
      <c r="B373" s="334"/>
      <c r="C373" s="334"/>
      <c r="D373" s="334"/>
    </row>
    <row r="374" spans="2:4" x14ac:dyDescent="0.2">
      <c r="B374" s="334"/>
      <c r="C374" s="334"/>
      <c r="D374" s="334"/>
    </row>
    <row r="375" spans="2:4" x14ac:dyDescent="0.2">
      <c r="B375" s="334"/>
      <c r="C375" s="334"/>
      <c r="D375" s="334"/>
    </row>
    <row r="376" spans="2:4" x14ac:dyDescent="0.2">
      <c r="B376" s="334"/>
      <c r="C376" s="334"/>
      <c r="D376" s="334"/>
    </row>
    <row r="377" spans="2:4" x14ac:dyDescent="0.2">
      <c r="B377" s="334"/>
      <c r="C377" s="334"/>
      <c r="D377" s="334"/>
    </row>
    <row r="378" spans="2:4" x14ac:dyDescent="0.2">
      <c r="B378" s="334"/>
      <c r="C378" s="334"/>
      <c r="D378" s="334"/>
    </row>
    <row r="379" spans="2:4" x14ac:dyDescent="0.2">
      <c r="B379" s="334"/>
      <c r="C379" s="334"/>
      <c r="D379" s="334"/>
    </row>
    <row r="380" spans="2:4" x14ac:dyDescent="0.2">
      <c r="B380" s="334"/>
      <c r="C380" s="334"/>
      <c r="D380" s="334"/>
    </row>
    <row r="381" spans="2:4" x14ac:dyDescent="0.2">
      <c r="B381" s="334"/>
      <c r="C381" s="334"/>
      <c r="D381" s="334"/>
    </row>
    <row r="382" spans="2:4" x14ac:dyDescent="0.2">
      <c r="B382" s="334"/>
      <c r="C382" s="334"/>
      <c r="D382" s="334"/>
    </row>
    <row r="383" spans="2:4" x14ac:dyDescent="0.2">
      <c r="B383" s="334"/>
      <c r="C383" s="334"/>
      <c r="D383" s="334"/>
    </row>
    <row r="384" spans="2:4" x14ac:dyDescent="0.2">
      <c r="B384" s="334"/>
      <c r="C384" s="334"/>
      <c r="D384" s="334"/>
    </row>
    <row r="385" spans="2:4" x14ac:dyDescent="0.2">
      <c r="B385" s="334"/>
      <c r="C385" s="334"/>
      <c r="D385" s="334"/>
    </row>
    <row r="386" spans="2:4" x14ac:dyDescent="0.2">
      <c r="B386" s="334"/>
      <c r="C386" s="334"/>
      <c r="D386" s="334"/>
    </row>
    <row r="387" spans="2:4" x14ac:dyDescent="0.2">
      <c r="B387" s="334"/>
      <c r="C387" s="334"/>
      <c r="D387" s="334"/>
    </row>
    <row r="388" spans="2:4" x14ac:dyDescent="0.2">
      <c r="B388" s="334"/>
      <c r="C388" s="334"/>
      <c r="D388" s="334"/>
    </row>
    <row r="389" spans="2:4" x14ac:dyDescent="0.2">
      <c r="B389" s="334"/>
      <c r="C389" s="334"/>
      <c r="D389" s="334"/>
    </row>
    <row r="390" spans="2:4" x14ac:dyDescent="0.2">
      <c r="B390" s="334"/>
      <c r="C390" s="334"/>
      <c r="D390" s="334"/>
    </row>
    <row r="391" spans="2:4" x14ac:dyDescent="0.2">
      <c r="B391" s="334"/>
      <c r="C391" s="334"/>
      <c r="D391" s="334"/>
    </row>
    <row r="392" spans="2:4" x14ac:dyDescent="0.2">
      <c r="B392" s="334"/>
      <c r="C392" s="334"/>
      <c r="D392" s="334"/>
    </row>
    <row r="393" spans="2:4" x14ac:dyDescent="0.2">
      <c r="B393" s="334"/>
      <c r="C393" s="334"/>
      <c r="D393" s="334"/>
    </row>
    <row r="394" spans="2:4" x14ac:dyDescent="0.2">
      <c r="B394" s="334"/>
      <c r="C394" s="334"/>
      <c r="D394" s="334"/>
    </row>
    <row r="395" spans="2:4" x14ac:dyDescent="0.2">
      <c r="B395" s="334"/>
      <c r="C395" s="334"/>
      <c r="D395" s="334"/>
    </row>
    <row r="396" spans="2:4" x14ac:dyDescent="0.2">
      <c r="B396" s="334"/>
      <c r="C396" s="334"/>
      <c r="D396" s="334"/>
    </row>
    <row r="397" spans="2:4" x14ac:dyDescent="0.2">
      <c r="B397" s="334"/>
      <c r="C397" s="334"/>
      <c r="D397" s="334"/>
    </row>
    <row r="398" spans="2:4" x14ac:dyDescent="0.2">
      <c r="B398" s="334"/>
      <c r="C398" s="334"/>
      <c r="D398" s="334"/>
    </row>
    <row r="399" spans="2:4" x14ac:dyDescent="0.2">
      <c r="B399" s="334"/>
      <c r="C399" s="334"/>
      <c r="D399" s="334"/>
    </row>
    <row r="400" spans="2:4" x14ac:dyDescent="0.2">
      <c r="B400" s="334"/>
      <c r="C400" s="334"/>
      <c r="D400" s="334"/>
    </row>
    <row r="401" spans="2:4" x14ac:dyDescent="0.2">
      <c r="B401" s="334"/>
      <c r="C401" s="334"/>
      <c r="D401" s="334"/>
    </row>
    <row r="402" spans="2:4" x14ac:dyDescent="0.2">
      <c r="B402" s="334"/>
      <c r="C402" s="334"/>
      <c r="D402" s="334"/>
    </row>
    <row r="403" spans="2:4" x14ac:dyDescent="0.2">
      <c r="B403" s="334"/>
      <c r="C403" s="334"/>
      <c r="D403" s="334"/>
    </row>
    <row r="404" spans="2:4" x14ac:dyDescent="0.2">
      <c r="B404" s="334"/>
      <c r="C404" s="334"/>
      <c r="D404" s="334"/>
    </row>
    <row r="405" spans="2:4" x14ac:dyDescent="0.2">
      <c r="B405" s="334"/>
      <c r="C405" s="334"/>
      <c r="D405" s="334"/>
    </row>
    <row r="406" spans="2:4" x14ac:dyDescent="0.2">
      <c r="B406" s="334"/>
      <c r="C406" s="334"/>
      <c r="D406" s="334"/>
    </row>
    <row r="407" spans="2:4" x14ac:dyDescent="0.2">
      <c r="B407" s="334"/>
      <c r="C407" s="334"/>
      <c r="D407" s="334"/>
    </row>
    <row r="408" spans="2:4" x14ac:dyDescent="0.2">
      <c r="B408" s="334"/>
      <c r="C408" s="334"/>
      <c r="D408" s="334"/>
    </row>
    <row r="409" spans="2:4" x14ac:dyDescent="0.2">
      <c r="B409" s="334"/>
      <c r="C409" s="334"/>
      <c r="D409" s="334"/>
    </row>
    <row r="410" spans="2:4" x14ac:dyDescent="0.2">
      <c r="B410" s="334"/>
      <c r="C410" s="334"/>
      <c r="D410" s="334"/>
    </row>
    <row r="411" spans="2:4" x14ac:dyDescent="0.2">
      <c r="B411" s="334"/>
      <c r="C411" s="334"/>
      <c r="D411" s="334"/>
    </row>
    <row r="412" spans="2:4" x14ac:dyDescent="0.2">
      <c r="B412" s="334"/>
      <c r="C412" s="334"/>
      <c r="D412" s="334"/>
    </row>
    <row r="413" spans="2:4" x14ac:dyDescent="0.2">
      <c r="B413" s="334"/>
      <c r="C413" s="334"/>
      <c r="D413" s="334"/>
    </row>
    <row r="414" spans="2:4" x14ac:dyDescent="0.2">
      <c r="B414" s="334"/>
      <c r="C414" s="334"/>
      <c r="D414" s="334"/>
    </row>
    <row r="415" spans="2:4" x14ac:dyDescent="0.2">
      <c r="B415" s="334"/>
      <c r="C415" s="334"/>
      <c r="D415" s="334"/>
    </row>
    <row r="416" spans="2:4" x14ac:dyDescent="0.2">
      <c r="B416" s="334"/>
      <c r="C416" s="334"/>
      <c r="D416" s="334"/>
    </row>
    <row r="417" spans="2:4" x14ac:dyDescent="0.2">
      <c r="B417" s="334"/>
      <c r="C417" s="334"/>
      <c r="D417" s="334"/>
    </row>
    <row r="418" spans="2:4" x14ac:dyDescent="0.2">
      <c r="B418" s="334"/>
      <c r="C418" s="334"/>
      <c r="D418" s="334"/>
    </row>
    <row r="419" spans="2:4" x14ac:dyDescent="0.2">
      <c r="B419" s="334"/>
      <c r="C419" s="334"/>
      <c r="D419" s="334"/>
    </row>
    <row r="420" spans="2:4" x14ac:dyDescent="0.2">
      <c r="B420" s="334"/>
      <c r="C420" s="334"/>
      <c r="D420" s="334"/>
    </row>
    <row r="421" spans="2:4" x14ac:dyDescent="0.2">
      <c r="B421" s="334"/>
      <c r="C421" s="334"/>
      <c r="D421" s="334"/>
    </row>
    <row r="422" spans="2:4" x14ac:dyDescent="0.2">
      <c r="B422" s="334"/>
      <c r="C422" s="334"/>
      <c r="D422" s="334"/>
    </row>
    <row r="423" spans="2:4" x14ac:dyDescent="0.2">
      <c r="B423" s="334"/>
      <c r="C423" s="334"/>
      <c r="D423" s="334"/>
    </row>
    <row r="424" spans="2:4" x14ac:dyDescent="0.2">
      <c r="B424" s="334"/>
      <c r="C424" s="334"/>
      <c r="D424" s="334"/>
    </row>
    <row r="425" spans="2:4" x14ac:dyDescent="0.2">
      <c r="B425" s="334"/>
      <c r="C425" s="334"/>
      <c r="D425" s="334"/>
    </row>
    <row r="426" spans="2:4" x14ac:dyDescent="0.2">
      <c r="B426" s="334"/>
      <c r="C426" s="334"/>
      <c r="D426" s="334"/>
    </row>
    <row r="427" spans="2:4" x14ac:dyDescent="0.2">
      <c r="B427" s="334"/>
      <c r="C427" s="334"/>
      <c r="D427" s="334"/>
    </row>
    <row r="428" spans="2:4" x14ac:dyDescent="0.2">
      <c r="B428" s="334"/>
      <c r="C428" s="334"/>
      <c r="D428" s="334"/>
    </row>
    <row r="429" spans="2:4" x14ac:dyDescent="0.2">
      <c r="B429" s="334"/>
      <c r="C429" s="334"/>
      <c r="D429" s="334"/>
    </row>
    <row r="430" spans="2:4" x14ac:dyDescent="0.2">
      <c r="B430" s="334"/>
      <c r="C430" s="334"/>
      <c r="D430" s="334"/>
    </row>
    <row r="431" spans="2:4" x14ac:dyDescent="0.2">
      <c r="B431" s="334"/>
      <c r="C431" s="334"/>
      <c r="D431" s="334"/>
    </row>
    <row r="432" spans="2:4" x14ac:dyDescent="0.2">
      <c r="B432" s="334"/>
      <c r="C432" s="334"/>
      <c r="D432" s="334"/>
    </row>
    <row r="433" spans="2:4" x14ac:dyDescent="0.2">
      <c r="B433" s="334"/>
      <c r="C433" s="334"/>
      <c r="D433" s="334"/>
    </row>
    <row r="434" spans="2:4" x14ac:dyDescent="0.2">
      <c r="B434" s="334"/>
      <c r="C434" s="334"/>
      <c r="D434" s="334"/>
    </row>
    <row r="435" spans="2:4" x14ac:dyDescent="0.2">
      <c r="B435" s="334"/>
      <c r="C435" s="334"/>
      <c r="D435" s="334"/>
    </row>
    <row r="436" spans="2:4" x14ac:dyDescent="0.2">
      <c r="B436" s="334"/>
      <c r="C436" s="334"/>
      <c r="D436" s="334"/>
    </row>
    <row r="437" spans="2:4" x14ac:dyDescent="0.2">
      <c r="B437" s="334"/>
      <c r="C437" s="334"/>
      <c r="D437" s="334"/>
    </row>
    <row r="438" spans="2:4" x14ac:dyDescent="0.2">
      <c r="B438" s="334"/>
      <c r="C438" s="334"/>
      <c r="D438" s="334"/>
    </row>
    <row r="439" spans="2:4" x14ac:dyDescent="0.2">
      <c r="B439" s="334"/>
      <c r="C439" s="334"/>
      <c r="D439" s="334"/>
    </row>
    <row r="440" spans="2:4" x14ac:dyDescent="0.2">
      <c r="B440" s="334"/>
      <c r="C440" s="334"/>
      <c r="D440" s="334"/>
    </row>
    <row r="441" spans="2:4" x14ac:dyDescent="0.2">
      <c r="B441" s="334"/>
      <c r="C441" s="334"/>
      <c r="D441" s="334"/>
    </row>
    <row r="442" spans="2:4" x14ac:dyDescent="0.2">
      <c r="B442" s="334"/>
      <c r="C442" s="334"/>
      <c r="D442" s="334"/>
    </row>
    <row r="443" spans="2:4" x14ac:dyDescent="0.2">
      <c r="B443" s="334"/>
      <c r="C443" s="334"/>
      <c r="D443" s="334"/>
    </row>
    <row r="444" spans="2:4" x14ac:dyDescent="0.2">
      <c r="B444" s="334"/>
      <c r="C444" s="334"/>
      <c r="D444" s="334"/>
    </row>
    <row r="445" spans="2:4" x14ac:dyDescent="0.2">
      <c r="B445" s="334"/>
      <c r="C445" s="334"/>
      <c r="D445" s="334"/>
    </row>
    <row r="446" spans="2:4" x14ac:dyDescent="0.2">
      <c r="B446" s="334"/>
      <c r="C446" s="334"/>
      <c r="D446" s="334"/>
    </row>
    <row r="447" spans="2:4" x14ac:dyDescent="0.2">
      <c r="B447" s="334"/>
      <c r="C447" s="334"/>
      <c r="D447" s="334"/>
    </row>
    <row r="448" spans="2:4" x14ac:dyDescent="0.2">
      <c r="B448" s="334"/>
      <c r="C448" s="334"/>
      <c r="D448" s="334"/>
    </row>
    <row r="449" spans="2:4" x14ac:dyDescent="0.2">
      <c r="B449" s="334"/>
      <c r="C449" s="334"/>
      <c r="D449" s="334"/>
    </row>
    <row r="450" spans="2:4" x14ac:dyDescent="0.2">
      <c r="B450" s="334"/>
      <c r="C450" s="334"/>
      <c r="D450" s="334"/>
    </row>
    <row r="451" spans="2:4" x14ac:dyDescent="0.2">
      <c r="B451" s="334"/>
      <c r="C451" s="334"/>
      <c r="D451" s="334"/>
    </row>
    <row r="452" spans="2:4" x14ac:dyDescent="0.2">
      <c r="B452" s="334"/>
      <c r="C452" s="334"/>
      <c r="D452" s="334"/>
    </row>
    <row r="453" spans="2:4" x14ac:dyDescent="0.2">
      <c r="B453" s="334"/>
      <c r="C453" s="334"/>
      <c r="D453" s="334"/>
    </row>
    <row r="454" spans="2:4" x14ac:dyDescent="0.2">
      <c r="B454" s="334"/>
      <c r="C454" s="334"/>
      <c r="D454" s="334"/>
    </row>
    <row r="455" spans="2:4" x14ac:dyDescent="0.2">
      <c r="B455" s="334"/>
      <c r="C455" s="334"/>
      <c r="D455" s="334"/>
    </row>
    <row r="456" spans="2:4" x14ac:dyDescent="0.2">
      <c r="B456" s="334"/>
      <c r="C456" s="334"/>
      <c r="D456" s="334"/>
    </row>
    <row r="457" spans="2:4" x14ac:dyDescent="0.2">
      <c r="B457" s="334"/>
      <c r="C457" s="334"/>
      <c r="D457" s="334"/>
    </row>
    <row r="458" spans="2:4" x14ac:dyDescent="0.2">
      <c r="B458" s="334"/>
      <c r="C458" s="334"/>
      <c r="D458" s="334"/>
    </row>
    <row r="459" spans="2:4" x14ac:dyDescent="0.2">
      <c r="B459" s="334"/>
      <c r="C459" s="334"/>
      <c r="D459" s="334"/>
    </row>
    <row r="460" spans="2:4" x14ac:dyDescent="0.2">
      <c r="B460" s="334"/>
      <c r="C460" s="334"/>
      <c r="D460" s="334"/>
    </row>
    <row r="461" spans="2:4" x14ac:dyDescent="0.2">
      <c r="B461" s="334"/>
      <c r="C461" s="334"/>
      <c r="D461" s="334"/>
    </row>
    <row r="462" spans="2:4" x14ac:dyDescent="0.2">
      <c r="B462" s="334"/>
      <c r="C462" s="334"/>
      <c r="D462" s="334"/>
    </row>
    <row r="463" spans="2:4" x14ac:dyDescent="0.2">
      <c r="B463" s="334"/>
      <c r="C463" s="334"/>
      <c r="D463" s="334"/>
    </row>
    <row r="464" spans="2:4" x14ac:dyDescent="0.2">
      <c r="B464" s="334"/>
      <c r="C464" s="334"/>
      <c r="D464" s="334"/>
    </row>
    <row r="465" spans="2:4" x14ac:dyDescent="0.2">
      <c r="B465" s="334"/>
      <c r="C465" s="334"/>
      <c r="D465" s="334"/>
    </row>
    <row r="466" spans="2:4" x14ac:dyDescent="0.2">
      <c r="B466" s="334"/>
      <c r="C466" s="334"/>
      <c r="D466" s="334"/>
    </row>
    <row r="467" spans="2:4" x14ac:dyDescent="0.2">
      <c r="B467" s="334"/>
      <c r="C467" s="334"/>
      <c r="D467" s="334"/>
    </row>
    <row r="468" spans="2:4" x14ac:dyDescent="0.2">
      <c r="B468" s="334"/>
      <c r="C468" s="334"/>
      <c r="D468" s="334"/>
    </row>
    <row r="469" spans="2:4" x14ac:dyDescent="0.2">
      <c r="B469" s="334"/>
      <c r="C469" s="334"/>
      <c r="D469" s="334"/>
    </row>
    <row r="470" spans="2:4" x14ac:dyDescent="0.2">
      <c r="B470" s="334"/>
      <c r="C470" s="334"/>
      <c r="D470" s="334"/>
    </row>
    <row r="471" spans="2:4" x14ac:dyDescent="0.2">
      <c r="B471" s="334"/>
      <c r="C471" s="334"/>
      <c r="D471" s="334"/>
    </row>
    <row r="472" spans="2:4" x14ac:dyDescent="0.2">
      <c r="B472" s="334"/>
      <c r="C472" s="334"/>
      <c r="D472" s="334"/>
    </row>
    <row r="473" spans="2:4" x14ac:dyDescent="0.2">
      <c r="B473" s="334"/>
      <c r="C473" s="334"/>
      <c r="D473" s="334"/>
    </row>
    <row r="474" spans="2:4" x14ac:dyDescent="0.2">
      <c r="B474" s="334"/>
      <c r="C474" s="334"/>
      <c r="D474" s="334"/>
    </row>
    <row r="475" spans="2:4" x14ac:dyDescent="0.2">
      <c r="B475" s="334"/>
      <c r="C475" s="334"/>
      <c r="D475" s="334"/>
    </row>
    <row r="476" spans="2:4" x14ac:dyDescent="0.2">
      <c r="B476" s="334"/>
      <c r="C476" s="334"/>
      <c r="D476" s="334"/>
    </row>
    <row r="477" spans="2:4" x14ac:dyDescent="0.2">
      <c r="B477" s="334"/>
      <c r="C477" s="334"/>
      <c r="D477" s="334"/>
    </row>
    <row r="478" spans="2:4" x14ac:dyDescent="0.2">
      <c r="B478" s="334"/>
      <c r="C478" s="334"/>
      <c r="D478" s="334"/>
    </row>
    <row r="479" spans="2:4" x14ac:dyDescent="0.2">
      <c r="B479" s="334"/>
      <c r="C479" s="334"/>
      <c r="D479" s="334"/>
    </row>
    <row r="480" spans="2:4" x14ac:dyDescent="0.2">
      <c r="B480" s="334"/>
      <c r="C480" s="334"/>
      <c r="D480" s="334"/>
    </row>
    <row r="481" spans="2:4" x14ac:dyDescent="0.2">
      <c r="B481" s="334"/>
      <c r="C481" s="334"/>
      <c r="D481" s="334"/>
    </row>
    <row r="482" spans="2:4" x14ac:dyDescent="0.2">
      <c r="B482" s="334"/>
      <c r="C482" s="334"/>
      <c r="D482" s="334"/>
    </row>
    <row r="483" spans="2:4" x14ac:dyDescent="0.2">
      <c r="B483" s="334"/>
      <c r="C483" s="334"/>
      <c r="D483" s="334"/>
    </row>
    <row r="484" spans="2:4" x14ac:dyDescent="0.2">
      <c r="B484" s="334"/>
      <c r="C484" s="334"/>
      <c r="D484" s="334"/>
    </row>
    <row r="485" spans="2:4" x14ac:dyDescent="0.2">
      <c r="B485" s="334"/>
      <c r="C485" s="334"/>
      <c r="D485" s="334"/>
    </row>
    <row r="486" spans="2:4" x14ac:dyDescent="0.2">
      <c r="B486" s="334"/>
      <c r="C486" s="334"/>
      <c r="D486" s="334"/>
    </row>
    <row r="487" spans="2:4" x14ac:dyDescent="0.2">
      <c r="B487" s="334"/>
      <c r="C487" s="334"/>
      <c r="D487" s="334"/>
    </row>
    <row r="488" spans="2:4" x14ac:dyDescent="0.2">
      <c r="B488" s="334"/>
      <c r="C488" s="334"/>
      <c r="D488" s="334"/>
    </row>
    <row r="489" spans="2:4" x14ac:dyDescent="0.2">
      <c r="B489" s="334"/>
      <c r="C489" s="334"/>
      <c r="D489" s="334"/>
    </row>
    <row r="490" spans="2:4" x14ac:dyDescent="0.2">
      <c r="B490" s="334"/>
      <c r="C490" s="334"/>
      <c r="D490" s="334"/>
    </row>
    <row r="491" spans="2:4" x14ac:dyDescent="0.2">
      <c r="B491" s="334"/>
      <c r="C491" s="334"/>
      <c r="D491" s="334"/>
    </row>
    <row r="492" spans="2:4" x14ac:dyDescent="0.2">
      <c r="B492" s="334"/>
      <c r="C492" s="334"/>
      <c r="D492" s="334"/>
    </row>
    <row r="493" spans="2:4" x14ac:dyDescent="0.2">
      <c r="B493" s="334"/>
      <c r="C493" s="334"/>
      <c r="D493" s="334"/>
    </row>
    <row r="494" spans="2:4" x14ac:dyDescent="0.2">
      <c r="B494" s="334"/>
      <c r="C494" s="334"/>
      <c r="D494" s="334"/>
    </row>
    <row r="495" spans="2:4" x14ac:dyDescent="0.2">
      <c r="B495" s="334"/>
      <c r="C495" s="334"/>
      <c r="D495" s="334"/>
    </row>
    <row r="496" spans="2:4" x14ac:dyDescent="0.2">
      <c r="B496" s="334"/>
      <c r="C496" s="334"/>
      <c r="D496" s="334"/>
    </row>
    <row r="497" spans="2:4" x14ac:dyDescent="0.2">
      <c r="B497" s="334"/>
      <c r="C497" s="334"/>
      <c r="D497" s="334"/>
    </row>
    <row r="498" spans="2:4" x14ac:dyDescent="0.2">
      <c r="B498" s="334"/>
      <c r="C498" s="334"/>
      <c r="D498" s="334"/>
    </row>
    <row r="499" spans="2:4" x14ac:dyDescent="0.2">
      <c r="B499" s="334"/>
      <c r="C499" s="334"/>
      <c r="D499" s="334"/>
    </row>
    <row r="500" spans="2:4" x14ac:dyDescent="0.2">
      <c r="B500" s="334"/>
      <c r="C500" s="334"/>
      <c r="D500" s="334"/>
    </row>
    <row r="501" spans="2:4" x14ac:dyDescent="0.2">
      <c r="B501" s="334"/>
      <c r="C501" s="334"/>
      <c r="D501" s="334"/>
    </row>
    <row r="502" spans="2:4" x14ac:dyDescent="0.2">
      <c r="B502" s="334"/>
      <c r="C502" s="334"/>
      <c r="D502" s="334"/>
    </row>
    <row r="503" spans="2:4" x14ac:dyDescent="0.2">
      <c r="B503" s="334"/>
      <c r="C503" s="334"/>
      <c r="D503" s="334"/>
    </row>
    <row r="504" spans="2:4" x14ac:dyDescent="0.2">
      <c r="B504" s="334"/>
      <c r="C504" s="334"/>
      <c r="D504" s="334"/>
    </row>
    <row r="505" spans="2:4" x14ac:dyDescent="0.2">
      <c r="B505" s="334"/>
      <c r="C505" s="334"/>
      <c r="D505" s="334"/>
    </row>
    <row r="506" spans="2:4" x14ac:dyDescent="0.2">
      <c r="B506" s="334"/>
      <c r="C506" s="334"/>
      <c r="D506" s="334"/>
    </row>
    <row r="507" spans="2:4" x14ac:dyDescent="0.2">
      <c r="B507" s="334"/>
      <c r="C507" s="334"/>
      <c r="D507" s="334"/>
    </row>
    <row r="508" spans="2:4" x14ac:dyDescent="0.2">
      <c r="B508" s="334"/>
      <c r="C508" s="334"/>
      <c r="D508" s="334"/>
    </row>
    <row r="509" spans="2:4" x14ac:dyDescent="0.2">
      <c r="B509" s="334"/>
      <c r="C509" s="334"/>
      <c r="D509" s="334"/>
    </row>
    <row r="510" spans="2:4" x14ac:dyDescent="0.2">
      <c r="B510" s="334"/>
      <c r="C510" s="334"/>
      <c r="D510" s="334"/>
    </row>
    <row r="511" spans="2:4" x14ac:dyDescent="0.2">
      <c r="B511" s="334"/>
      <c r="C511" s="334"/>
      <c r="D511" s="334"/>
    </row>
    <row r="512" spans="2:4" x14ac:dyDescent="0.2">
      <c r="B512" s="334"/>
      <c r="C512" s="334"/>
      <c r="D512" s="334"/>
    </row>
    <row r="513" spans="2:4" x14ac:dyDescent="0.2">
      <c r="B513" s="334"/>
      <c r="C513" s="334"/>
      <c r="D513" s="334"/>
    </row>
    <row r="514" spans="2:4" x14ac:dyDescent="0.2">
      <c r="B514" s="334"/>
      <c r="C514" s="334"/>
      <c r="D514" s="334"/>
    </row>
    <row r="515" spans="2:4" x14ac:dyDescent="0.2">
      <c r="B515" s="334"/>
      <c r="C515" s="334"/>
      <c r="D515" s="334"/>
    </row>
    <row r="516" spans="2:4" x14ac:dyDescent="0.2">
      <c r="B516" s="334"/>
      <c r="C516" s="334"/>
      <c r="D516" s="334"/>
    </row>
    <row r="517" spans="2:4" x14ac:dyDescent="0.2">
      <c r="B517" s="334"/>
      <c r="C517" s="334"/>
      <c r="D517" s="334"/>
    </row>
    <row r="518" spans="2:4" x14ac:dyDescent="0.2">
      <c r="B518" s="334"/>
      <c r="C518" s="334"/>
      <c r="D518" s="334"/>
    </row>
    <row r="519" spans="2:4" x14ac:dyDescent="0.2">
      <c r="B519" s="334"/>
      <c r="C519" s="334"/>
      <c r="D519" s="334"/>
    </row>
    <row r="520" spans="2:4" x14ac:dyDescent="0.2">
      <c r="B520" s="334"/>
      <c r="C520" s="334"/>
      <c r="D520" s="334"/>
    </row>
    <row r="521" spans="2:4" x14ac:dyDescent="0.2">
      <c r="B521" s="334"/>
      <c r="C521" s="334"/>
      <c r="D521" s="334"/>
    </row>
    <row r="522" spans="2:4" x14ac:dyDescent="0.2">
      <c r="B522" s="334"/>
      <c r="C522" s="334"/>
      <c r="D522" s="334"/>
    </row>
    <row r="523" spans="2:4" x14ac:dyDescent="0.2">
      <c r="B523" s="334"/>
      <c r="C523" s="334"/>
      <c r="D523" s="334"/>
    </row>
    <row r="524" spans="2:4" x14ac:dyDescent="0.2">
      <c r="B524" s="334"/>
      <c r="C524" s="334"/>
      <c r="D524" s="334"/>
    </row>
    <row r="525" spans="2:4" x14ac:dyDescent="0.2">
      <c r="B525" s="334"/>
      <c r="C525" s="334"/>
      <c r="D525" s="334"/>
    </row>
    <row r="526" spans="2:4" x14ac:dyDescent="0.2">
      <c r="B526" s="334"/>
      <c r="C526" s="334"/>
      <c r="D526" s="334"/>
    </row>
    <row r="527" spans="2:4" x14ac:dyDescent="0.2">
      <c r="B527" s="334"/>
      <c r="C527" s="334"/>
      <c r="D527" s="334"/>
    </row>
    <row r="528" spans="2:4" x14ac:dyDescent="0.2">
      <c r="B528" s="334"/>
      <c r="C528" s="334"/>
      <c r="D528" s="334"/>
    </row>
    <row r="529" spans="2:4" x14ac:dyDescent="0.2">
      <c r="B529" s="334"/>
      <c r="C529" s="334"/>
      <c r="D529" s="334"/>
    </row>
    <row r="530" spans="2:4" x14ac:dyDescent="0.2">
      <c r="B530" s="334"/>
      <c r="C530" s="334"/>
      <c r="D530" s="334"/>
    </row>
    <row r="531" spans="2:4" x14ac:dyDescent="0.2">
      <c r="B531" s="334"/>
      <c r="C531" s="334"/>
      <c r="D531" s="334"/>
    </row>
    <row r="532" spans="2:4" x14ac:dyDescent="0.2">
      <c r="B532" s="334"/>
      <c r="C532" s="334"/>
      <c r="D532" s="334"/>
    </row>
    <row r="533" spans="2:4" x14ac:dyDescent="0.2">
      <c r="B533" s="334"/>
      <c r="C533" s="334"/>
      <c r="D533" s="334"/>
    </row>
    <row r="534" spans="2:4" x14ac:dyDescent="0.2">
      <c r="B534" s="334"/>
      <c r="C534" s="334"/>
      <c r="D534" s="334"/>
    </row>
    <row r="535" spans="2:4" x14ac:dyDescent="0.2">
      <c r="B535" s="334"/>
      <c r="C535" s="334"/>
      <c r="D535" s="334"/>
    </row>
    <row r="536" spans="2:4" x14ac:dyDescent="0.2">
      <c r="B536" s="334"/>
      <c r="C536" s="334"/>
      <c r="D536" s="334"/>
    </row>
    <row r="537" spans="2:4" x14ac:dyDescent="0.2">
      <c r="B537" s="334"/>
      <c r="C537" s="334"/>
      <c r="D537" s="334"/>
    </row>
    <row r="538" spans="2:4" x14ac:dyDescent="0.2">
      <c r="B538" s="334"/>
      <c r="C538" s="334"/>
      <c r="D538" s="334"/>
    </row>
    <row r="539" spans="2:4" x14ac:dyDescent="0.2">
      <c r="B539" s="334"/>
      <c r="C539" s="334"/>
      <c r="D539" s="334"/>
    </row>
    <row r="540" spans="2:4" x14ac:dyDescent="0.2">
      <c r="B540" s="334"/>
      <c r="C540" s="334"/>
      <c r="D540" s="334"/>
    </row>
    <row r="541" spans="2:4" x14ac:dyDescent="0.2">
      <c r="B541" s="334"/>
      <c r="C541" s="334"/>
      <c r="D541" s="334"/>
    </row>
    <row r="542" spans="2:4" x14ac:dyDescent="0.2">
      <c r="B542" s="334"/>
      <c r="C542" s="334"/>
      <c r="D542" s="334"/>
    </row>
    <row r="543" spans="2:4" x14ac:dyDescent="0.2">
      <c r="B543" s="334"/>
      <c r="C543" s="334"/>
      <c r="D543" s="334"/>
    </row>
    <row r="544" spans="2:4" x14ac:dyDescent="0.2">
      <c r="B544" s="334"/>
      <c r="C544" s="334"/>
      <c r="D544" s="334"/>
    </row>
    <row r="545" spans="2:4" x14ac:dyDescent="0.2">
      <c r="B545" s="334"/>
      <c r="C545" s="334"/>
      <c r="D545" s="334"/>
    </row>
    <row r="546" spans="2:4" x14ac:dyDescent="0.2">
      <c r="B546" s="334"/>
      <c r="C546" s="334"/>
      <c r="D546" s="334"/>
    </row>
    <row r="547" spans="2:4" x14ac:dyDescent="0.2">
      <c r="B547" s="334"/>
      <c r="C547" s="334"/>
      <c r="D547" s="334"/>
    </row>
    <row r="548" spans="2:4" x14ac:dyDescent="0.2">
      <c r="B548" s="334"/>
      <c r="C548" s="334"/>
      <c r="D548" s="334"/>
    </row>
    <row r="549" spans="2:4" x14ac:dyDescent="0.2">
      <c r="B549" s="334"/>
      <c r="C549" s="334"/>
      <c r="D549" s="334"/>
    </row>
    <row r="550" spans="2:4" x14ac:dyDescent="0.2">
      <c r="B550" s="334"/>
      <c r="C550" s="334"/>
      <c r="D550" s="334"/>
    </row>
    <row r="551" spans="2:4" x14ac:dyDescent="0.2">
      <c r="B551" s="334"/>
      <c r="C551" s="334"/>
      <c r="D551" s="334"/>
    </row>
    <row r="552" spans="2:4" x14ac:dyDescent="0.2">
      <c r="B552" s="334"/>
      <c r="C552" s="334"/>
      <c r="D552" s="334"/>
    </row>
    <row r="553" spans="2:4" x14ac:dyDescent="0.2">
      <c r="B553" s="334"/>
      <c r="C553" s="334"/>
      <c r="D553" s="334"/>
    </row>
    <row r="554" spans="2:4" x14ac:dyDescent="0.2">
      <c r="B554" s="334"/>
      <c r="C554" s="334"/>
      <c r="D554" s="334"/>
    </row>
    <row r="555" spans="2:4" x14ac:dyDescent="0.2">
      <c r="B555" s="334"/>
      <c r="C555" s="334"/>
      <c r="D555" s="334"/>
    </row>
    <row r="556" spans="2:4" x14ac:dyDescent="0.2">
      <c r="B556" s="334"/>
      <c r="C556" s="334"/>
      <c r="D556" s="334"/>
    </row>
    <row r="557" spans="2:4" x14ac:dyDescent="0.2">
      <c r="B557" s="334"/>
      <c r="C557" s="334"/>
      <c r="D557" s="334"/>
    </row>
    <row r="558" spans="2:4" x14ac:dyDescent="0.2">
      <c r="B558" s="334"/>
      <c r="C558" s="334"/>
      <c r="D558" s="334"/>
    </row>
    <row r="559" spans="2:4" x14ac:dyDescent="0.2">
      <c r="B559" s="334"/>
      <c r="C559" s="334"/>
      <c r="D559" s="334"/>
    </row>
    <row r="560" spans="2:4" x14ac:dyDescent="0.2">
      <c r="B560" s="334"/>
      <c r="C560" s="334"/>
      <c r="D560" s="334"/>
    </row>
    <row r="561" spans="2:4" x14ac:dyDescent="0.2">
      <c r="B561" s="334"/>
      <c r="C561" s="334"/>
      <c r="D561" s="334"/>
    </row>
    <row r="562" spans="2:4" x14ac:dyDescent="0.2">
      <c r="B562" s="334"/>
      <c r="C562" s="334"/>
      <c r="D562" s="334"/>
    </row>
    <row r="563" spans="2:4" x14ac:dyDescent="0.2">
      <c r="B563" s="334"/>
      <c r="C563" s="334"/>
      <c r="D563" s="334"/>
    </row>
    <row r="564" spans="2:4" x14ac:dyDescent="0.2">
      <c r="B564" s="334"/>
      <c r="C564" s="334"/>
      <c r="D564" s="334"/>
    </row>
    <row r="565" spans="2:4" x14ac:dyDescent="0.2">
      <c r="B565" s="334"/>
      <c r="C565" s="334"/>
      <c r="D565" s="334"/>
    </row>
    <row r="566" spans="2:4" x14ac:dyDescent="0.2">
      <c r="B566" s="334"/>
      <c r="C566" s="334"/>
      <c r="D566" s="334"/>
    </row>
    <row r="567" spans="2:4" x14ac:dyDescent="0.2">
      <c r="B567" s="334"/>
      <c r="C567" s="334"/>
      <c r="D567" s="334"/>
    </row>
    <row r="568" spans="2:4" x14ac:dyDescent="0.2">
      <c r="B568" s="334"/>
      <c r="C568" s="334"/>
      <c r="D568" s="334"/>
    </row>
    <row r="569" spans="2:4" x14ac:dyDescent="0.2">
      <c r="B569" s="334"/>
      <c r="C569" s="334"/>
      <c r="D569" s="334"/>
    </row>
    <row r="570" spans="2:4" x14ac:dyDescent="0.2">
      <c r="B570" s="334"/>
      <c r="C570" s="334"/>
      <c r="D570" s="334"/>
    </row>
    <row r="571" spans="2:4" x14ac:dyDescent="0.2">
      <c r="B571" s="334"/>
      <c r="C571" s="334"/>
      <c r="D571" s="334"/>
    </row>
    <row r="572" spans="2:4" x14ac:dyDescent="0.2">
      <c r="B572" s="334"/>
      <c r="C572" s="334"/>
      <c r="D572" s="334"/>
    </row>
    <row r="573" spans="2:4" x14ac:dyDescent="0.2">
      <c r="B573" s="334"/>
      <c r="C573" s="334"/>
      <c r="D573" s="334"/>
    </row>
    <row r="574" spans="2:4" x14ac:dyDescent="0.2">
      <c r="B574" s="334"/>
      <c r="C574" s="334"/>
      <c r="D574" s="334"/>
    </row>
    <row r="575" spans="2:4" x14ac:dyDescent="0.2">
      <c r="B575" s="334"/>
      <c r="C575" s="334"/>
      <c r="D575" s="334"/>
    </row>
    <row r="576" spans="2:4" x14ac:dyDescent="0.2">
      <c r="B576" s="334"/>
      <c r="C576" s="334"/>
      <c r="D576" s="334"/>
    </row>
    <row r="577" spans="2:4" x14ac:dyDescent="0.2">
      <c r="B577" s="334"/>
      <c r="C577" s="334"/>
      <c r="D577" s="334"/>
    </row>
    <row r="578" spans="2:4" x14ac:dyDescent="0.2">
      <c r="B578" s="334"/>
      <c r="C578" s="334"/>
      <c r="D578" s="334"/>
    </row>
    <row r="579" spans="2:4" x14ac:dyDescent="0.2">
      <c r="B579" s="334"/>
      <c r="C579" s="334"/>
      <c r="D579" s="334"/>
    </row>
    <row r="580" spans="2:4" x14ac:dyDescent="0.2">
      <c r="B580" s="334"/>
      <c r="C580" s="334"/>
      <c r="D580" s="334"/>
    </row>
    <row r="581" spans="2:4" x14ac:dyDescent="0.2">
      <c r="B581" s="334"/>
      <c r="C581" s="334"/>
      <c r="D581" s="334"/>
    </row>
    <row r="582" spans="2:4" x14ac:dyDescent="0.2">
      <c r="B582" s="334"/>
      <c r="C582" s="334"/>
      <c r="D582" s="334"/>
    </row>
    <row r="583" spans="2:4" x14ac:dyDescent="0.2">
      <c r="B583" s="334"/>
      <c r="C583" s="334"/>
      <c r="D583" s="334"/>
    </row>
    <row r="584" spans="2:4" x14ac:dyDescent="0.2">
      <c r="B584" s="334"/>
      <c r="C584" s="334"/>
      <c r="D584" s="334"/>
    </row>
    <row r="585" spans="2:4" x14ac:dyDescent="0.2">
      <c r="B585" s="334"/>
      <c r="C585" s="334"/>
      <c r="D585" s="334"/>
    </row>
    <row r="586" spans="2:4" x14ac:dyDescent="0.2">
      <c r="B586" s="334"/>
      <c r="C586" s="334"/>
      <c r="D586" s="334"/>
    </row>
    <row r="587" spans="2:4" x14ac:dyDescent="0.2">
      <c r="B587" s="334"/>
      <c r="C587" s="334"/>
      <c r="D587" s="334"/>
    </row>
    <row r="588" spans="2:4" x14ac:dyDescent="0.2">
      <c r="B588" s="334"/>
      <c r="C588" s="334"/>
      <c r="D588" s="334"/>
    </row>
    <row r="589" spans="2:4" x14ac:dyDescent="0.2">
      <c r="B589" s="334"/>
      <c r="C589" s="334"/>
      <c r="D589" s="334"/>
    </row>
    <row r="590" spans="2:4" x14ac:dyDescent="0.2">
      <c r="B590" s="334"/>
      <c r="C590" s="334"/>
      <c r="D590" s="334"/>
    </row>
    <row r="591" spans="2:4" x14ac:dyDescent="0.2">
      <c r="B591" s="334"/>
      <c r="C591" s="334"/>
      <c r="D591" s="334"/>
    </row>
    <row r="592" spans="2:4" x14ac:dyDescent="0.2">
      <c r="B592" s="334"/>
      <c r="C592" s="334"/>
      <c r="D592" s="334"/>
    </row>
    <row r="593" spans="2:4" x14ac:dyDescent="0.2">
      <c r="B593" s="334"/>
      <c r="C593" s="334"/>
      <c r="D593" s="334"/>
    </row>
    <row r="594" spans="2:4" x14ac:dyDescent="0.2">
      <c r="B594" s="334"/>
      <c r="C594" s="334"/>
      <c r="D594" s="334"/>
    </row>
    <row r="595" spans="2:4" x14ac:dyDescent="0.2">
      <c r="B595" s="334"/>
      <c r="C595" s="334"/>
      <c r="D595" s="334"/>
    </row>
    <row r="596" spans="2:4" x14ac:dyDescent="0.2">
      <c r="B596" s="334"/>
      <c r="C596" s="334"/>
      <c r="D596" s="334"/>
    </row>
    <row r="597" spans="2:4" x14ac:dyDescent="0.2">
      <c r="B597" s="334"/>
      <c r="C597" s="334"/>
      <c r="D597" s="334"/>
    </row>
    <row r="598" spans="2:4" x14ac:dyDescent="0.2">
      <c r="B598" s="334"/>
      <c r="C598" s="334"/>
      <c r="D598" s="334"/>
    </row>
    <row r="599" spans="2:4" x14ac:dyDescent="0.2">
      <c r="B599" s="334"/>
      <c r="C599" s="334"/>
      <c r="D599" s="334"/>
    </row>
    <row r="600" spans="2:4" x14ac:dyDescent="0.2">
      <c r="B600" s="334"/>
      <c r="C600" s="334"/>
      <c r="D600" s="334"/>
    </row>
    <row r="601" spans="2:4" x14ac:dyDescent="0.2">
      <c r="B601" s="334"/>
      <c r="C601" s="334"/>
      <c r="D601" s="334"/>
    </row>
    <row r="602" spans="2:4" x14ac:dyDescent="0.2">
      <c r="B602" s="334"/>
      <c r="C602" s="334"/>
      <c r="D602" s="334"/>
    </row>
    <row r="603" spans="2:4" x14ac:dyDescent="0.2">
      <c r="B603" s="334"/>
      <c r="C603" s="334"/>
      <c r="D603" s="334"/>
    </row>
    <row r="604" spans="2:4" x14ac:dyDescent="0.2">
      <c r="B604" s="334"/>
      <c r="C604" s="334"/>
      <c r="D604" s="334"/>
    </row>
    <row r="605" spans="2:4" x14ac:dyDescent="0.2">
      <c r="B605" s="334"/>
      <c r="C605" s="334"/>
      <c r="D605" s="334"/>
    </row>
    <row r="606" spans="2:4" x14ac:dyDescent="0.2">
      <c r="B606" s="334"/>
      <c r="C606" s="334"/>
      <c r="D606" s="334"/>
    </row>
    <row r="607" spans="2:4" x14ac:dyDescent="0.2">
      <c r="B607" s="334"/>
      <c r="C607" s="334"/>
      <c r="D607" s="334"/>
    </row>
    <row r="608" spans="2:4" x14ac:dyDescent="0.2">
      <c r="B608" s="334"/>
      <c r="C608" s="334"/>
      <c r="D608" s="334"/>
    </row>
    <row r="609" spans="2:4" x14ac:dyDescent="0.2">
      <c r="B609" s="334"/>
      <c r="C609" s="334"/>
      <c r="D609" s="334"/>
    </row>
    <row r="610" spans="2:4" x14ac:dyDescent="0.2">
      <c r="B610" s="334"/>
      <c r="C610" s="334"/>
      <c r="D610" s="334"/>
    </row>
    <row r="611" spans="2:4" x14ac:dyDescent="0.2">
      <c r="B611" s="334"/>
      <c r="C611" s="334"/>
      <c r="D611" s="334"/>
    </row>
    <row r="612" spans="2:4" x14ac:dyDescent="0.2">
      <c r="B612" s="334"/>
      <c r="C612" s="334"/>
      <c r="D612" s="334"/>
    </row>
    <row r="613" spans="2:4" x14ac:dyDescent="0.2">
      <c r="B613" s="334"/>
      <c r="C613" s="334"/>
      <c r="D613" s="334"/>
    </row>
    <row r="614" spans="2:4" x14ac:dyDescent="0.2">
      <c r="B614" s="334"/>
      <c r="C614" s="334"/>
      <c r="D614" s="334"/>
    </row>
    <row r="615" spans="2:4" x14ac:dyDescent="0.2">
      <c r="B615" s="334"/>
      <c r="C615" s="334"/>
      <c r="D615" s="334"/>
    </row>
    <row r="616" spans="2:4" x14ac:dyDescent="0.2">
      <c r="B616" s="334"/>
      <c r="C616" s="334"/>
      <c r="D616" s="334"/>
    </row>
    <row r="617" spans="2:4" x14ac:dyDescent="0.2">
      <c r="B617" s="334"/>
      <c r="C617" s="334"/>
      <c r="D617" s="334"/>
    </row>
    <row r="618" spans="2:4" x14ac:dyDescent="0.2">
      <c r="B618" s="334"/>
      <c r="C618" s="334"/>
      <c r="D618" s="334"/>
    </row>
    <row r="619" spans="2:4" x14ac:dyDescent="0.2">
      <c r="B619" s="334"/>
      <c r="C619" s="334"/>
      <c r="D619" s="334"/>
    </row>
    <row r="620" spans="2:4" x14ac:dyDescent="0.2">
      <c r="B620" s="334"/>
      <c r="C620" s="334"/>
      <c r="D620" s="334"/>
    </row>
    <row r="621" spans="2:4" x14ac:dyDescent="0.2">
      <c r="B621" s="334"/>
      <c r="C621" s="334"/>
      <c r="D621" s="334"/>
    </row>
    <row r="622" spans="2:4" x14ac:dyDescent="0.2">
      <c r="B622" s="334"/>
      <c r="C622" s="334"/>
      <c r="D622" s="334"/>
    </row>
    <row r="623" spans="2:4" x14ac:dyDescent="0.2">
      <c r="B623" s="334"/>
      <c r="C623" s="334"/>
      <c r="D623" s="334"/>
    </row>
    <row r="624" spans="2:4" x14ac:dyDescent="0.2">
      <c r="B624" s="334"/>
      <c r="C624" s="334"/>
      <c r="D624" s="334"/>
    </row>
    <row r="625" spans="2:4" x14ac:dyDescent="0.2">
      <c r="B625" s="334"/>
      <c r="C625" s="334"/>
      <c r="D625" s="334"/>
    </row>
    <row r="626" spans="2:4" x14ac:dyDescent="0.2">
      <c r="B626" s="334"/>
      <c r="C626" s="334"/>
      <c r="D626" s="334"/>
    </row>
    <row r="627" spans="2:4" x14ac:dyDescent="0.2">
      <c r="B627" s="334"/>
      <c r="C627" s="334"/>
      <c r="D627" s="334"/>
    </row>
    <row r="628" spans="2:4" x14ac:dyDescent="0.2">
      <c r="B628" s="334"/>
      <c r="C628" s="334"/>
      <c r="D628" s="334"/>
    </row>
    <row r="629" spans="2:4" x14ac:dyDescent="0.2">
      <c r="B629" s="334"/>
      <c r="C629" s="334"/>
      <c r="D629" s="334"/>
    </row>
    <row r="630" spans="2:4" x14ac:dyDescent="0.2">
      <c r="B630" s="334"/>
      <c r="C630" s="334"/>
      <c r="D630" s="334"/>
    </row>
    <row r="631" spans="2:4" x14ac:dyDescent="0.2">
      <c r="B631" s="334"/>
      <c r="C631" s="334"/>
      <c r="D631" s="334"/>
    </row>
    <row r="632" spans="2:4" x14ac:dyDescent="0.2">
      <c r="B632" s="334"/>
      <c r="C632" s="334"/>
      <c r="D632" s="334"/>
    </row>
    <row r="633" spans="2:4" x14ac:dyDescent="0.2">
      <c r="B633" s="334"/>
      <c r="C633" s="334"/>
      <c r="D633" s="334"/>
    </row>
    <row r="634" spans="2:4" x14ac:dyDescent="0.2">
      <c r="B634" s="334"/>
      <c r="C634" s="334"/>
      <c r="D634" s="334"/>
    </row>
    <row r="635" spans="2:4" x14ac:dyDescent="0.2">
      <c r="B635" s="334"/>
      <c r="C635" s="334"/>
      <c r="D635" s="334"/>
    </row>
    <row r="636" spans="2:4" x14ac:dyDescent="0.2">
      <c r="B636" s="334"/>
      <c r="C636" s="334"/>
      <c r="D636" s="334"/>
    </row>
    <row r="637" spans="2:4" x14ac:dyDescent="0.2">
      <c r="B637" s="334"/>
      <c r="C637" s="334"/>
      <c r="D637" s="334"/>
    </row>
    <row r="638" spans="2:4" x14ac:dyDescent="0.2">
      <c r="B638" s="334"/>
      <c r="C638" s="334"/>
      <c r="D638" s="334"/>
    </row>
    <row r="639" spans="2:4" x14ac:dyDescent="0.2">
      <c r="B639" s="334"/>
      <c r="C639" s="334"/>
      <c r="D639" s="334"/>
    </row>
    <row r="640" spans="2:4" x14ac:dyDescent="0.2">
      <c r="B640" s="334"/>
      <c r="C640" s="334"/>
      <c r="D640" s="334"/>
    </row>
    <row r="641" spans="2:4" x14ac:dyDescent="0.2">
      <c r="B641" s="334"/>
      <c r="C641" s="334"/>
      <c r="D641" s="334"/>
    </row>
    <row r="642" spans="2:4" x14ac:dyDescent="0.2">
      <c r="B642" s="334"/>
      <c r="C642" s="334"/>
      <c r="D642" s="334"/>
    </row>
    <row r="643" spans="2:4" x14ac:dyDescent="0.2">
      <c r="B643" s="334"/>
      <c r="C643" s="334"/>
      <c r="D643" s="334"/>
    </row>
    <row r="644" spans="2:4" x14ac:dyDescent="0.2">
      <c r="B644" s="334"/>
      <c r="C644" s="334"/>
      <c r="D644" s="334"/>
    </row>
    <row r="645" spans="2:4" x14ac:dyDescent="0.2">
      <c r="B645" s="334"/>
      <c r="C645" s="334"/>
      <c r="D645" s="334"/>
    </row>
    <row r="646" spans="2:4" x14ac:dyDescent="0.2">
      <c r="B646" s="334"/>
      <c r="C646" s="334"/>
      <c r="D646" s="334"/>
    </row>
    <row r="647" spans="2:4" x14ac:dyDescent="0.2">
      <c r="B647" s="334"/>
      <c r="C647" s="334"/>
      <c r="D647" s="334"/>
    </row>
    <row r="648" spans="2:4" x14ac:dyDescent="0.2">
      <c r="B648" s="334"/>
      <c r="C648" s="334"/>
      <c r="D648" s="334"/>
    </row>
    <row r="649" spans="2:4" x14ac:dyDescent="0.2">
      <c r="B649" s="334"/>
      <c r="C649" s="334"/>
      <c r="D649" s="334"/>
    </row>
    <row r="650" spans="2:4" x14ac:dyDescent="0.2">
      <c r="B650" s="334"/>
      <c r="C650" s="334"/>
      <c r="D650" s="334"/>
    </row>
    <row r="651" spans="2:4" x14ac:dyDescent="0.2">
      <c r="B651" s="334"/>
      <c r="C651" s="334"/>
      <c r="D651" s="334"/>
    </row>
    <row r="652" spans="2:4" x14ac:dyDescent="0.2">
      <c r="B652" s="334"/>
      <c r="C652" s="334"/>
      <c r="D652" s="334"/>
    </row>
    <row r="653" spans="2:4" x14ac:dyDescent="0.2">
      <c r="B653" s="334"/>
      <c r="C653" s="334"/>
      <c r="D653" s="334"/>
    </row>
    <row r="654" spans="2:4" x14ac:dyDescent="0.2">
      <c r="B654" s="334"/>
      <c r="C654" s="334"/>
      <c r="D654" s="334"/>
    </row>
    <row r="655" spans="2:4" x14ac:dyDescent="0.2">
      <c r="B655" s="334"/>
      <c r="C655" s="334"/>
      <c r="D655" s="334"/>
    </row>
    <row r="656" spans="2:4" x14ac:dyDescent="0.2">
      <c r="B656" s="334"/>
      <c r="C656" s="334"/>
      <c r="D656" s="334"/>
    </row>
    <row r="657" spans="2:4" x14ac:dyDescent="0.2">
      <c r="B657" s="334"/>
      <c r="C657" s="334"/>
      <c r="D657" s="334"/>
    </row>
    <row r="658" spans="2:4" x14ac:dyDescent="0.2">
      <c r="B658" s="334"/>
      <c r="C658" s="334"/>
      <c r="D658" s="334"/>
    </row>
    <row r="659" spans="2:4" x14ac:dyDescent="0.2">
      <c r="B659" s="334"/>
      <c r="C659" s="334"/>
      <c r="D659" s="334"/>
    </row>
    <row r="660" spans="2:4" x14ac:dyDescent="0.2">
      <c r="B660" s="334"/>
      <c r="C660" s="334"/>
      <c r="D660" s="334"/>
    </row>
    <row r="661" spans="2:4" x14ac:dyDescent="0.2">
      <c r="B661" s="334"/>
      <c r="C661" s="334"/>
      <c r="D661" s="334"/>
    </row>
    <row r="662" spans="2:4" x14ac:dyDescent="0.2">
      <c r="B662" s="334"/>
      <c r="C662" s="334"/>
      <c r="D662" s="334"/>
    </row>
    <row r="663" spans="2:4" x14ac:dyDescent="0.2">
      <c r="B663" s="334"/>
      <c r="C663" s="334"/>
      <c r="D663" s="334"/>
    </row>
    <row r="664" spans="2:4" x14ac:dyDescent="0.2">
      <c r="B664" s="334"/>
      <c r="C664" s="334"/>
      <c r="D664" s="334"/>
    </row>
    <row r="665" spans="2:4" x14ac:dyDescent="0.2">
      <c r="B665" s="334"/>
      <c r="C665" s="334"/>
      <c r="D665" s="334"/>
    </row>
    <row r="666" spans="2:4" x14ac:dyDescent="0.2">
      <c r="B666" s="334"/>
      <c r="C666" s="334"/>
      <c r="D666" s="334"/>
    </row>
    <row r="667" spans="2:4" x14ac:dyDescent="0.2">
      <c r="B667" s="334"/>
      <c r="C667" s="334"/>
      <c r="D667" s="334"/>
    </row>
    <row r="668" spans="2:4" x14ac:dyDescent="0.2">
      <c r="B668" s="334"/>
      <c r="C668" s="334"/>
      <c r="D668" s="334"/>
    </row>
    <row r="669" spans="2:4" x14ac:dyDescent="0.2">
      <c r="B669" s="334"/>
      <c r="C669" s="334"/>
      <c r="D669" s="334"/>
    </row>
    <row r="670" spans="2:4" x14ac:dyDescent="0.2">
      <c r="B670" s="334"/>
      <c r="C670" s="334"/>
      <c r="D670" s="334"/>
    </row>
    <row r="671" spans="2:4" x14ac:dyDescent="0.2">
      <c r="B671" s="334"/>
      <c r="C671" s="334"/>
      <c r="D671" s="334"/>
    </row>
    <row r="672" spans="2:4" x14ac:dyDescent="0.2">
      <c r="B672" s="334"/>
      <c r="C672" s="334"/>
      <c r="D672" s="334"/>
    </row>
    <row r="673" spans="2:4" x14ac:dyDescent="0.2">
      <c r="B673" s="334"/>
      <c r="C673" s="334"/>
      <c r="D673" s="334"/>
    </row>
    <row r="674" spans="2:4" x14ac:dyDescent="0.2">
      <c r="B674" s="334"/>
      <c r="C674" s="334"/>
      <c r="D674" s="334"/>
    </row>
    <row r="675" spans="2:4" x14ac:dyDescent="0.2">
      <c r="B675" s="334"/>
      <c r="C675" s="334"/>
      <c r="D675" s="334"/>
    </row>
    <row r="676" spans="2:4" x14ac:dyDescent="0.2">
      <c r="B676" s="334"/>
      <c r="C676" s="334"/>
      <c r="D676" s="334"/>
    </row>
    <row r="677" spans="2:4" x14ac:dyDescent="0.2">
      <c r="B677" s="334"/>
      <c r="C677" s="334"/>
      <c r="D677" s="334"/>
    </row>
    <row r="678" spans="2:4" x14ac:dyDescent="0.2">
      <c r="B678" s="334"/>
      <c r="C678" s="334"/>
      <c r="D678" s="334"/>
    </row>
    <row r="679" spans="2:4" x14ac:dyDescent="0.2">
      <c r="B679" s="334"/>
      <c r="C679" s="334"/>
      <c r="D679" s="334"/>
    </row>
    <row r="680" spans="2:4" x14ac:dyDescent="0.2">
      <c r="B680" s="334"/>
      <c r="C680" s="334"/>
      <c r="D680" s="334"/>
    </row>
    <row r="681" spans="2:4" x14ac:dyDescent="0.2">
      <c r="B681" s="334"/>
      <c r="C681" s="334"/>
      <c r="D681" s="334"/>
    </row>
    <row r="682" spans="2:4" x14ac:dyDescent="0.2">
      <c r="B682" s="334"/>
      <c r="C682" s="334"/>
      <c r="D682" s="334"/>
    </row>
    <row r="683" spans="2:4" x14ac:dyDescent="0.2">
      <c r="B683" s="334"/>
      <c r="C683" s="334"/>
      <c r="D683" s="334"/>
    </row>
    <row r="684" spans="2:4" x14ac:dyDescent="0.2">
      <c r="B684" s="334"/>
      <c r="C684" s="334"/>
      <c r="D684" s="334"/>
    </row>
    <row r="685" spans="2:4" x14ac:dyDescent="0.2">
      <c r="B685" s="334"/>
      <c r="C685" s="334"/>
      <c r="D685" s="334"/>
    </row>
    <row r="686" spans="2:4" x14ac:dyDescent="0.2">
      <c r="B686" s="334"/>
      <c r="C686" s="334"/>
      <c r="D686" s="334"/>
    </row>
    <row r="687" spans="2:4" x14ac:dyDescent="0.2">
      <c r="B687" s="334"/>
      <c r="C687" s="334"/>
      <c r="D687" s="334"/>
    </row>
    <row r="688" spans="2:4" x14ac:dyDescent="0.2">
      <c r="B688" s="334"/>
      <c r="C688" s="334"/>
      <c r="D688" s="334"/>
    </row>
    <row r="689" spans="2:4" x14ac:dyDescent="0.2">
      <c r="B689" s="334"/>
      <c r="C689" s="334"/>
      <c r="D689" s="334"/>
    </row>
    <row r="690" spans="2:4" x14ac:dyDescent="0.2">
      <c r="B690" s="334"/>
      <c r="C690" s="334"/>
      <c r="D690" s="334"/>
    </row>
    <row r="691" spans="2:4" x14ac:dyDescent="0.2">
      <c r="B691" s="334"/>
      <c r="C691" s="334"/>
      <c r="D691" s="334"/>
    </row>
    <row r="692" spans="2:4" x14ac:dyDescent="0.2">
      <c r="B692" s="334"/>
      <c r="C692" s="334"/>
      <c r="D692" s="334"/>
    </row>
    <row r="693" spans="2:4" x14ac:dyDescent="0.2">
      <c r="B693" s="334"/>
      <c r="C693" s="334"/>
      <c r="D693" s="334"/>
    </row>
    <row r="694" spans="2:4" x14ac:dyDescent="0.2">
      <c r="B694" s="334"/>
      <c r="C694" s="334"/>
      <c r="D694" s="334"/>
    </row>
    <row r="695" spans="2:4" x14ac:dyDescent="0.2">
      <c r="B695" s="334"/>
      <c r="C695" s="334"/>
      <c r="D695" s="334"/>
    </row>
    <row r="696" spans="2:4" x14ac:dyDescent="0.2">
      <c r="B696" s="334"/>
      <c r="C696" s="334"/>
      <c r="D696" s="334"/>
    </row>
    <row r="697" spans="2:4" x14ac:dyDescent="0.2">
      <c r="B697" s="334"/>
      <c r="C697" s="334"/>
      <c r="D697" s="334"/>
    </row>
    <row r="698" spans="2:4" x14ac:dyDescent="0.2">
      <c r="B698" s="334"/>
      <c r="C698" s="334"/>
      <c r="D698" s="334"/>
    </row>
    <row r="699" spans="2:4" x14ac:dyDescent="0.2">
      <c r="B699" s="334"/>
      <c r="C699" s="334"/>
      <c r="D699" s="334"/>
    </row>
    <row r="700" spans="2:4" x14ac:dyDescent="0.2">
      <c r="B700" s="334"/>
      <c r="C700" s="334"/>
      <c r="D700" s="334"/>
    </row>
    <row r="701" spans="2:4" x14ac:dyDescent="0.2">
      <c r="B701" s="334"/>
      <c r="C701" s="334"/>
      <c r="D701" s="334"/>
    </row>
    <row r="702" spans="2:4" x14ac:dyDescent="0.2">
      <c r="B702" s="334"/>
      <c r="C702" s="334"/>
      <c r="D702" s="334"/>
    </row>
    <row r="703" spans="2:4" x14ac:dyDescent="0.2">
      <c r="B703" s="334"/>
      <c r="C703" s="334"/>
      <c r="D703" s="334"/>
    </row>
    <row r="704" spans="2:4" x14ac:dyDescent="0.2">
      <c r="B704" s="334"/>
      <c r="C704" s="334"/>
      <c r="D704" s="334"/>
    </row>
    <row r="705" spans="2:4" x14ac:dyDescent="0.2">
      <c r="B705" s="334"/>
      <c r="C705" s="334"/>
      <c r="D705" s="334"/>
    </row>
    <row r="706" spans="2:4" x14ac:dyDescent="0.2">
      <c r="B706" s="334"/>
      <c r="C706" s="334"/>
      <c r="D706" s="334"/>
    </row>
    <row r="707" spans="2:4" x14ac:dyDescent="0.2">
      <c r="B707" s="334"/>
      <c r="C707" s="334"/>
      <c r="D707" s="334"/>
    </row>
    <row r="708" spans="2:4" x14ac:dyDescent="0.2">
      <c r="B708" s="334"/>
      <c r="C708" s="334"/>
      <c r="D708" s="334"/>
    </row>
    <row r="709" spans="2:4" x14ac:dyDescent="0.2">
      <c r="B709" s="334"/>
      <c r="C709" s="334"/>
      <c r="D709" s="334"/>
    </row>
    <row r="710" spans="2:4" x14ac:dyDescent="0.2">
      <c r="B710" s="334"/>
      <c r="C710" s="334"/>
      <c r="D710" s="334"/>
    </row>
    <row r="711" spans="2:4" x14ac:dyDescent="0.2">
      <c r="B711" s="334"/>
      <c r="C711" s="334"/>
      <c r="D711" s="334"/>
    </row>
    <row r="712" spans="2:4" x14ac:dyDescent="0.2">
      <c r="B712" s="334"/>
      <c r="C712" s="334"/>
      <c r="D712" s="334"/>
    </row>
    <row r="713" spans="2:4" x14ac:dyDescent="0.2">
      <c r="B713" s="334"/>
      <c r="C713" s="334"/>
      <c r="D713" s="334"/>
    </row>
    <row r="714" spans="2:4" x14ac:dyDescent="0.2">
      <c r="B714" s="334"/>
      <c r="C714" s="334"/>
      <c r="D714" s="334"/>
    </row>
    <row r="715" spans="2:4" x14ac:dyDescent="0.2">
      <c r="B715" s="334"/>
      <c r="C715" s="334"/>
      <c r="D715" s="334"/>
    </row>
    <row r="716" spans="2:4" x14ac:dyDescent="0.2">
      <c r="B716" s="334"/>
      <c r="C716" s="334"/>
      <c r="D716" s="334"/>
    </row>
    <row r="717" spans="2:4" x14ac:dyDescent="0.2">
      <c r="B717" s="334"/>
      <c r="C717" s="334"/>
      <c r="D717" s="334"/>
    </row>
    <row r="718" spans="2:4" x14ac:dyDescent="0.2">
      <c r="B718" s="334"/>
      <c r="C718" s="334"/>
      <c r="D718" s="334"/>
    </row>
    <row r="719" spans="2:4" x14ac:dyDescent="0.2">
      <c r="B719" s="334"/>
      <c r="C719" s="334"/>
      <c r="D719" s="334"/>
    </row>
    <row r="720" spans="2:4" x14ac:dyDescent="0.2">
      <c r="B720" s="334"/>
      <c r="C720" s="334"/>
      <c r="D720" s="334"/>
    </row>
    <row r="721" spans="2:4" x14ac:dyDescent="0.2">
      <c r="B721" s="334"/>
      <c r="C721" s="334"/>
      <c r="D721" s="334"/>
    </row>
    <row r="722" spans="2:4" x14ac:dyDescent="0.2">
      <c r="B722" s="334"/>
      <c r="C722" s="334"/>
      <c r="D722" s="334"/>
    </row>
    <row r="723" spans="2:4" x14ac:dyDescent="0.2">
      <c r="B723" s="334"/>
      <c r="C723" s="334"/>
      <c r="D723" s="334"/>
    </row>
    <row r="724" spans="2:4" x14ac:dyDescent="0.2">
      <c r="B724" s="334"/>
      <c r="C724" s="334"/>
      <c r="D724" s="334"/>
    </row>
    <row r="725" spans="2:4" x14ac:dyDescent="0.2">
      <c r="B725" s="334"/>
      <c r="C725" s="334"/>
      <c r="D725" s="334"/>
    </row>
    <row r="726" spans="2:4" x14ac:dyDescent="0.2">
      <c r="B726" s="334"/>
      <c r="C726" s="334"/>
      <c r="D726" s="334"/>
    </row>
    <row r="727" spans="2:4" x14ac:dyDescent="0.2">
      <c r="B727" s="334"/>
      <c r="C727" s="334"/>
      <c r="D727" s="334"/>
    </row>
    <row r="728" spans="2:4" x14ac:dyDescent="0.2">
      <c r="B728" s="334"/>
      <c r="C728" s="334"/>
      <c r="D728" s="334"/>
    </row>
    <row r="729" spans="2:4" x14ac:dyDescent="0.2">
      <c r="B729" s="334"/>
      <c r="C729" s="334"/>
      <c r="D729" s="334"/>
    </row>
    <row r="730" spans="2:4" x14ac:dyDescent="0.2">
      <c r="B730" s="334"/>
      <c r="C730" s="334"/>
      <c r="D730" s="334"/>
    </row>
    <row r="731" spans="2:4" x14ac:dyDescent="0.2">
      <c r="B731" s="334"/>
      <c r="C731" s="334"/>
      <c r="D731" s="334"/>
    </row>
    <row r="732" spans="2:4" x14ac:dyDescent="0.2">
      <c r="B732" s="334"/>
      <c r="C732" s="334"/>
      <c r="D732" s="334"/>
    </row>
    <row r="733" spans="2:4" x14ac:dyDescent="0.2">
      <c r="B733" s="334"/>
      <c r="C733" s="334"/>
      <c r="D733" s="334"/>
    </row>
    <row r="734" spans="2:4" x14ac:dyDescent="0.2">
      <c r="B734" s="334"/>
      <c r="C734" s="334"/>
      <c r="D734" s="334"/>
    </row>
    <row r="735" spans="2:4" x14ac:dyDescent="0.2">
      <c r="B735" s="334"/>
      <c r="C735" s="334"/>
      <c r="D735" s="334"/>
    </row>
    <row r="736" spans="2:4" x14ac:dyDescent="0.2">
      <c r="B736" s="334"/>
      <c r="C736" s="334"/>
      <c r="D736" s="334"/>
    </row>
    <row r="737" spans="2:4" x14ac:dyDescent="0.2">
      <c r="B737" s="334"/>
      <c r="C737" s="334"/>
      <c r="D737" s="334"/>
    </row>
    <row r="738" spans="2:4" x14ac:dyDescent="0.2">
      <c r="B738" s="334"/>
      <c r="C738" s="334"/>
      <c r="D738" s="334"/>
    </row>
    <row r="739" spans="2:4" x14ac:dyDescent="0.2">
      <c r="B739" s="334"/>
      <c r="C739" s="334"/>
      <c r="D739" s="334"/>
    </row>
    <row r="740" spans="2:4" x14ac:dyDescent="0.2">
      <c r="B740" s="334"/>
      <c r="C740" s="334"/>
      <c r="D740" s="334"/>
    </row>
    <row r="741" spans="2:4" x14ac:dyDescent="0.2">
      <c r="B741" s="334"/>
      <c r="C741" s="334"/>
      <c r="D741" s="334"/>
    </row>
    <row r="742" spans="2:4" x14ac:dyDescent="0.2">
      <c r="B742" s="334"/>
      <c r="C742" s="334"/>
      <c r="D742" s="334"/>
    </row>
    <row r="743" spans="2:4" x14ac:dyDescent="0.2">
      <c r="B743" s="334"/>
      <c r="C743" s="334"/>
      <c r="D743" s="334"/>
    </row>
    <row r="744" spans="2:4" x14ac:dyDescent="0.2">
      <c r="B744" s="334"/>
      <c r="C744" s="334"/>
      <c r="D744" s="334"/>
    </row>
    <row r="745" spans="2:4" x14ac:dyDescent="0.2">
      <c r="B745" s="334"/>
      <c r="C745" s="334"/>
      <c r="D745" s="334"/>
    </row>
    <row r="746" spans="2:4" x14ac:dyDescent="0.2">
      <c r="B746" s="334"/>
      <c r="C746" s="334"/>
      <c r="D746" s="334"/>
    </row>
    <row r="747" spans="2:4" x14ac:dyDescent="0.2">
      <c r="B747" s="334"/>
      <c r="C747" s="334"/>
      <c r="D747" s="334"/>
    </row>
    <row r="748" spans="2:4" x14ac:dyDescent="0.2">
      <c r="B748" s="334"/>
      <c r="C748" s="334"/>
      <c r="D748" s="334"/>
    </row>
    <row r="749" spans="2:4" x14ac:dyDescent="0.2">
      <c r="B749" s="334"/>
      <c r="C749" s="334"/>
      <c r="D749" s="334"/>
    </row>
    <row r="750" spans="2:4" x14ac:dyDescent="0.2">
      <c r="B750" s="334"/>
      <c r="C750" s="334"/>
      <c r="D750" s="334"/>
    </row>
    <row r="751" spans="2:4" x14ac:dyDescent="0.2">
      <c r="B751" s="334"/>
      <c r="C751" s="334"/>
      <c r="D751" s="334"/>
    </row>
    <row r="752" spans="2:4" x14ac:dyDescent="0.2">
      <c r="B752" s="334"/>
      <c r="C752" s="334"/>
      <c r="D752" s="334"/>
    </row>
    <row r="753" spans="2:4" x14ac:dyDescent="0.2">
      <c r="B753" s="334"/>
      <c r="C753" s="334"/>
      <c r="D753" s="334"/>
    </row>
    <row r="754" spans="2:4" x14ac:dyDescent="0.2">
      <c r="B754" s="334"/>
      <c r="C754" s="334"/>
      <c r="D754" s="334"/>
    </row>
    <row r="755" spans="2:4" x14ac:dyDescent="0.2">
      <c r="B755" s="334"/>
      <c r="C755" s="334"/>
      <c r="D755" s="334"/>
    </row>
    <row r="756" spans="2:4" x14ac:dyDescent="0.2">
      <c r="B756" s="334"/>
      <c r="C756" s="334"/>
      <c r="D756" s="334"/>
    </row>
    <row r="757" spans="2:4" x14ac:dyDescent="0.2">
      <c r="B757" s="334"/>
      <c r="C757" s="334"/>
      <c r="D757" s="334"/>
    </row>
    <row r="758" spans="2:4" x14ac:dyDescent="0.2">
      <c r="B758" s="334"/>
      <c r="C758" s="334"/>
      <c r="D758" s="334"/>
    </row>
    <row r="759" spans="2:4" x14ac:dyDescent="0.2">
      <c r="B759" s="334"/>
      <c r="C759" s="334"/>
      <c r="D759" s="334"/>
    </row>
    <row r="760" spans="2:4" x14ac:dyDescent="0.2">
      <c r="B760" s="334"/>
      <c r="C760" s="334"/>
      <c r="D760" s="334"/>
    </row>
    <row r="761" spans="2:4" x14ac:dyDescent="0.2">
      <c r="B761" s="334"/>
      <c r="C761" s="334"/>
      <c r="D761" s="334"/>
    </row>
    <row r="762" spans="2:4" x14ac:dyDescent="0.2">
      <c r="B762" s="334"/>
      <c r="C762" s="334"/>
      <c r="D762" s="334"/>
    </row>
    <row r="763" spans="2:4" x14ac:dyDescent="0.2">
      <c r="B763" s="334"/>
      <c r="C763" s="334"/>
      <c r="D763" s="334"/>
    </row>
    <row r="764" spans="2:4" x14ac:dyDescent="0.2">
      <c r="B764" s="334"/>
      <c r="C764" s="334"/>
      <c r="D764" s="334"/>
    </row>
    <row r="765" spans="2:4" x14ac:dyDescent="0.2">
      <c r="B765" s="334"/>
      <c r="C765" s="334"/>
      <c r="D765" s="334"/>
    </row>
    <row r="766" spans="2:4" x14ac:dyDescent="0.2">
      <c r="B766" s="334"/>
      <c r="C766" s="334"/>
      <c r="D766" s="334"/>
    </row>
    <row r="767" spans="2:4" x14ac:dyDescent="0.2">
      <c r="B767" s="334"/>
      <c r="C767" s="334"/>
      <c r="D767" s="334"/>
    </row>
    <row r="768" spans="2:4" x14ac:dyDescent="0.2">
      <c r="B768" s="334"/>
      <c r="C768" s="334"/>
      <c r="D768" s="334"/>
    </row>
    <row r="769" spans="2:4" x14ac:dyDescent="0.2">
      <c r="B769" s="334"/>
      <c r="C769" s="334"/>
      <c r="D769" s="334"/>
    </row>
    <row r="770" spans="2:4" x14ac:dyDescent="0.2">
      <c r="B770" s="334"/>
      <c r="C770" s="334"/>
      <c r="D770" s="334"/>
    </row>
    <row r="771" spans="2:4" x14ac:dyDescent="0.2">
      <c r="B771" s="334"/>
      <c r="C771" s="334"/>
      <c r="D771" s="334"/>
    </row>
    <row r="772" spans="2:4" x14ac:dyDescent="0.2">
      <c r="B772" s="334"/>
      <c r="C772" s="334"/>
      <c r="D772" s="334"/>
    </row>
    <row r="773" spans="2:4" x14ac:dyDescent="0.2">
      <c r="B773" s="334"/>
      <c r="C773" s="334"/>
      <c r="D773" s="334"/>
    </row>
    <row r="774" spans="2:4" x14ac:dyDescent="0.2">
      <c r="B774" s="334"/>
      <c r="C774" s="334"/>
      <c r="D774" s="334"/>
    </row>
    <row r="775" spans="2:4" x14ac:dyDescent="0.2">
      <c r="B775" s="334"/>
      <c r="C775" s="334"/>
      <c r="D775" s="334"/>
    </row>
    <row r="776" spans="2:4" x14ac:dyDescent="0.2">
      <c r="B776" s="334"/>
      <c r="C776" s="334"/>
      <c r="D776" s="334"/>
    </row>
    <row r="777" spans="2:4" x14ac:dyDescent="0.2">
      <c r="B777" s="334"/>
      <c r="C777" s="334"/>
      <c r="D777" s="334"/>
    </row>
    <row r="778" spans="2:4" x14ac:dyDescent="0.2">
      <c r="B778" s="334"/>
      <c r="C778" s="334"/>
      <c r="D778" s="334"/>
    </row>
    <row r="779" spans="2:4" x14ac:dyDescent="0.2">
      <c r="B779" s="334"/>
      <c r="C779" s="334"/>
      <c r="D779" s="334"/>
    </row>
    <row r="780" spans="2:4" x14ac:dyDescent="0.2">
      <c r="B780" s="334"/>
      <c r="C780" s="334"/>
      <c r="D780" s="334"/>
    </row>
    <row r="781" spans="2:4" x14ac:dyDescent="0.2">
      <c r="B781" s="334"/>
      <c r="C781" s="334"/>
      <c r="D781" s="334"/>
    </row>
    <row r="782" spans="2:4" x14ac:dyDescent="0.2">
      <c r="B782" s="334"/>
      <c r="C782" s="334"/>
      <c r="D782" s="334"/>
    </row>
    <row r="783" spans="2:4" x14ac:dyDescent="0.2">
      <c r="B783" s="334"/>
      <c r="C783" s="334"/>
      <c r="D783" s="334"/>
    </row>
    <row r="784" spans="2:4" x14ac:dyDescent="0.2">
      <c r="B784" s="334"/>
      <c r="C784" s="334"/>
      <c r="D784" s="334"/>
    </row>
    <row r="785" spans="2:4" x14ac:dyDescent="0.2">
      <c r="B785" s="334"/>
      <c r="C785" s="334"/>
      <c r="D785" s="334"/>
    </row>
    <row r="786" spans="2:4" x14ac:dyDescent="0.2">
      <c r="B786" s="334"/>
      <c r="C786" s="334"/>
      <c r="D786" s="334"/>
    </row>
    <row r="787" spans="2:4" x14ac:dyDescent="0.2">
      <c r="B787" s="334"/>
      <c r="C787" s="334"/>
      <c r="D787" s="334"/>
    </row>
    <row r="788" spans="2:4" x14ac:dyDescent="0.2">
      <c r="B788" s="334"/>
      <c r="C788" s="334"/>
      <c r="D788" s="334"/>
    </row>
    <row r="789" spans="2:4" x14ac:dyDescent="0.2">
      <c r="B789" s="334"/>
      <c r="C789" s="334"/>
      <c r="D789" s="334"/>
    </row>
    <row r="790" spans="2:4" x14ac:dyDescent="0.2">
      <c r="B790" s="334"/>
      <c r="C790" s="334"/>
      <c r="D790" s="334"/>
    </row>
    <row r="791" spans="2:4" x14ac:dyDescent="0.2">
      <c r="B791" s="334"/>
      <c r="C791" s="334"/>
      <c r="D791" s="334"/>
    </row>
    <row r="792" spans="2:4" x14ac:dyDescent="0.2">
      <c r="B792" s="334"/>
      <c r="C792" s="334"/>
      <c r="D792" s="334"/>
    </row>
    <row r="793" spans="2:4" x14ac:dyDescent="0.2">
      <c r="B793" s="334"/>
      <c r="C793" s="334"/>
      <c r="D793" s="334"/>
    </row>
    <row r="794" spans="2:4" x14ac:dyDescent="0.2">
      <c r="B794" s="334"/>
      <c r="C794" s="334"/>
      <c r="D794" s="334"/>
    </row>
    <row r="795" spans="2:4" x14ac:dyDescent="0.2">
      <c r="B795" s="334"/>
      <c r="C795" s="334"/>
      <c r="D795" s="334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2019</oddHeader>
    <oddFooter>&amp;C&amp;"Times New Roman,Gras"&amp;9Page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J89"/>
  <sheetViews>
    <sheetView showGridLines="0" zoomScaleNormal="100" workbookViewId="0">
      <pane ySplit="9" topLeftCell="A40" activePane="bottomLeft" state="frozen"/>
      <selection activeCell="AH9" sqref="AH9"/>
      <selection pane="bottomLeft" activeCell="O19" sqref="O19"/>
    </sheetView>
  </sheetViews>
  <sheetFormatPr baseColWidth="10" defaultRowHeight="12.75" x14ac:dyDescent="0.2"/>
  <cols>
    <col min="1" max="1" width="31.1640625" style="6" customWidth="1"/>
    <col min="2" max="2" width="14.1640625" bestFit="1" customWidth="1"/>
    <col min="3" max="3" width="9.5" bestFit="1" customWidth="1"/>
    <col min="4" max="4" width="12.83203125" bestFit="1" customWidth="1"/>
    <col min="5" max="5" width="9.83203125" bestFit="1" customWidth="1"/>
    <col min="6" max="6" width="14.1640625" customWidth="1"/>
    <col min="7" max="7" width="4.1640625" customWidth="1"/>
    <col min="8" max="8" width="15.33203125" customWidth="1"/>
    <col min="9" max="9" width="16.33203125" customWidth="1"/>
    <col min="10" max="10" width="14.83203125" customWidth="1"/>
  </cols>
  <sheetData>
    <row r="1" spans="1:10" ht="13.5" thickBot="1" x14ac:dyDescent="0.25"/>
    <row r="2" spans="1:10" ht="34.5" customHeight="1" thickTop="1" thickBot="1" x14ac:dyDescent="0.25">
      <c r="A2" s="598" t="s">
        <v>456</v>
      </c>
      <c r="B2" s="610"/>
      <c r="C2" s="610"/>
      <c r="D2" s="610"/>
      <c r="E2" s="610"/>
      <c r="F2" s="610"/>
      <c r="G2" s="610"/>
      <c r="H2" s="610"/>
      <c r="I2" s="610"/>
      <c r="J2" s="611"/>
    </row>
    <row r="3" spans="1:10" ht="13.5" thickTop="1" x14ac:dyDescent="0.2"/>
    <row r="5" spans="1:10" x14ac:dyDescent="0.2">
      <c r="A5" s="615" t="s">
        <v>257</v>
      </c>
      <c r="B5" s="615"/>
      <c r="C5" s="615"/>
      <c r="D5" s="615"/>
      <c r="E5" s="615"/>
      <c r="F5" s="615"/>
      <c r="G5" s="615"/>
      <c r="H5" s="615"/>
      <c r="I5" s="615"/>
      <c r="J5" s="615"/>
    </row>
    <row r="8" spans="1:10" ht="24" customHeight="1" x14ac:dyDescent="0.2">
      <c r="A8" s="633"/>
      <c r="B8" s="629" t="s">
        <v>61</v>
      </c>
      <c r="C8" s="623" t="s">
        <v>62</v>
      </c>
      <c r="D8" s="624"/>
      <c r="E8" s="625"/>
      <c r="F8" s="627" t="s">
        <v>63</v>
      </c>
      <c r="H8" s="631" t="s">
        <v>80</v>
      </c>
      <c r="I8" s="632" t="s">
        <v>81</v>
      </c>
      <c r="J8" s="626" t="s">
        <v>82</v>
      </c>
    </row>
    <row r="9" spans="1:10" ht="30.75" customHeight="1" x14ac:dyDescent="0.2">
      <c r="A9" s="633"/>
      <c r="B9" s="630"/>
      <c r="C9" s="1" t="s">
        <v>64</v>
      </c>
      <c r="D9" s="2" t="s">
        <v>65</v>
      </c>
      <c r="E9" s="3" t="s">
        <v>66</v>
      </c>
      <c r="F9" s="628"/>
      <c r="H9" s="631"/>
      <c r="I9" s="632"/>
      <c r="J9" s="626"/>
    </row>
    <row r="11" spans="1:10" x14ac:dyDescent="0.2">
      <c r="A11" s="490" t="s">
        <v>0</v>
      </c>
      <c r="B11" s="65">
        <v>253</v>
      </c>
      <c r="C11" s="65">
        <v>45</v>
      </c>
      <c r="D11" s="65"/>
      <c r="E11" s="65">
        <v>188</v>
      </c>
      <c r="F11" s="60">
        <v>233</v>
      </c>
      <c r="H11" s="62">
        <f>F11/B11</f>
        <v>0.92094861660079053</v>
      </c>
      <c r="I11" s="68">
        <f>E11/B11</f>
        <v>0.74308300395256921</v>
      </c>
      <c r="J11" s="69">
        <f>(C11+D11)/B11</f>
        <v>0.17786561264822134</v>
      </c>
    </row>
    <row r="12" spans="1:10" x14ac:dyDescent="0.2">
      <c r="A12" s="491" t="s">
        <v>523</v>
      </c>
      <c r="B12" s="67">
        <v>121</v>
      </c>
      <c r="C12" s="67">
        <v>21</v>
      </c>
      <c r="D12" s="67"/>
      <c r="E12" s="67">
        <v>94</v>
      </c>
      <c r="F12" s="61">
        <v>115</v>
      </c>
      <c r="H12" s="63">
        <f t="shared" ref="H12:H75" si="0">F12/B12</f>
        <v>0.95041322314049592</v>
      </c>
      <c r="I12" s="70">
        <f t="shared" ref="I12:I75" si="1">E12/B12</f>
        <v>0.77685950413223137</v>
      </c>
      <c r="J12" s="71">
        <f t="shared" ref="J12:J75" si="2">(C12+D12)/B12</f>
        <v>0.17355371900826447</v>
      </c>
    </row>
    <row r="13" spans="1:10" x14ac:dyDescent="0.2">
      <c r="A13" s="492" t="s">
        <v>1</v>
      </c>
      <c r="B13" s="20">
        <v>66</v>
      </c>
      <c r="C13" s="15">
        <v>16</v>
      </c>
      <c r="D13" s="15"/>
      <c r="E13" s="26">
        <v>48</v>
      </c>
      <c r="F13" s="29">
        <v>64</v>
      </c>
      <c r="H13" s="23">
        <f t="shared" si="0"/>
        <v>0.96969696969696972</v>
      </c>
      <c r="I13" s="32">
        <f t="shared" si="1"/>
        <v>0.72727272727272729</v>
      </c>
      <c r="J13" s="33">
        <f t="shared" si="2"/>
        <v>0.24242424242424243</v>
      </c>
    </row>
    <row r="14" spans="1:10" x14ac:dyDescent="0.2">
      <c r="A14" s="493" t="s">
        <v>2</v>
      </c>
      <c r="B14" s="21">
        <v>27</v>
      </c>
      <c r="C14" s="17">
        <v>2</v>
      </c>
      <c r="D14" s="17"/>
      <c r="E14" s="27">
        <v>25</v>
      </c>
      <c r="F14" s="30">
        <v>27</v>
      </c>
      <c r="H14" s="24">
        <f t="shared" si="0"/>
        <v>1</v>
      </c>
      <c r="I14" s="34">
        <f t="shared" si="1"/>
        <v>0.92592592592592593</v>
      </c>
      <c r="J14" s="35">
        <f t="shared" si="2"/>
        <v>7.407407407407407E-2</v>
      </c>
    </row>
    <row r="15" spans="1:10" x14ac:dyDescent="0.2">
      <c r="A15" s="493" t="s">
        <v>3</v>
      </c>
      <c r="B15" s="21">
        <v>4</v>
      </c>
      <c r="C15" s="17"/>
      <c r="D15" s="17"/>
      <c r="E15" s="27">
        <v>4</v>
      </c>
      <c r="F15" s="30">
        <v>4</v>
      </c>
      <c r="H15" s="24">
        <f t="shared" si="0"/>
        <v>1</v>
      </c>
      <c r="I15" s="34">
        <f t="shared" si="1"/>
        <v>1</v>
      </c>
      <c r="J15" s="35">
        <f t="shared" si="2"/>
        <v>0</v>
      </c>
    </row>
    <row r="16" spans="1:10" x14ac:dyDescent="0.2">
      <c r="A16" s="494" t="s">
        <v>4</v>
      </c>
      <c r="B16" s="44">
        <v>24</v>
      </c>
      <c r="C16" s="45">
        <v>3</v>
      </c>
      <c r="D16" s="45"/>
      <c r="E16" s="46">
        <v>17</v>
      </c>
      <c r="F16" s="47">
        <v>20</v>
      </c>
      <c r="H16" s="51">
        <f t="shared" si="0"/>
        <v>0.83333333333333337</v>
      </c>
      <c r="I16" s="52">
        <f t="shared" si="1"/>
        <v>0.70833333333333337</v>
      </c>
      <c r="J16" s="53">
        <f t="shared" si="2"/>
        <v>0.125</v>
      </c>
    </row>
    <row r="17" spans="1:10" ht="25.5" x14ac:dyDescent="0.2">
      <c r="A17" s="495" t="s">
        <v>524</v>
      </c>
      <c r="B17" s="55">
        <v>132</v>
      </c>
      <c r="C17" s="55">
        <v>24</v>
      </c>
      <c r="D17" s="55"/>
      <c r="E17" s="55">
        <v>94</v>
      </c>
      <c r="F17" s="58">
        <v>118</v>
      </c>
      <c r="H17" s="59">
        <f t="shared" si="0"/>
        <v>0.89393939393939392</v>
      </c>
      <c r="I17" s="56">
        <f t="shared" si="1"/>
        <v>0.71212121212121215</v>
      </c>
      <c r="J17" s="57">
        <f t="shared" si="2"/>
        <v>0.18181818181818182</v>
      </c>
    </row>
    <row r="18" spans="1:10" x14ac:dyDescent="0.2">
      <c r="A18" s="492" t="s">
        <v>5</v>
      </c>
      <c r="B18" s="20">
        <v>39</v>
      </c>
      <c r="C18" s="15">
        <v>5</v>
      </c>
      <c r="D18" s="15"/>
      <c r="E18" s="26">
        <v>32</v>
      </c>
      <c r="F18" s="29">
        <v>37</v>
      </c>
      <c r="H18" s="23">
        <f t="shared" si="0"/>
        <v>0.94871794871794868</v>
      </c>
      <c r="I18" s="32">
        <f t="shared" si="1"/>
        <v>0.82051282051282048</v>
      </c>
      <c r="J18" s="33">
        <f t="shared" si="2"/>
        <v>0.12820512820512819</v>
      </c>
    </row>
    <row r="19" spans="1:10" x14ac:dyDescent="0.2">
      <c r="A19" s="494" t="s">
        <v>6</v>
      </c>
      <c r="B19" s="44">
        <v>93</v>
      </c>
      <c r="C19" s="45">
        <v>19</v>
      </c>
      <c r="D19" s="45"/>
      <c r="E19" s="46">
        <v>62</v>
      </c>
      <c r="F19" s="47">
        <v>81</v>
      </c>
      <c r="H19" s="51">
        <f t="shared" si="0"/>
        <v>0.87096774193548387</v>
      </c>
      <c r="I19" s="52">
        <f t="shared" si="1"/>
        <v>0.66666666666666663</v>
      </c>
      <c r="J19" s="53">
        <f t="shared" si="2"/>
        <v>0.20430107526881722</v>
      </c>
    </row>
    <row r="20" spans="1:10" ht="25.5" x14ac:dyDescent="0.2">
      <c r="A20" s="490" t="s">
        <v>516</v>
      </c>
      <c r="B20" s="65">
        <v>515</v>
      </c>
      <c r="C20" s="65">
        <v>54</v>
      </c>
      <c r="D20" s="65"/>
      <c r="E20" s="65">
        <v>424</v>
      </c>
      <c r="F20" s="60">
        <v>478</v>
      </c>
      <c r="H20" s="62">
        <f t="shared" si="0"/>
        <v>0.92815533980582521</v>
      </c>
      <c r="I20" s="68">
        <f t="shared" si="1"/>
        <v>0.8233009708737864</v>
      </c>
      <c r="J20" s="69">
        <f t="shared" si="2"/>
        <v>0.10485436893203884</v>
      </c>
    </row>
    <row r="21" spans="1:10" x14ac:dyDescent="0.2">
      <c r="A21" s="491" t="s">
        <v>525</v>
      </c>
      <c r="B21" s="67">
        <v>186</v>
      </c>
      <c r="C21" s="67">
        <v>21</v>
      </c>
      <c r="D21" s="67"/>
      <c r="E21" s="67">
        <v>150</v>
      </c>
      <c r="F21" s="61">
        <v>171</v>
      </c>
      <c r="H21" s="63">
        <f t="shared" si="0"/>
        <v>0.91935483870967738</v>
      </c>
      <c r="I21" s="70">
        <f t="shared" si="1"/>
        <v>0.80645161290322576</v>
      </c>
      <c r="J21" s="71">
        <f t="shared" si="2"/>
        <v>0.11290322580645161</v>
      </c>
    </row>
    <row r="22" spans="1:10" x14ac:dyDescent="0.2">
      <c r="A22" s="492" t="s">
        <v>8</v>
      </c>
      <c r="B22" s="20">
        <v>29</v>
      </c>
      <c r="C22" s="15">
        <v>2</v>
      </c>
      <c r="D22" s="15"/>
      <c r="E22" s="26">
        <v>26</v>
      </c>
      <c r="F22" s="29">
        <v>28</v>
      </c>
      <c r="H22" s="23">
        <f t="shared" si="0"/>
        <v>0.96551724137931039</v>
      </c>
      <c r="I22" s="32">
        <f t="shared" si="1"/>
        <v>0.89655172413793105</v>
      </c>
      <c r="J22" s="33">
        <f t="shared" si="2"/>
        <v>6.8965517241379309E-2</v>
      </c>
    </row>
    <row r="23" spans="1:10" x14ac:dyDescent="0.2">
      <c r="A23" s="493" t="s">
        <v>9</v>
      </c>
      <c r="B23" s="21">
        <v>5</v>
      </c>
      <c r="C23" s="17"/>
      <c r="D23" s="17"/>
      <c r="E23" s="27">
        <v>5</v>
      </c>
      <c r="F23" s="30">
        <v>5</v>
      </c>
      <c r="H23" s="24">
        <f t="shared" si="0"/>
        <v>1</v>
      </c>
      <c r="I23" s="34">
        <f t="shared" si="1"/>
        <v>1</v>
      </c>
      <c r="J23" s="35">
        <f t="shared" si="2"/>
        <v>0</v>
      </c>
    </row>
    <row r="24" spans="1:10" x14ac:dyDescent="0.2">
      <c r="A24" s="493" t="s">
        <v>10</v>
      </c>
      <c r="B24" s="21">
        <v>28</v>
      </c>
      <c r="C24" s="17">
        <v>4</v>
      </c>
      <c r="D24" s="17"/>
      <c r="E24" s="27">
        <v>22</v>
      </c>
      <c r="F24" s="30">
        <v>26</v>
      </c>
      <c r="H24" s="24">
        <f t="shared" si="0"/>
        <v>0.9285714285714286</v>
      </c>
      <c r="I24" s="34">
        <f t="shared" si="1"/>
        <v>0.7857142857142857</v>
      </c>
      <c r="J24" s="35">
        <f t="shared" si="2"/>
        <v>0.14285714285714285</v>
      </c>
    </row>
    <row r="25" spans="1:10" x14ac:dyDescent="0.2">
      <c r="A25" s="493" t="s">
        <v>11</v>
      </c>
      <c r="B25" s="21">
        <v>7</v>
      </c>
      <c r="C25" s="17">
        <v>1</v>
      </c>
      <c r="D25" s="17"/>
      <c r="E25" s="27">
        <v>5</v>
      </c>
      <c r="F25" s="30">
        <v>6</v>
      </c>
      <c r="H25" s="24">
        <f t="shared" si="0"/>
        <v>0.8571428571428571</v>
      </c>
      <c r="I25" s="34">
        <f t="shared" si="1"/>
        <v>0.7142857142857143</v>
      </c>
      <c r="J25" s="35">
        <f t="shared" si="2"/>
        <v>0.14285714285714285</v>
      </c>
    </row>
    <row r="26" spans="1:10" x14ac:dyDescent="0.2">
      <c r="A26" s="493" t="s">
        <v>12</v>
      </c>
      <c r="B26" s="21">
        <v>52</v>
      </c>
      <c r="C26" s="17">
        <v>7</v>
      </c>
      <c r="D26" s="17"/>
      <c r="E26" s="27">
        <v>37</v>
      </c>
      <c r="F26" s="30">
        <v>44</v>
      </c>
      <c r="H26" s="24">
        <f t="shared" si="0"/>
        <v>0.84615384615384615</v>
      </c>
      <c r="I26" s="34">
        <f t="shared" si="1"/>
        <v>0.71153846153846156</v>
      </c>
      <c r="J26" s="35">
        <f t="shared" si="2"/>
        <v>0.13461538461538461</v>
      </c>
    </row>
    <row r="27" spans="1:10" x14ac:dyDescent="0.2">
      <c r="A27" s="493" t="s">
        <v>13</v>
      </c>
      <c r="B27" s="21">
        <v>11</v>
      </c>
      <c r="C27" s="17">
        <v>3</v>
      </c>
      <c r="D27" s="17"/>
      <c r="E27" s="27">
        <v>7</v>
      </c>
      <c r="F27" s="30">
        <v>10</v>
      </c>
      <c r="H27" s="24">
        <f t="shared" si="0"/>
        <v>0.90909090909090906</v>
      </c>
      <c r="I27" s="34">
        <f t="shared" si="1"/>
        <v>0.63636363636363635</v>
      </c>
      <c r="J27" s="35">
        <f t="shared" si="2"/>
        <v>0.27272727272727271</v>
      </c>
    </row>
    <row r="28" spans="1:10" x14ac:dyDescent="0.2">
      <c r="A28" s="493" t="s">
        <v>14</v>
      </c>
      <c r="B28" s="21">
        <v>6</v>
      </c>
      <c r="C28" s="17">
        <v>1</v>
      </c>
      <c r="D28" s="17"/>
      <c r="E28" s="27">
        <v>5</v>
      </c>
      <c r="F28" s="30">
        <v>6</v>
      </c>
      <c r="H28" s="24">
        <f t="shared" si="0"/>
        <v>1</v>
      </c>
      <c r="I28" s="34">
        <f t="shared" si="1"/>
        <v>0.83333333333333337</v>
      </c>
      <c r="J28" s="35">
        <f t="shared" si="2"/>
        <v>0.16666666666666666</v>
      </c>
    </row>
    <row r="29" spans="1:10" x14ac:dyDescent="0.2">
      <c r="A29" s="493" t="s">
        <v>15</v>
      </c>
      <c r="B29" s="21">
        <v>26</v>
      </c>
      <c r="C29" s="17">
        <v>2</v>
      </c>
      <c r="D29" s="17"/>
      <c r="E29" s="27">
        <v>22</v>
      </c>
      <c r="F29" s="30">
        <v>24</v>
      </c>
      <c r="H29" s="24">
        <f t="shared" si="0"/>
        <v>0.92307692307692313</v>
      </c>
      <c r="I29" s="34">
        <f t="shared" si="1"/>
        <v>0.84615384615384615</v>
      </c>
      <c r="J29" s="35">
        <f t="shared" si="2"/>
        <v>7.6923076923076927E-2</v>
      </c>
    </row>
    <row r="30" spans="1:10" x14ac:dyDescent="0.2">
      <c r="A30" s="494" t="s">
        <v>16</v>
      </c>
      <c r="B30" s="44">
        <v>22</v>
      </c>
      <c r="C30" s="45">
        <v>1</v>
      </c>
      <c r="D30" s="45"/>
      <c r="E30" s="46">
        <v>21</v>
      </c>
      <c r="F30" s="47">
        <v>22</v>
      </c>
      <c r="H30" s="51">
        <f t="shared" si="0"/>
        <v>1</v>
      </c>
      <c r="I30" s="52">
        <f t="shared" si="1"/>
        <v>0.95454545454545459</v>
      </c>
      <c r="J30" s="53">
        <f t="shared" si="2"/>
        <v>4.5454545454545456E-2</v>
      </c>
    </row>
    <row r="31" spans="1:10" x14ac:dyDescent="0.2">
      <c r="A31" s="495" t="s">
        <v>289</v>
      </c>
      <c r="B31" s="55">
        <v>198</v>
      </c>
      <c r="C31" s="55">
        <v>11</v>
      </c>
      <c r="D31" s="55"/>
      <c r="E31" s="55">
        <v>173</v>
      </c>
      <c r="F31" s="58">
        <v>184</v>
      </c>
      <c r="H31" s="59">
        <f t="shared" si="0"/>
        <v>0.92929292929292928</v>
      </c>
      <c r="I31" s="56">
        <f t="shared" si="1"/>
        <v>0.8737373737373737</v>
      </c>
      <c r="J31" s="57">
        <f t="shared" si="2"/>
        <v>5.5555555555555552E-2</v>
      </c>
    </row>
    <row r="32" spans="1:10" x14ac:dyDescent="0.2">
      <c r="A32" s="492" t="s">
        <v>17</v>
      </c>
      <c r="B32" s="20">
        <v>50</v>
      </c>
      <c r="C32" s="15">
        <v>3</v>
      </c>
      <c r="D32" s="15"/>
      <c r="E32" s="26">
        <v>43</v>
      </c>
      <c r="F32" s="29">
        <v>46</v>
      </c>
      <c r="H32" s="23">
        <f t="shared" si="0"/>
        <v>0.92</v>
      </c>
      <c r="I32" s="32">
        <f t="shared" si="1"/>
        <v>0.86</v>
      </c>
      <c r="J32" s="33">
        <f t="shared" si="2"/>
        <v>0.06</v>
      </c>
    </row>
    <row r="33" spans="1:10" x14ac:dyDescent="0.2">
      <c r="A33" s="493" t="s">
        <v>18</v>
      </c>
      <c r="B33" s="21">
        <v>15</v>
      </c>
      <c r="C33" s="17">
        <v>2</v>
      </c>
      <c r="D33" s="17"/>
      <c r="E33" s="27">
        <v>12</v>
      </c>
      <c r="F33" s="30">
        <v>14</v>
      </c>
      <c r="H33" s="24">
        <f t="shared" si="0"/>
        <v>0.93333333333333335</v>
      </c>
      <c r="I33" s="34">
        <f t="shared" si="1"/>
        <v>0.8</v>
      </c>
      <c r="J33" s="35">
        <f t="shared" si="2"/>
        <v>0.13333333333333333</v>
      </c>
    </row>
    <row r="34" spans="1:10" x14ac:dyDescent="0.2">
      <c r="A34" s="493" t="s">
        <v>19</v>
      </c>
      <c r="B34" s="21">
        <v>30</v>
      </c>
      <c r="C34" s="17">
        <v>2</v>
      </c>
      <c r="D34" s="17"/>
      <c r="E34" s="27">
        <v>25</v>
      </c>
      <c r="F34" s="30">
        <v>27</v>
      </c>
      <c r="H34" s="24">
        <f t="shared" si="0"/>
        <v>0.9</v>
      </c>
      <c r="I34" s="34">
        <f t="shared" si="1"/>
        <v>0.83333333333333337</v>
      </c>
      <c r="J34" s="35">
        <f t="shared" si="2"/>
        <v>6.6666666666666666E-2</v>
      </c>
    </row>
    <row r="35" spans="1:10" x14ac:dyDescent="0.2">
      <c r="A35" s="493" t="s">
        <v>20</v>
      </c>
      <c r="B35" s="21">
        <v>27</v>
      </c>
      <c r="C35" s="17">
        <v>2</v>
      </c>
      <c r="D35" s="17"/>
      <c r="E35" s="27">
        <v>22</v>
      </c>
      <c r="F35" s="30">
        <v>24</v>
      </c>
      <c r="H35" s="24">
        <f t="shared" si="0"/>
        <v>0.88888888888888884</v>
      </c>
      <c r="I35" s="34">
        <f t="shared" si="1"/>
        <v>0.81481481481481477</v>
      </c>
      <c r="J35" s="35">
        <f t="shared" si="2"/>
        <v>7.407407407407407E-2</v>
      </c>
    </row>
    <row r="36" spans="1:10" x14ac:dyDescent="0.2">
      <c r="A36" s="493" t="s">
        <v>21</v>
      </c>
      <c r="B36" s="21">
        <v>6</v>
      </c>
      <c r="C36" s="17"/>
      <c r="D36" s="17"/>
      <c r="E36" s="27">
        <v>6</v>
      </c>
      <c r="F36" s="30">
        <v>6</v>
      </c>
      <c r="H36" s="24">
        <f t="shared" si="0"/>
        <v>1</v>
      </c>
      <c r="I36" s="34">
        <f t="shared" si="1"/>
        <v>1</v>
      </c>
      <c r="J36" s="35">
        <f t="shared" si="2"/>
        <v>0</v>
      </c>
    </row>
    <row r="37" spans="1:10" x14ac:dyDescent="0.2">
      <c r="A37" s="493" t="s">
        <v>22</v>
      </c>
      <c r="B37" s="21">
        <v>12</v>
      </c>
      <c r="C37" s="17"/>
      <c r="D37" s="17"/>
      <c r="E37" s="27">
        <v>12</v>
      </c>
      <c r="F37" s="30">
        <v>12</v>
      </c>
      <c r="H37" s="24">
        <f t="shared" si="0"/>
        <v>1</v>
      </c>
      <c r="I37" s="34">
        <f t="shared" si="1"/>
        <v>1</v>
      </c>
      <c r="J37" s="35">
        <f t="shared" si="2"/>
        <v>0</v>
      </c>
    </row>
    <row r="38" spans="1:10" x14ac:dyDescent="0.2">
      <c r="A38" s="493" t="s">
        <v>23</v>
      </c>
      <c r="B38" s="21">
        <v>29</v>
      </c>
      <c r="C38" s="17">
        <v>1</v>
      </c>
      <c r="D38" s="17"/>
      <c r="E38" s="27">
        <v>26</v>
      </c>
      <c r="F38" s="30">
        <v>27</v>
      </c>
      <c r="H38" s="24">
        <f t="shared" si="0"/>
        <v>0.93103448275862066</v>
      </c>
      <c r="I38" s="34">
        <f t="shared" si="1"/>
        <v>0.89655172413793105</v>
      </c>
      <c r="J38" s="35">
        <f t="shared" si="2"/>
        <v>3.4482758620689655E-2</v>
      </c>
    </row>
    <row r="39" spans="1:10" x14ac:dyDescent="0.2">
      <c r="A39" s="493" t="s">
        <v>24</v>
      </c>
      <c r="B39" s="21">
        <v>23</v>
      </c>
      <c r="C39" s="17">
        <v>1</v>
      </c>
      <c r="D39" s="17"/>
      <c r="E39" s="27">
        <v>22</v>
      </c>
      <c r="F39" s="30">
        <v>23</v>
      </c>
      <c r="H39" s="24">
        <f t="shared" si="0"/>
        <v>1</v>
      </c>
      <c r="I39" s="34">
        <f t="shared" si="1"/>
        <v>0.95652173913043481</v>
      </c>
      <c r="J39" s="35">
        <f t="shared" si="2"/>
        <v>4.3478260869565216E-2</v>
      </c>
    </row>
    <row r="40" spans="1:10" x14ac:dyDescent="0.2">
      <c r="A40" s="494" t="s">
        <v>25</v>
      </c>
      <c r="B40" s="44">
        <v>6</v>
      </c>
      <c r="C40" s="45"/>
      <c r="D40" s="45"/>
      <c r="E40" s="46">
        <v>5</v>
      </c>
      <c r="F40" s="47">
        <v>5</v>
      </c>
      <c r="H40" s="51">
        <f t="shared" si="0"/>
        <v>0.83333333333333337</v>
      </c>
      <c r="I40" s="52">
        <f t="shared" si="1"/>
        <v>0.83333333333333337</v>
      </c>
      <c r="J40" s="53">
        <f t="shared" si="2"/>
        <v>0</v>
      </c>
    </row>
    <row r="41" spans="1:10" x14ac:dyDescent="0.2">
      <c r="A41" s="495" t="s">
        <v>299</v>
      </c>
      <c r="B41" s="55">
        <v>128</v>
      </c>
      <c r="C41" s="55">
        <v>22</v>
      </c>
      <c r="D41" s="55"/>
      <c r="E41" s="55">
        <v>98</v>
      </c>
      <c r="F41" s="58">
        <v>120</v>
      </c>
      <c r="H41" s="59">
        <f t="shared" si="0"/>
        <v>0.9375</v>
      </c>
      <c r="I41" s="56">
        <f t="shared" si="1"/>
        <v>0.765625</v>
      </c>
      <c r="J41" s="57">
        <f t="shared" si="2"/>
        <v>0.171875</v>
      </c>
    </row>
    <row r="42" spans="1:10" x14ac:dyDescent="0.2">
      <c r="A42" s="492" t="s">
        <v>26</v>
      </c>
      <c r="B42" s="20">
        <v>40</v>
      </c>
      <c r="C42" s="15">
        <v>6</v>
      </c>
      <c r="D42" s="15"/>
      <c r="E42" s="26">
        <v>31</v>
      </c>
      <c r="F42" s="29">
        <v>37</v>
      </c>
      <c r="H42" s="23">
        <f t="shared" si="0"/>
        <v>0.92500000000000004</v>
      </c>
      <c r="I42" s="32">
        <f t="shared" si="1"/>
        <v>0.77500000000000002</v>
      </c>
      <c r="J42" s="33">
        <f t="shared" si="2"/>
        <v>0.15</v>
      </c>
    </row>
    <row r="43" spans="1:10" x14ac:dyDescent="0.2">
      <c r="A43" s="493" t="s">
        <v>27</v>
      </c>
      <c r="B43" s="21">
        <v>36</v>
      </c>
      <c r="C43" s="17">
        <v>8</v>
      </c>
      <c r="D43" s="17"/>
      <c r="E43" s="27">
        <v>26</v>
      </c>
      <c r="F43" s="30">
        <v>34</v>
      </c>
      <c r="H43" s="24">
        <f t="shared" si="0"/>
        <v>0.94444444444444442</v>
      </c>
      <c r="I43" s="34">
        <f t="shared" si="1"/>
        <v>0.72222222222222221</v>
      </c>
      <c r="J43" s="35">
        <f t="shared" si="2"/>
        <v>0.22222222222222221</v>
      </c>
    </row>
    <row r="44" spans="1:10" x14ac:dyDescent="0.2">
      <c r="A44" s="493" t="s">
        <v>28</v>
      </c>
      <c r="B44" s="21">
        <v>1</v>
      </c>
      <c r="C44" s="17"/>
      <c r="D44" s="17"/>
      <c r="E44" s="27">
        <v>1</v>
      </c>
      <c r="F44" s="30">
        <v>1</v>
      </c>
      <c r="H44" s="24">
        <f t="shared" si="0"/>
        <v>1</v>
      </c>
      <c r="I44" s="34">
        <f t="shared" si="1"/>
        <v>1</v>
      </c>
      <c r="J44" s="35">
        <f t="shared" si="2"/>
        <v>0</v>
      </c>
    </row>
    <row r="45" spans="1:10" x14ac:dyDescent="0.2">
      <c r="A45" s="493" t="s">
        <v>29</v>
      </c>
      <c r="B45" s="21">
        <v>1</v>
      </c>
      <c r="C45" s="17"/>
      <c r="D45" s="17"/>
      <c r="E45" s="27">
        <v>1</v>
      </c>
      <c r="F45" s="30">
        <v>1</v>
      </c>
      <c r="H45" s="24">
        <f t="shared" si="0"/>
        <v>1</v>
      </c>
      <c r="I45" s="34">
        <f t="shared" si="1"/>
        <v>1</v>
      </c>
      <c r="J45" s="35">
        <f t="shared" si="2"/>
        <v>0</v>
      </c>
    </row>
    <row r="46" spans="1:10" x14ac:dyDescent="0.2">
      <c r="A46" s="494" t="s">
        <v>30</v>
      </c>
      <c r="B46" s="44">
        <v>50</v>
      </c>
      <c r="C46" s="45">
        <v>8</v>
      </c>
      <c r="D46" s="45"/>
      <c r="E46" s="46">
        <v>39</v>
      </c>
      <c r="F46" s="47">
        <v>47</v>
      </c>
      <c r="H46" s="51">
        <f t="shared" si="0"/>
        <v>0.94</v>
      </c>
      <c r="I46" s="52">
        <f t="shared" si="1"/>
        <v>0.78</v>
      </c>
      <c r="J46" s="53">
        <f t="shared" si="2"/>
        <v>0.16</v>
      </c>
    </row>
    <row r="47" spans="1:10" x14ac:dyDescent="0.2">
      <c r="A47" s="495" t="s">
        <v>305</v>
      </c>
      <c r="B47" s="55">
        <v>3</v>
      </c>
      <c r="C47" s="55"/>
      <c r="D47" s="55"/>
      <c r="E47" s="55">
        <v>3</v>
      </c>
      <c r="F47" s="58">
        <v>3</v>
      </c>
      <c r="H47" s="59">
        <f t="shared" si="0"/>
        <v>1</v>
      </c>
      <c r="I47" s="56">
        <f t="shared" si="1"/>
        <v>1</v>
      </c>
      <c r="J47" s="57">
        <f t="shared" si="2"/>
        <v>0</v>
      </c>
    </row>
    <row r="48" spans="1:10" x14ac:dyDescent="0.2">
      <c r="A48" s="496" t="s">
        <v>31</v>
      </c>
      <c r="B48" s="39">
        <v>3</v>
      </c>
      <c r="C48" s="40"/>
      <c r="D48" s="40"/>
      <c r="E48" s="41">
        <v>3</v>
      </c>
      <c r="F48" s="42">
        <v>3</v>
      </c>
      <c r="H48" s="48">
        <f t="shared" si="0"/>
        <v>1</v>
      </c>
      <c r="I48" s="49">
        <f t="shared" si="1"/>
        <v>1</v>
      </c>
      <c r="J48" s="50">
        <f t="shared" si="2"/>
        <v>0</v>
      </c>
    </row>
    <row r="49" spans="1:10" x14ac:dyDescent="0.2">
      <c r="A49" s="497" t="s">
        <v>83</v>
      </c>
      <c r="B49" s="44"/>
      <c r="C49" s="45"/>
      <c r="D49" s="45"/>
      <c r="E49" s="46"/>
      <c r="F49" s="47"/>
      <c r="H49" s="51"/>
      <c r="I49" s="52"/>
      <c r="J49" s="53"/>
    </row>
    <row r="50" spans="1:10" x14ac:dyDescent="0.2">
      <c r="A50" s="490" t="s">
        <v>518</v>
      </c>
      <c r="B50" s="65">
        <v>388</v>
      </c>
      <c r="C50" s="65">
        <v>31</v>
      </c>
      <c r="D50" s="65"/>
      <c r="E50" s="65">
        <v>337</v>
      </c>
      <c r="F50" s="60">
        <v>368</v>
      </c>
      <c r="H50" s="62">
        <f t="shared" si="0"/>
        <v>0.94845360824742264</v>
      </c>
      <c r="I50" s="68">
        <f t="shared" si="1"/>
        <v>0.86855670103092786</v>
      </c>
      <c r="J50" s="69">
        <f t="shared" si="2"/>
        <v>7.9896907216494839E-2</v>
      </c>
    </row>
    <row r="51" spans="1:10" x14ac:dyDescent="0.2">
      <c r="A51" s="491" t="s">
        <v>526</v>
      </c>
      <c r="B51" s="67">
        <v>120</v>
      </c>
      <c r="C51" s="67">
        <v>12</v>
      </c>
      <c r="D51" s="67"/>
      <c r="E51" s="67">
        <v>105</v>
      </c>
      <c r="F51" s="61">
        <v>117</v>
      </c>
      <c r="H51" s="63">
        <f t="shared" si="0"/>
        <v>0.97499999999999998</v>
      </c>
      <c r="I51" s="70">
        <f t="shared" si="1"/>
        <v>0.875</v>
      </c>
      <c r="J51" s="71">
        <f t="shared" si="2"/>
        <v>0.1</v>
      </c>
    </row>
    <row r="52" spans="1:10" x14ac:dyDescent="0.2">
      <c r="A52" s="492" t="s">
        <v>37</v>
      </c>
      <c r="B52" s="20">
        <v>22</v>
      </c>
      <c r="C52" s="15">
        <v>2</v>
      </c>
      <c r="D52" s="15"/>
      <c r="E52" s="26">
        <v>20</v>
      </c>
      <c r="F52" s="29">
        <v>22</v>
      </c>
      <c r="H52" s="23">
        <f t="shared" si="0"/>
        <v>1</v>
      </c>
      <c r="I52" s="32">
        <f t="shared" si="1"/>
        <v>0.90909090909090906</v>
      </c>
      <c r="J52" s="33">
        <f t="shared" si="2"/>
        <v>9.0909090909090912E-2</v>
      </c>
    </row>
    <row r="53" spans="1:10" x14ac:dyDescent="0.2">
      <c r="A53" s="493" t="s">
        <v>38</v>
      </c>
      <c r="B53" s="21">
        <v>30</v>
      </c>
      <c r="C53" s="17">
        <v>4</v>
      </c>
      <c r="D53" s="17"/>
      <c r="E53" s="27">
        <v>25</v>
      </c>
      <c r="F53" s="30">
        <v>29</v>
      </c>
      <c r="H53" s="24">
        <f t="shared" si="0"/>
        <v>0.96666666666666667</v>
      </c>
      <c r="I53" s="34">
        <f t="shared" si="1"/>
        <v>0.83333333333333337</v>
      </c>
      <c r="J53" s="35">
        <f t="shared" si="2"/>
        <v>0.13333333333333333</v>
      </c>
    </row>
    <row r="54" spans="1:10" x14ac:dyDescent="0.2">
      <c r="A54" s="494" t="s">
        <v>39</v>
      </c>
      <c r="B54" s="44">
        <v>68</v>
      </c>
      <c r="C54" s="45">
        <v>6</v>
      </c>
      <c r="D54" s="45"/>
      <c r="E54" s="46">
        <v>60</v>
      </c>
      <c r="F54" s="47">
        <v>66</v>
      </c>
      <c r="H54" s="51">
        <f t="shared" si="0"/>
        <v>0.97058823529411764</v>
      </c>
      <c r="I54" s="52">
        <f t="shared" si="1"/>
        <v>0.88235294117647056</v>
      </c>
      <c r="J54" s="53">
        <f t="shared" si="2"/>
        <v>8.8235294117647065E-2</v>
      </c>
    </row>
    <row r="55" spans="1:10" x14ac:dyDescent="0.2">
      <c r="A55" s="495" t="s">
        <v>312</v>
      </c>
      <c r="B55" s="55">
        <v>22</v>
      </c>
      <c r="C55" s="55"/>
      <c r="D55" s="55"/>
      <c r="E55" s="55">
        <v>22</v>
      </c>
      <c r="F55" s="58">
        <v>22</v>
      </c>
      <c r="H55" s="59">
        <f t="shared" si="0"/>
        <v>1</v>
      </c>
      <c r="I55" s="56">
        <f t="shared" si="1"/>
        <v>1</v>
      </c>
      <c r="J55" s="57">
        <f t="shared" si="2"/>
        <v>0</v>
      </c>
    </row>
    <row r="56" spans="1:10" x14ac:dyDescent="0.2">
      <c r="A56" s="492" t="s">
        <v>40</v>
      </c>
      <c r="B56" s="20">
        <v>8</v>
      </c>
      <c r="C56" s="15"/>
      <c r="D56" s="15"/>
      <c r="E56" s="26">
        <v>8</v>
      </c>
      <c r="F56" s="29">
        <v>8</v>
      </c>
      <c r="H56" s="23">
        <f t="shared" si="0"/>
        <v>1</v>
      </c>
      <c r="I56" s="32">
        <f t="shared" si="1"/>
        <v>1</v>
      </c>
      <c r="J56" s="33">
        <f t="shared" si="2"/>
        <v>0</v>
      </c>
    </row>
    <row r="57" spans="1:10" x14ac:dyDescent="0.2">
      <c r="A57" s="493" t="s">
        <v>41</v>
      </c>
      <c r="B57" s="21">
        <v>4</v>
      </c>
      <c r="C57" s="17"/>
      <c r="D57" s="17"/>
      <c r="E57" s="27">
        <v>4</v>
      </c>
      <c r="F57" s="30">
        <v>4</v>
      </c>
      <c r="H57" s="24">
        <f t="shared" si="0"/>
        <v>1</v>
      </c>
      <c r="I57" s="34">
        <f t="shared" si="1"/>
        <v>1</v>
      </c>
      <c r="J57" s="35">
        <f t="shared" si="2"/>
        <v>0</v>
      </c>
    </row>
    <row r="58" spans="1:10" x14ac:dyDescent="0.2">
      <c r="A58" s="494" t="s">
        <v>42</v>
      </c>
      <c r="B58" s="44">
        <v>10</v>
      </c>
      <c r="C58" s="45"/>
      <c r="D58" s="45"/>
      <c r="E58" s="46">
        <v>10</v>
      </c>
      <c r="F58" s="47">
        <v>10</v>
      </c>
      <c r="H58" s="51">
        <f t="shared" si="0"/>
        <v>1</v>
      </c>
      <c r="I58" s="52">
        <f t="shared" si="1"/>
        <v>1</v>
      </c>
      <c r="J58" s="53">
        <f t="shared" si="2"/>
        <v>0</v>
      </c>
    </row>
    <row r="59" spans="1:10" x14ac:dyDescent="0.2">
      <c r="A59" s="495" t="s">
        <v>316</v>
      </c>
      <c r="B59" s="55">
        <v>35</v>
      </c>
      <c r="C59" s="55">
        <v>5</v>
      </c>
      <c r="D59" s="55"/>
      <c r="E59" s="55">
        <v>29</v>
      </c>
      <c r="F59" s="58">
        <v>34</v>
      </c>
      <c r="H59" s="59">
        <f t="shared" si="0"/>
        <v>0.97142857142857142</v>
      </c>
      <c r="I59" s="56">
        <f t="shared" si="1"/>
        <v>0.82857142857142863</v>
      </c>
      <c r="J59" s="57">
        <f t="shared" si="2"/>
        <v>0.14285714285714285</v>
      </c>
    </row>
    <row r="60" spans="1:10" x14ac:dyDescent="0.2">
      <c r="A60" s="492" t="s">
        <v>43</v>
      </c>
      <c r="B60" s="20">
        <v>12</v>
      </c>
      <c r="C60" s="15"/>
      <c r="D60" s="15"/>
      <c r="E60" s="26">
        <v>12</v>
      </c>
      <c r="F60" s="29">
        <v>12</v>
      </c>
      <c r="H60" s="23">
        <f t="shared" si="0"/>
        <v>1</v>
      </c>
      <c r="I60" s="32">
        <f t="shared" si="1"/>
        <v>1</v>
      </c>
      <c r="J60" s="33">
        <f t="shared" si="2"/>
        <v>0</v>
      </c>
    </row>
    <row r="61" spans="1:10" x14ac:dyDescent="0.2">
      <c r="A61" s="493" t="s">
        <v>44</v>
      </c>
      <c r="B61" s="21">
        <v>14</v>
      </c>
      <c r="C61" s="17">
        <v>5</v>
      </c>
      <c r="D61" s="17"/>
      <c r="E61" s="27">
        <v>8</v>
      </c>
      <c r="F61" s="30">
        <v>13</v>
      </c>
      <c r="H61" s="24">
        <f t="shared" si="0"/>
        <v>0.9285714285714286</v>
      </c>
      <c r="I61" s="34">
        <f t="shared" si="1"/>
        <v>0.5714285714285714</v>
      </c>
      <c r="J61" s="35">
        <f t="shared" si="2"/>
        <v>0.35714285714285715</v>
      </c>
    </row>
    <row r="62" spans="1:10" x14ac:dyDescent="0.2">
      <c r="A62" s="494" t="s">
        <v>45</v>
      </c>
      <c r="B62" s="44">
        <v>9</v>
      </c>
      <c r="C62" s="45"/>
      <c r="D62" s="45"/>
      <c r="E62" s="46">
        <v>9</v>
      </c>
      <c r="F62" s="47">
        <v>9</v>
      </c>
      <c r="H62" s="51">
        <f t="shared" si="0"/>
        <v>1</v>
      </c>
      <c r="I62" s="52">
        <f t="shared" si="1"/>
        <v>1</v>
      </c>
      <c r="J62" s="53">
        <f t="shared" si="2"/>
        <v>0</v>
      </c>
    </row>
    <row r="63" spans="1:10" x14ac:dyDescent="0.2">
      <c r="A63" s="495" t="s">
        <v>320</v>
      </c>
      <c r="B63" s="55">
        <v>14</v>
      </c>
      <c r="C63" s="55"/>
      <c r="D63" s="55"/>
      <c r="E63" s="55">
        <v>14</v>
      </c>
      <c r="F63" s="58">
        <v>14</v>
      </c>
      <c r="H63" s="59">
        <f t="shared" si="0"/>
        <v>1</v>
      </c>
      <c r="I63" s="56">
        <f t="shared" si="1"/>
        <v>1</v>
      </c>
      <c r="J63" s="57">
        <f t="shared" si="2"/>
        <v>0</v>
      </c>
    </row>
    <row r="64" spans="1:10" x14ac:dyDescent="0.2">
      <c r="A64" s="492" t="s">
        <v>46</v>
      </c>
      <c r="B64" s="20">
        <v>2</v>
      </c>
      <c r="C64" s="15"/>
      <c r="D64" s="15"/>
      <c r="E64" s="26">
        <v>2</v>
      </c>
      <c r="F64" s="29">
        <v>2</v>
      </c>
      <c r="H64" s="23">
        <f t="shared" si="0"/>
        <v>1</v>
      </c>
      <c r="I64" s="32">
        <f t="shared" si="1"/>
        <v>1</v>
      </c>
      <c r="J64" s="33">
        <f t="shared" si="2"/>
        <v>0</v>
      </c>
    </row>
    <row r="65" spans="1:10" x14ac:dyDescent="0.2">
      <c r="A65" s="493" t="s">
        <v>47</v>
      </c>
      <c r="B65" s="21">
        <v>7</v>
      </c>
      <c r="C65" s="17"/>
      <c r="D65" s="17"/>
      <c r="E65" s="27">
        <v>7</v>
      </c>
      <c r="F65" s="30">
        <v>7</v>
      </c>
      <c r="H65" s="24">
        <f t="shared" si="0"/>
        <v>1</v>
      </c>
      <c r="I65" s="34">
        <f t="shared" si="1"/>
        <v>1</v>
      </c>
      <c r="J65" s="35">
        <f t="shared" si="2"/>
        <v>0</v>
      </c>
    </row>
    <row r="66" spans="1:10" x14ac:dyDescent="0.2">
      <c r="A66" s="493" t="s">
        <v>48</v>
      </c>
      <c r="B66" s="21">
        <v>3</v>
      </c>
      <c r="C66" s="17"/>
      <c r="D66" s="17"/>
      <c r="E66" s="27">
        <v>3</v>
      </c>
      <c r="F66" s="30">
        <v>3</v>
      </c>
      <c r="H66" s="24">
        <f t="shared" si="0"/>
        <v>1</v>
      </c>
      <c r="I66" s="34">
        <f t="shared" si="1"/>
        <v>1</v>
      </c>
      <c r="J66" s="35">
        <f t="shared" si="2"/>
        <v>0</v>
      </c>
    </row>
    <row r="67" spans="1:10" x14ac:dyDescent="0.2">
      <c r="A67" s="494" t="s">
        <v>49</v>
      </c>
      <c r="B67" s="44">
        <v>2</v>
      </c>
      <c r="C67" s="45"/>
      <c r="D67" s="45"/>
      <c r="E67" s="46">
        <v>2</v>
      </c>
      <c r="F67" s="47">
        <v>2</v>
      </c>
      <c r="H67" s="51">
        <f t="shared" si="0"/>
        <v>1</v>
      </c>
      <c r="I67" s="52">
        <f t="shared" si="1"/>
        <v>1</v>
      </c>
      <c r="J67" s="53">
        <f t="shared" si="2"/>
        <v>0</v>
      </c>
    </row>
    <row r="68" spans="1:10" ht="25.5" x14ac:dyDescent="0.2">
      <c r="A68" s="495" t="s">
        <v>527</v>
      </c>
      <c r="B68" s="55">
        <v>123</v>
      </c>
      <c r="C68" s="55">
        <v>6</v>
      </c>
      <c r="D68" s="55"/>
      <c r="E68" s="55">
        <v>106</v>
      </c>
      <c r="F68" s="58">
        <v>112</v>
      </c>
      <c r="H68" s="59">
        <f t="shared" si="0"/>
        <v>0.91056910569105687</v>
      </c>
      <c r="I68" s="56">
        <f t="shared" si="1"/>
        <v>0.86178861788617889</v>
      </c>
      <c r="J68" s="57">
        <f t="shared" si="2"/>
        <v>4.878048780487805E-2</v>
      </c>
    </row>
    <row r="69" spans="1:10" x14ac:dyDescent="0.2">
      <c r="A69" s="492" t="s">
        <v>50</v>
      </c>
      <c r="B69" s="20">
        <v>56</v>
      </c>
      <c r="C69" s="15">
        <v>4</v>
      </c>
      <c r="D69" s="15"/>
      <c r="E69" s="26">
        <v>49</v>
      </c>
      <c r="F69" s="29">
        <v>53</v>
      </c>
      <c r="H69" s="23">
        <f t="shared" si="0"/>
        <v>0.9464285714285714</v>
      </c>
      <c r="I69" s="32">
        <f t="shared" si="1"/>
        <v>0.875</v>
      </c>
      <c r="J69" s="33">
        <f t="shared" si="2"/>
        <v>7.1428571428571425E-2</v>
      </c>
    </row>
    <row r="70" spans="1:10" x14ac:dyDescent="0.2">
      <c r="A70" s="493" t="s">
        <v>51</v>
      </c>
      <c r="B70" s="21">
        <v>27</v>
      </c>
      <c r="C70" s="17"/>
      <c r="D70" s="17"/>
      <c r="E70" s="27">
        <v>23</v>
      </c>
      <c r="F70" s="30">
        <v>23</v>
      </c>
      <c r="H70" s="24">
        <f t="shared" si="0"/>
        <v>0.85185185185185186</v>
      </c>
      <c r="I70" s="34">
        <f t="shared" si="1"/>
        <v>0.85185185185185186</v>
      </c>
      <c r="J70" s="35">
        <f t="shared" si="2"/>
        <v>0</v>
      </c>
    </row>
    <row r="71" spans="1:10" x14ac:dyDescent="0.2">
      <c r="A71" s="493" t="s">
        <v>52</v>
      </c>
      <c r="B71" s="21">
        <v>18</v>
      </c>
      <c r="C71" s="17"/>
      <c r="D71" s="17"/>
      <c r="E71" s="27">
        <v>16</v>
      </c>
      <c r="F71" s="30">
        <v>16</v>
      </c>
      <c r="H71" s="24">
        <f t="shared" si="0"/>
        <v>0.88888888888888884</v>
      </c>
      <c r="I71" s="34">
        <f t="shared" si="1"/>
        <v>0.88888888888888884</v>
      </c>
      <c r="J71" s="35">
        <f t="shared" si="2"/>
        <v>0</v>
      </c>
    </row>
    <row r="72" spans="1:10" x14ac:dyDescent="0.2">
      <c r="A72" s="494" t="s">
        <v>53</v>
      </c>
      <c r="B72" s="44">
        <v>22</v>
      </c>
      <c r="C72" s="45">
        <v>2</v>
      </c>
      <c r="D72" s="45"/>
      <c r="E72" s="46">
        <v>18</v>
      </c>
      <c r="F72" s="47">
        <v>20</v>
      </c>
      <c r="H72" s="51">
        <f t="shared" si="0"/>
        <v>0.90909090909090906</v>
      </c>
      <c r="I72" s="52">
        <f t="shared" si="1"/>
        <v>0.81818181818181823</v>
      </c>
      <c r="J72" s="53">
        <f t="shared" si="2"/>
        <v>9.0909090909090912E-2</v>
      </c>
    </row>
    <row r="73" spans="1:10" x14ac:dyDescent="0.2">
      <c r="A73" s="495" t="s">
        <v>528</v>
      </c>
      <c r="B73" s="55">
        <v>74</v>
      </c>
      <c r="C73" s="55">
        <v>8</v>
      </c>
      <c r="D73" s="55"/>
      <c r="E73" s="55">
        <v>61</v>
      </c>
      <c r="F73" s="58">
        <v>69</v>
      </c>
      <c r="H73" s="59">
        <f t="shared" si="0"/>
        <v>0.93243243243243246</v>
      </c>
      <c r="I73" s="56">
        <f t="shared" si="1"/>
        <v>0.82432432432432434</v>
      </c>
      <c r="J73" s="57">
        <f t="shared" si="2"/>
        <v>0.10810810810810811</v>
      </c>
    </row>
    <row r="74" spans="1:10" x14ac:dyDescent="0.2">
      <c r="A74" s="492" t="s">
        <v>54</v>
      </c>
      <c r="B74" s="20">
        <v>23</v>
      </c>
      <c r="C74" s="15">
        <v>1</v>
      </c>
      <c r="D74" s="15"/>
      <c r="E74" s="26">
        <v>20</v>
      </c>
      <c r="F74" s="29">
        <v>21</v>
      </c>
      <c r="H74" s="23">
        <f t="shared" si="0"/>
        <v>0.91304347826086951</v>
      </c>
      <c r="I74" s="32">
        <f t="shared" si="1"/>
        <v>0.86956521739130432</v>
      </c>
      <c r="J74" s="33">
        <f t="shared" si="2"/>
        <v>4.3478260869565216E-2</v>
      </c>
    </row>
    <row r="75" spans="1:10" x14ac:dyDescent="0.2">
      <c r="A75" s="493" t="s">
        <v>55</v>
      </c>
      <c r="B75" s="21">
        <v>19</v>
      </c>
      <c r="C75" s="17">
        <v>4</v>
      </c>
      <c r="D75" s="17"/>
      <c r="E75" s="27">
        <v>15</v>
      </c>
      <c r="F75" s="30">
        <v>19</v>
      </c>
      <c r="H75" s="24">
        <f t="shared" si="0"/>
        <v>1</v>
      </c>
      <c r="I75" s="34">
        <f t="shared" si="1"/>
        <v>0.78947368421052633</v>
      </c>
      <c r="J75" s="35">
        <f t="shared" si="2"/>
        <v>0.21052631578947367</v>
      </c>
    </row>
    <row r="76" spans="1:10" x14ac:dyDescent="0.2">
      <c r="A76" s="493" t="s">
        <v>56</v>
      </c>
      <c r="B76" s="21">
        <v>5</v>
      </c>
      <c r="C76" s="17">
        <v>1</v>
      </c>
      <c r="D76" s="17"/>
      <c r="E76" s="27">
        <v>4</v>
      </c>
      <c r="F76" s="30">
        <v>5</v>
      </c>
      <c r="H76" s="24">
        <f t="shared" ref="H76:H86" si="3">F76/B76</f>
        <v>1</v>
      </c>
      <c r="I76" s="34">
        <f t="shared" ref="I76:I86" si="4">E76/B76</f>
        <v>0.8</v>
      </c>
      <c r="J76" s="35">
        <f t="shared" ref="J76:J86" si="5">(C76+D76)/B76</f>
        <v>0.2</v>
      </c>
    </row>
    <row r="77" spans="1:10" x14ac:dyDescent="0.2">
      <c r="A77" s="493" t="s">
        <v>57</v>
      </c>
      <c r="B77" s="21">
        <v>14</v>
      </c>
      <c r="C77" s="17">
        <v>1</v>
      </c>
      <c r="D77" s="17"/>
      <c r="E77" s="27">
        <v>12</v>
      </c>
      <c r="F77" s="30">
        <v>13</v>
      </c>
      <c r="H77" s="24">
        <f t="shared" si="3"/>
        <v>0.9285714285714286</v>
      </c>
      <c r="I77" s="34">
        <f t="shared" si="4"/>
        <v>0.8571428571428571</v>
      </c>
      <c r="J77" s="35">
        <f t="shared" si="5"/>
        <v>7.1428571428571425E-2</v>
      </c>
    </row>
    <row r="78" spans="1:10" x14ac:dyDescent="0.2">
      <c r="A78" s="493" t="s">
        <v>58</v>
      </c>
      <c r="B78" s="21">
        <v>7</v>
      </c>
      <c r="C78" s="17"/>
      <c r="D78" s="17"/>
      <c r="E78" s="27">
        <v>6</v>
      </c>
      <c r="F78" s="30">
        <v>6</v>
      </c>
      <c r="H78" s="24">
        <f t="shared" si="3"/>
        <v>0.8571428571428571</v>
      </c>
      <c r="I78" s="34">
        <f t="shared" si="4"/>
        <v>0.8571428571428571</v>
      </c>
      <c r="J78" s="35">
        <f t="shared" si="5"/>
        <v>0</v>
      </c>
    </row>
    <row r="79" spans="1:10" x14ac:dyDescent="0.2">
      <c r="A79" s="494" t="s">
        <v>59</v>
      </c>
      <c r="B79" s="44">
        <v>6</v>
      </c>
      <c r="C79" s="45">
        <v>1</v>
      </c>
      <c r="D79" s="45"/>
      <c r="E79" s="46">
        <v>4</v>
      </c>
      <c r="F79" s="47">
        <v>5</v>
      </c>
      <c r="H79" s="51">
        <f t="shared" si="3"/>
        <v>0.83333333333333337</v>
      </c>
      <c r="I79" s="52">
        <f t="shared" si="4"/>
        <v>0.66666666666666663</v>
      </c>
      <c r="J79" s="53">
        <f t="shared" si="5"/>
        <v>0.16666666666666666</v>
      </c>
    </row>
    <row r="80" spans="1:10" x14ac:dyDescent="0.2">
      <c r="A80" s="490" t="s">
        <v>32</v>
      </c>
      <c r="B80" s="65">
        <v>27</v>
      </c>
      <c r="C80" s="65"/>
      <c r="D80" s="65"/>
      <c r="E80" s="65">
        <v>25</v>
      </c>
      <c r="F80" s="60">
        <v>25</v>
      </c>
      <c r="H80" s="62">
        <f t="shared" si="3"/>
        <v>0.92592592592592593</v>
      </c>
      <c r="I80" s="68">
        <f t="shared" si="4"/>
        <v>0.92592592592592593</v>
      </c>
      <c r="J80" s="69">
        <f t="shared" si="5"/>
        <v>0</v>
      </c>
    </row>
    <row r="81" spans="1:10" x14ac:dyDescent="0.2">
      <c r="A81" s="491" t="s">
        <v>99</v>
      </c>
      <c r="B81" s="67">
        <v>27</v>
      </c>
      <c r="C81" s="67"/>
      <c r="D81" s="67"/>
      <c r="E81" s="67">
        <v>25</v>
      </c>
      <c r="F81" s="61">
        <v>25</v>
      </c>
      <c r="H81" s="63">
        <f t="shared" si="3"/>
        <v>0.92592592592592593</v>
      </c>
      <c r="I81" s="70">
        <f t="shared" si="4"/>
        <v>0.92592592592592593</v>
      </c>
      <c r="J81" s="71">
        <f t="shared" si="5"/>
        <v>0</v>
      </c>
    </row>
    <row r="82" spans="1:10" x14ac:dyDescent="0.2">
      <c r="A82" s="492" t="s">
        <v>33</v>
      </c>
      <c r="B82" s="20">
        <v>7</v>
      </c>
      <c r="C82" s="15"/>
      <c r="D82" s="15"/>
      <c r="E82" s="26">
        <v>6</v>
      </c>
      <c r="F82" s="29">
        <v>6</v>
      </c>
      <c r="H82" s="23">
        <f t="shared" si="3"/>
        <v>0.8571428571428571</v>
      </c>
      <c r="I82" s="32">
        <f t="shared" si="4"/>
        <v>0.8571428571428571</v>
      </c>
      <c r="J82" s="33">
        <f t="shared" si="5"/>
        <v>0</v>
      </c>
    </row>
    <row r="83" spans="1:10" x14ac:dyDescent="0.2">
      <c r="A83" s="493" t="s">
        <v>34</v>
      </c>
      <c r="B83" s="21">
        <v>15</v>
      </c>
      <c r="C83" s="17"/>
      <c r="D83" s="17"/>
      <c r="E83" s="27">
        <v>14</v>
      </c>
      <c r="F83" s="30">
        <v>14</v>
      </c>
      <c r="H83" s="24">
        <f t="shared" si="3"/>
        <v>0.93333333333333335</v>
      </c>
      <c r="I83" s="34">
        <f t="shared" si="4"/>
        <v>0.93333333333333335</v>
      </c>
      <c r="J83" s="35">
        <f t="shared" si="5"/>
        <v>0</v>
      </c>
    </row>
    <row r="84" spans="1:10" x14ac:dyDescent="0.2">
      <c r="A84" s="498" t="s">
        <v>35</v>
      </c>
      <c r="B84" s="22">
        <v>5</v>
      </c>
      <c r="C84" s="19"/>
      <c r="D84" s="19"/>
      <c r="E84" s="28">
        <v>5</v>
      </c>
      <c r="F84" s="31">
        <v>5</v>
      </c>
      <c r="H84" s="25">
        <f t="shared" si="3"/>
        <v>1</v>
      </c>
      <c r="I84" s="36">
        <f t="shared" si="4"/>
        <v>1</v>
      </c>
      <c r="J84" s="37">
        <f t="shared" si="5"/>
        <v>0</v>
      </c>
    </row>
    <row r="85" spans="1:10" x14ac:dyDescent="0.2">
      <c r="A85" s="525"/>
      <c r="H85" s="5"/>
      <c r="I85" s="5"/>
      <c r="J85" s="5"/>
    </row>
    <row r="86" spans="1:10" x14ac:dyDescent="0.2">
      <c r="A86" s="526" t="s">
        <v>60</v>
      </c>
      <c r="B86" s="12">
        <f>B80+B50+B20+B11</f>
        <v>1183</v>
      </c>
      <c r="C86" s="12">
        <f>C80+C50+C20+C11</f>
        <v>130</v>
      </c>
      <c r="D86" s="12">
        <f>D80+D50+D20+D11</f>
        <v>0</v>
      </c>
      <c r="E86" s="12">
        <f>E80+E50+E20+E11</f>
        <v>974</v>
      </c>
      <c r="F86" s="13">
        <f t="shared" ref="F86" si="6">E86+D86+C86</f>
        <v>1104</v>
      </c>
      <c r="G86" s="7"/>
      <c r="H86" s="11">
        <f t="shared" si="3"/>
        <v>0.93322062552831786</v>
      </c>
      <c r="I86" s="9">
        <f t="shared" si="4"/>
        <v>0.82333051563820792</v>
      </c>
      <c r="J86" s="10">
        <f t="shared" si="5"/>
        <v>0.10989010989010989</v>
      </c>
    </row>
    <row r="88" spans="1:10" x14ac:dyDescent="0.2">
      <c r="A88" s="344" t="s">
        <v>431</v>
      </c>
    </row>
    <row r="89" spans="1:10" x14ac:dyDescent="0.2">
      <c r="A89" s="345" t="s">
        <v>534</v>
      </c>
    </row>
  </sheetData>
  <mergeCells count="9">
    <mergeCell ref="A2:J2"/>
    <mergeCell ref="A5:J5"/>
    <mergeCell ref="J8:J9"/>
    <mergeCell ref="C8:E8"/>
    <mergeCell ref="F8:F9"/>
    <mergeCell ref="B8:B9"/>
    <mergeCell ref="H8:H9"/>
    <mergeCell ref="I8:I9"/>
    <mergeCell ref="A8:A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4" fitToHeight="0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J90"/>
  <sheetViews>
    <sheetView showGridLines="0" topLeftCell="A4" workbookViewId="0">
      <selection activeCell="O19" sqref="O19"/>
    </sheetView>
  </sheetViews>
  <sheetFormatPr baseColWidth="10" defaultRowHeight="12.75" x14ac:dyDescent="0.2"/>
  <cols>
    <col min="1" max="1" width="30.6640625" customWidth="1"/>
    <col min="7" max="7" width="4.5" customWidth="1"/>
    <col min="8" max="10" width="15" customWidth="1"/>
  </cols>
  <sheetData>
    <row r="1" spans="1:10" ht="13.5" thickBot="1" x14ac:dyDescent="0.25"/>
    <row r="2" spans="1:10" ht="34.5" customHeight="1" thickTop="1" thickBot="1" x14ac:dyDescent="0.25">
      <c r="A2" s="598" t="s">
        <v>458</v>
      </c>
      <c r="B2" s="610"/>
      <c r="C2" s="610"/>
      <c r="D2" s="610"/>
      <c r="E2" s="610"/>
      <c r="F2" s="610"/>
      <c r="G2" s="610"/>
      <c r="H2" s="610"/>
      <c r="I2" s="610"/>
      <c r="J2" s="611"/>
    </row>
    <row r="3" spans="1:10" ht="13.5" thickTop="1" x14ac:dyDescent="0.2"/>
    <row r="5" spans="1:10" ht="17.25" customHeight="1" x14ac:dyDescent="0.2">
      <c r="A5" s="615" t="s">
        <v>258</v>
      </c>
      <c r="B5" s="615"/>
      <c r="C5" s="615"/>
      <c r="D5" s="615"/>
      <c r="E5" s="615"/>
      <c r="F5" s="615"/>
      <c r="G5" s="615"/>
      <c r="H5" s="615"/>
      <c r="I5" s="615"/>
      <c r="J5" s="615"/>
    </row>
    <row r="8" spans="1:10" ht="29.25" customHeight="1" x14ac:dyDescent="0.2">
      <c r="B8" s="629" t="s">
        <v>61</v>
      </c>
      <c r="C8" s="623" t="s">
        <v>62</v>
      </c>
      <c r="D8" s="624"/>
      <c r="E8" s="625"/>
      <c r="F8" s="627" t="s">
        <v>63</v>
      </c>
      <c r="H8" s="631" t="s">
        <v>80</v>
      </c>
      <c r="I8" s="632" t="s">
        <v>81</v>
      </c>
      <c r="J8" s="626" t="s">
        <v>82</v>
      </c>
    </row>
    <row r="9" spans="1:10" ht="29.25" customHeight="1" x14ac:dyDescent="0.2">
      <c r="B9" s="630"/>
      <c r="C9" s="1" t="s">
        <v>64</v>
      </c>
      <c r="D9" s="2" t="s">
        <v>65</v>
      </c>
      <c r="E9" s="3" t="s">
        <v>66</v>
      </c>
      <c r="F9" s="628"/>
      <c r="H9" s="631"/>
      <c r="I9" s="632"/>
      <c r="J9" s="626"/>
    </row>
    <row r="11" spans="1:10" x14ac:dyDescent="0.2">
      <c r="A11" s="490" t="s">
        <v>0</v>
      </c>
      <c r="B11" s="65">
        <v>247</v>
      </c>
      <c r="C11" s="65">
        <v>40</v>
      </c>
      <c r="D11" s="65"/>
      <c r="E11" s="65">
        <v>187</v>
      </c>
      <c r="F11" s="60">
        <v>227</v>
      </c>
      <c r="H11" s="62">
        <f>F11/B11</f>
        <v>0.91902834008097167</v>
      </c>
      <c r="I11" s="68">
        <f>E11/B11</f>
        <v>0.75708502024291502</v>
      </c>
      <c r="J11" s="69">
        <f>(D11+C11)/B11</f>
        <v>0.16194331983805668</v>
      </c>
    </row>
    <row r="12" spans="1:10" x14ac:dyDescent="0.2">
      <c r="A12" s="491" t="s">
        <v>523</v>
      </c>
      <c r="B12" s="67">
        <v>117</v>
      </c>
      <c r="C12" s="67">
        <v>17</v>
      </c>
      <c r="D12" s="67"/>
      <c r="E12" s="67">
        <v>94</v>
      </c>
      <c r="F12" s="61">
        <v>111</v>
      </c>
      <c r="H12" s="63">
        <f t="shared" ref="H12:H76" si="0">F12/B12</f>
        <v>0.94871794871794868</v>
      </c>
      <c r="I12" s="70">
        <f t="shared" ref="I12:I76" si="1">E12/B12</f>
        <v>0.80341880341880345</v>
      </c>
      <c r="J12" s="71">
        <f t="shared" ref="J12:J76" si="2">(D12+C12)/B12</f>
        <v>0.14529914529914531</v>
      </c>
    </row>
    <row r="13" spans="1:10" x14ac:dyDescent="0.2">
      <c r="A13" s="492" t="s">
        <v>1</v>
      </c>
      <c r="B13" s="20">
        <v>62</v>
      </c>
      <c r="C13" s="15">
        <v>12</v>
      </c>
      <c r="D13" s="15"/>
      <c r="E13" s="26">
        <v>48</v>
      </c>
      <c r="F13" s="29">
        <v>60</v>
      </c>
      <c r="H13" s="23">
        <f t="shared" si="0"/>
        <v>0.967741935483871</v>
      </c>
      <c r="I13" s="32">
        <f t="shared" si="1"/>
        <v>0.77419354838709675</v>
      </c>
      <c r="J13" s="33">
        <f t="shared" si="2"/>
        <v>0.19354838709677419</v>
      </c>
    </row>
    <row r="14" spans="1:10" x14ac:dyDescent="0.2">
      <c r="A14" s="493" t="s">
        <v>2</v>
      </c>
      <c r="B14" s="21">
        <v>27</v>
      </c>
      <c r="C14" s="17">
        <v>2</v>
      </c>
      <c r="D14" s="17"/>
      <c r="E14" s="27">
        <v>25</v>
      </c>
      <c r="F14" s="30">
        <v>27</v>
      </c>
      <c r="H14" s="24">
        <f t="shared" si="0"/>
        <v>1</v>
      </c>
      <c r="I14" s="34">
        <f t="shared" si="1"/>
        <v>0.92592592592592593</v>
      </c>
      <c r="J14" s="35">
        <f t="shared" si="2"/>
        <v>7.407407407407407E-2</v>
      </c>
    </row>
    <row r="15" spans="1:10" x14ac:dyDescent="0.2">
      <c r="A15" s="493" t="s">
        <v>3</v>
      </c>
      <c r="B15" s="21">
        <v>4</v>
      </c>
      <c r="C15" s="17"/>
      <c r="D15" s="17"/>
      <c r="E15" s="27">
        <v>4</v>
      </c>
      <c r="F15" s="30">
        <v>4</v>
      </c>
      <c r="H15" s="24">
        <f t="shared" si="0"/>
        <v>1</v>
      </c>
      <c r="I15" s="34">
        <f t="shared" si="1"/>
        <v>1</v>
      </c>
      <c r="J15" s="35">
        <f t="shared" si="2"/>
        <v>0</v>
      </c>
    </row>
    <row r="16" spans="1:10" x14ac:dyDescent="0.2">
      <c r="A16" s="494" t="s">
        <v>4</v>
      </c>
      <c r="B16" s="44">
        <v>24</v>
      </c>
      <c r="C16" s="45">
        <v>3</v>
      </c>
      <c r="D16" s="45"/>
      <c r="E16" s="46">
        <v>17</v>
      </c>
      <c r="F16" s="47">
        <v>20</v>
      </c>
      <c r="H16" s="51">
        <f t="shared" si="0"/>
        <v>0.83333333333333337</v>
      </c>
      <c r="I16" s="52">
        <f t="shared" si="1"/>
        <v>0.70833333333333337</v>
      </c>
      <c r="J16" s="53">
        <f t="shared" si="2"/>
        <v>0.125</v>
      </c>
    </row>
    <row r="17" spans="1:10" ht="25.5" x14ac:dyDescent="0.2">
      <c r="A17" s="495" t="s">
        <v>524</v>
      </c>
      <c r="B17" s="55">
        <v>130</v>
      </c>
      <c r="C17" s="55">
        <v>23</v>
      </c>
      <c r="D17" s="55"/>
      <c r="E17" s="55">
        <v>93</v>
      </c>
      <c r="F17" s="58">
        <v>116</v>
      </c>
      <c r="H17" s="59">
        <f t="shared" si="0"/>
        <v>0.89230769230769236</v>
      </c>
      <c r="I17" s="56">
        <f t="shared" si="1"/>
        <v>0.7153846153846154</v>
      </c>
      <c r="J17" s="57">
        <f t="shared" si="2"/>
        <v>0.17692307692307693</v>
      </c>
    </row>
    <row r="18" spans="1:10" x14ac:dyDescent="0.2">
      <c r="A18" s="492" t="s">
        <v>5</v>
      </c>
      <c r="B18" s="20">
        <v>39</v>
      </c>
      <c r="C18" s="15">
        <v>5</v>
      </c>
      <c r="D18" s="15"/>
      <c r="E18" s="26">
        <v>32</v>
      </c>
      <c r="F18" s="29">
        <v>37</v>
      </c>
      <c r="H18" s="23">
        <f t="shared" si="0"/>
        <v>0.94871794871794868</v>
      </c>
      <c r="I18" s="32">
        <f t="shared" si="1"/>
        <v>0.82051282051282048</v>
      </c>
      <c r="J18" s="33">
        <f t="shared" si="2"/>
        <v>0.12820512820512819</v>
      </c>
    </row>
    <row r="19" spans="1:10" x14ac:dyDescent="0.2">
      <c r="A19" s="494" t="s">
        <v>6</v>
      </c>
      <c r="B19" s="44">
        <v>91</v>
      </c>
      <c r="C19" s="45">
        <v>18</v>
      </c>
      <c r="D19" s="45"/>
      <c r="E19" s="46">
        <v>61</v>
      </c>
      <c r="F19" s="47">
        <v>79</v>
      </c>
      <c r="H19" s="51">
        <f t="shared" si="0"/>
        <v>0.86813186813186816</v>
      </c>
      <c r="I19" s="52">
        <f t="shared" si="1"/>
        <v>0.67032967032967028</v>
      </c>
      <c r="J19" s="53">
        <f t="shared" si="2"/>
        <v>0.19780219780219779</v>
      </c>
    </row>
    <row r="20" spans="1:10" ht="25.5" x14ac:dyDescent="0.2">
      <c r="A20" s="490" t="s">
        <v>516</v>
      </c>
      <c r="B20" s="65">
        <v>502</v>
      </c>
      <c r="C20" s="65">
        <v>49</v>
      </c>
      <c r="D20" s="65"/>
      <c r="E20" s="65">
        <v>417</v>
      </c>
      <c r="F20" s="60">
        <v>466</v>
      </c>
      <c r="H20" s="62">
        <f t="shared" si="0"/>
        <v>0.92828685258964139</v>
      </c>
      <c r="I20" s="68">
        <f t="shared" si="1"/>
        <v>0.83067729083665343</v>
      </c>
      <c r="J20" s="69">
        <f t="shared" si="2"/>
        <v>9.7609561752988044E-2</v>
      </c>
    </row>
    <row r="21" spans="1:10" x14ac:dyDescent="0.2">
      <c r="A21" s="491" t="s">
        <v>525</v>
      </c>
      <c r="B21" s="67">
        <v>178</v>
      </c>
      <c r="C21" s="67">
        <v>16</v>
      </c>
      <c r="D21" s="67"/>
      <c r="E21" s="67">
        <v>147</v>
      </c>
      <c r="F21" s="61">
        <v>163</v>
      </c>
      <c r="H21" s="63">
        <f t="shared" si="0"/>
        <v>0.9157303370786517</v>
      </c>
      <c r="I21" s="70">
        <f t="shared" si="1"/>
        <v>0.8258426966292135</v>
      </c>
      <c r="J21" s="71">
        <f t="shared" si="2"/>
        <v>8.98876404494382E-2</v>
      </c>
    </row>
    <row r="22" spans="1:10" x14ac:dyDescent="0.2">
      <c r="A22" s="492" t="s">
        <v>8</v>
      </c>
      <c r="B22" s="20">
        <v>28</v>
      </c>
      <c r="C22" s="15">
        <v>2</v>
      </c>
      <c r="D22" s="15"/>
      <c r="E22" s="26">
        <v>25</v>
      </c>
      <c r="F22" s="29">
        <v>27</v>
      </c>
      <c r="H22" s="23">
        <f t="shared" si="0"/>
        <v>0.9642857142857143</v>
      </c>
      <c r="I22" s="32">
        <f t="shared" si="1"/>
        <v>0.8928571428571429</v>
      </c>
      <c r="J22" s="33">
        <f t="shared" si="2"/>
        <v>7.1428571428571425E-2</v>
      </c>
    </row>
    <row r="23" spans="1:10" x14ac:dyDescent="0.2">
      <c r="A23" s="493" t="s">
        <v>9</v>
      </c>
      <c r="B23" s="21">
        <v>5</v>
      </c>
      <c r="C23" s="17"/>
      <c r="D23" s="17"/>
      <c r="E23" s="27">
        <v>5</v>
      </c>
      <c r="F23" s="30">
        <v>5</v>
      </c>
      <c r="H23" s="24">
        <f t="shared" si="0"/>
        <v>1</v>
      </c>
      <c r="I23" s="34">
        <f t="shared" si="1"/>
        <v>1</v>
      </c>
      <c r="J23" s="35">
        <f t="shared" si="2"/>
        <v>0</v>
      </c>
    </row>
    <row r="24" spans="1:10" x14ac:dyDescent="0.2">
      <c r="A24" s="493" t="s">
        <v>10</v>
      </c>
      <c r="B24" s="21">
        <v>24</v>
      </c>
      <c r="C24" s="17">
        <v>2</v>
      </c>
      <c r="D24" s="17"/>
      <c r="E24" s="27">
        <v>20</v>
      </c>
      <c r="F24" s="30">
        <v>22</v>
      </c>
      <c r="H24" s="24">
        <f t="shared" si="0"/>
        <v>0.91666666666666663</v>
      </c>
      <c r="I24" s="34">
        <f t="shared" si="1"/>
        <v>0.83333333333333337</v>
      </c>
      <c r="J24" s="35">
        <f t="shared" si="2"/>
        <v>8.3333333333333329E-2</v>
      </c>
    </row>
    <row r="25" spans="1:10" x14ac:dyDescent="0.2">
      <c r="A25" s="493" t="s">
        <v>11</v>
      </c>
      <c r="B25" s="21">
        <v>6</v>
      </c>
      <c r="C25" s="17"/>
      <c r="D25" s="17"/>
      <c r="E25" s="27">
        <v>5</v>
      </c>
      <c r="F25" s="30">
        <v>5</v>
      </c>
      <c r="H25" s="24">
        <f t="shared" si="0"/>
        <v>0.83333333333333337</v>
      </c>
      <c r="I25" s="34">
        <f t="shared" si="1"/>
        <v>0.83333333333333337</v>
      </c>
      <c r="J25" s="35">
        <f t="shared" si="2"/>
        <v>0</v>
      </c>
    </row>
    <row r="26" spans="1:10" x14ac:dyDescent="0.2">
      <c r="A26" s="493" t="s">
        <v>12</v>
      </c>
      <c r="B26" s="21">
        <v>52</v>
      </c>
      <c r="C26" s="17">
        <v>7</v>
      </c>
      <c r="D26" s="17"/>
      <c r="E26" s="27">
        <v>37</v>
      </c>
      <c r="F26" s="30">
        <v>44</v>
      </c>
      <c r="H26" s="24">
        <f t="shared" si="0"/>
        <v>0.84615384615384615</v>
      </c>
      <c r="I26" s="34">
        <f t="shared" si="1"/>
        <v>0.71153846153846156</v>
      </c>
      <c r="J26" s="35">
        <f t="shared" si="2"/>
        <v>0.13461538461538461</v>
      </c>
    </row>
    <row r="27" spans="1:10" x14ac:dyDescent="0.2">
      <c r="A27" s="493" t="s">
        <v>13</v>
      </c>
      <c r="B27" s="21">
        <v>9</v>
      </c>
      <c r="C27" s="17">
        <v>1</v>
      </c>
      <c r="D27" s="17"/>
      <c r="E27" s="27">
        <v>7</v>
      </c>
      <c r="F27" s="30">
        <v>8</v>
      </c>
      <c r="H27" s="24">
        <f t="shared" si="0"/>
        <v>0.88888888888888884</v>
      </c>
      <c r="I27" s="34">
        <f t="shared" si="1"/>
        <v>0.77777777777777779</v>
      </c>
      <c r="J27" s="35">
        <f t="shared" si="2"/>
        <v>0.1111111111111111</v>
      </c>
    </row>
    <row r="28" spans="1:10" x14ac:dyDescent="0.2">
      <c r="A28" s="493" t="s">
        <v>14</v>
      </c>
      <c r="B28" s="21">
        <v>6</v>
      </c>
      <c r="C28" s="17">
        <v>1</v>
      </c>
      <c r="D28" s="17"/>
      <c r="E28" s="27">
        <v>5</v>
      </c>
      <c r="F28" s="30">
        <v>6</v>
      </c>
      <c r="H28" s="24">
        <f t="shared" si="0"/>
        <v>1</v>
      </c>
      <c r="I28" s="34">
        <f t="shared" si="1"/>
        <v>0.83333333333333337</v>
      </c>
      <c r="J28" s="35">
        <f t="shared" si="2"/>
        <v>0.16666666666666666</v>
      </c>
    </row>
    <row r="29" spans="1:10" x14ac:dyDescent="0.2">
      <c r="A29" s="493" t="s">
        <v>15</v>
      </c>
      <c r="B29" s="21">
        <v>26</v>
      </c>
      <c r="C29" s="17">
        <v>2</v>
      </c>
      <c r="D29" s="17"/>
      <c r="E29" s="27">
        <v>22</v>
      </c>
      <c r="F29" s="30">
        <v>24</v>
      </c>
      <c r="H29" s="24">
        <f t="shared" si="0"/>
        <v>0.92307692307692313</v>
      </c>
      <c r="I29" s="34">
        <f t="shared" si="1"/>
        <v>0.84615384615384615</v>
      </c>
      <c r="J29" s="35">
        <f t="shared" si="2"/>
        <v>7.6923076923076927E-2</v>
      </c>
    </row>
    <row r="30" spans="1:10" x14ac:dyDescent="0.2">
      <c r="A30" s="494" t="s">
        <v>16</v>
      </c>
      <c r="B30" s="44">
        <v>22</v>
      </c>
      <c r="C30" s="45">
        <v>1</v>
      </c>
      <c r="D30" s="45"/>
      <c r="E30" s="46">
        <v>21</v>
      </c>
      <c r="F30" s="47">
        <v>22</v>
      </c>
      <c r="H30" s="51">
        <f t="shared" si="0"/>
        <v>1</v>
      </c>
      <c r="I30" s="52">
        <f t="shared" si="1"/>
        <v>0.95454545454545459</v>
      </c>
      <c r="J30" s="53">
        <f t="shared" si="2"/>
        <v>4.5454545454545456E-2</v>
      </c>
    </row>
    <row r="31" spans="1:10" x14ac:dyDescent="0.2">
      <c r="A31" s="495" t="s">
        <v>289</v>
      </c>
      <c r="B31" s="55">
        <v>194</v>
      </c>
      <c r="C31" s="55">
        <v>11</v>
      </c>
      <c r="D31" s="55"/>
      <c r="E31" s="55">
        <v>170</v>
      </c>
      <c r="F31" s="58">
        <v>181</v>
      </c>
      <c r="H31" s="59">
        <f t="shared" si="0"/>
        <v>0.9329896907216495</v>
      </c>
      <c r="I31" s="56">
        <f t="shared" si="1"/>
        <v>0.87628865979381443</v>
      </c>
      <c r="J31" s="57">
        <f t="shared" si="2"/>
        <v>5.6701030927835051E-2</v>
      </c>
    </row>
    <row r="32" spans="1:10" x14ac:dyDescent="0.2">
      <c r="A32" s="492" t="s">
        <v>17</v>
      </c>
      <c r="B32" s="20">
        <v>50</v>
      </c>
      <c r="C32" s="15">
        <v>3</v>
      </c>
      <c r="D32" s="15"/>
      <c r="E32" s="26">
        <v>43</v>
      </c>
      <c r="F32" s="29">
        <v>46</v>
      </c>
      <c r="H32" s="23">
        <f t="shared" si="0"/>
        <v>0.92</v>
      </c>
      <c r="I32" s="32">
        <f t="shared" si="1"/>
        <v>0.86</v>
      </c>
      <c r="J32" s="33">
        <f t="shared" si="2"/>
        <v>0.06</v>
      </c>
    </row>
    <row r="33" spans="1:10" x14ac:dyDescent="0.2">
      <c r="A33" s="493" t="s">
        <v>18</v>
      </c>
      <c r="B33" s="21">
        <v>14</v>
      </c>
      <c r="C33" s="17">
        <v>2</v>
      </c>
      <c r="D33" s="17"/>
      <c r="E33" s="27">
        <v>11</v>
      </c>
      <c r="F33" s="30">
        <v>13</v>
      </c>
      <c r="H33" s="24">
        <f t="shared" si="0"/>
        <v>0.9285714285714286</v>
      </c>
      <c r="I33" s="34">
        <f t="shared" si="1"/>
        <v>0.7857142857142857</v>
      </c>
      <c r="J33" s="35">
        <f t="shared" si="2"/>
        <v>0.14285714285714285</v>
      </c>
    </row>
    <row r="34" spans="1:10" x14ac:dyDescent="0.2">
      <c r="A34" s="493" t="s">
        <v>19</v>
      </c>
      <c r="B34" s="21">
        <v>30</v>
      </c>
      <c r="C34" s="17">
        <v>2</v>
      </c>
      <c r="D34" s="17"/>
      <c r="E34" s="27">
        <v>25</v>
      </c>
      <c r="F34" s="30">
        <v>27</v>
      </c>
      <c r="H34" s="24">
        <f t="shared" si="0"/>
        <v>0.9</v>
      </c>
      <c r="I34" s="34">
        <f t="shared" si="1"/>
        <v>0.83333333333333337</v>
      </c>
      <c r="J34" s="35">
        <f t="shared" si="2"/>
        <v>6.6666666666666666E-2</v>
      </c>
    </row>
    <row r="35" spans="1:10" x14ac:dyDescent="0.2">
      <c r="A35" s="493" t="s">
        <v>20</v>
      </c>
      <c r="B35" s="21">
        <v>26</v>
      </c>
      <c r="C35" s="17">
        <v>2</v>
      </c>
      <c r="D35" s="17"/>
      <c r="E35" s="27">
        <v>22</v>
      </c>
      <c r="F35" s="30">
        <v>24</v>
      </c>
      <c r="H35" s="24">
        <f t="shared" si="0"/>
        <v>0.92307692307692313</v>
      </c>
      <c r="I35" s="34">
        <f t="shared" si="1"/>
        <v>0.84615384615384615</v>
      </c>
      <c r="J35" s="35">
        <f t="shared" si="2"/>
        <v>7.6923076923076927E-2</v>
      </c>
    </row>
    <row r="36" spans="1:10" x14ac:dyDescent="0.2">
      <c r="A36" s="493" t="s">
        <v>21</v>
      </c>
      <c r="B36" s="21">
        <v>6</v>
      </c>
      <c r="C36" s="17"/>
      <c r="D36" s="17"/>
      <c r="E36" s="27">
        <v>6</v>
      </c>
      <c r="F36" s="30">
        <v>6</v>
      </c>
      <c r="H36" s="24">
        <f t="shared" si="0"/>
        <v>1</v>
      </c>
      <c r="I36" s="34">
        <f t="shared" si="1"/>
        <v>1</v>
      </c>
      <c r="J36" s="35">
        <f t="shared" si="2"/>
        <v>0</v>
      </c>
    </row>
    <row r="37" spans="1:10" x14ac:dyDescent="0.2">
      <c r="A37" s="493" t="s">
        <v>22</v>
      </c>
      <c r="B37" s="21">
        <v>12</v>
      </c>
      <c r="C37" s="17"/>
      <c r="D37" s="17"/>
      <c r="E37" s="27">
        <v>12</v>
      </c>
      <c r="F37" s="30">
        <v>12</v>
      </c>
      <c r="H37" s="24">
        <f t="shared" si="0"/>
        <v>1</v>
      </c>
      <c r="I37" s="34">
        <f t="shared" si="1"/>
        <v>1</v>
      </c>
      <c r="J37" s="35">
        <f t="shared" si="2"/>
        <v>0</v>
      </c>
    </row>
    <row r="38" spans="1:10" x14ac:dyDescent="0.2">
      <c r="A38" s="493" t="s">
        <v>23</v>
      </c>
      <c r="B38" s="21">
        <v>27</v>
      </c>
      <c r="C38" s="17">
        <v>1</v>
      </c>
      <c r="D38" s="17"/>
      <c r="E38" s="27">
        <v>24</v>
      </c>
      <c r="F38" s="30">
        <v>25</v>
      </c>
      <c r="H38" s="24">
        <f t="shared" si="0"/>
        <v>0.92592592592592593</v>
      </c>
      <c r="I38" s="34">
        <f t="shared" si="1"/>
        <v>0.88888888888888884</v>
      </c>
      <c r="J38" s="35">
        <f t="shared" si="2"/>
        <v>3.7037037037037035E-2</v>
      </c>
    </row>
    <row r="39" spans="1:10" x14ac:dyDescent="0.2">
      <c r="A39" s="493" t="s">
        <v>24</v>
      </c>
      <c r="B39" s="21">
        <v>23</v>
      </c>
      <c r="C39" s="17">
        <v>1</v>
      </c>
      <c r="D39" s="17"/>
      <c r="E39" s="27">
        <v>22</v>
      </c>
      <c r="F39" s="30">
        <v>23</v>
      </c>
      <c r="H39" s="24">
        <f t="shared" si="0"/>
        <v>1</v>
      </c>
      <c r="I39" s="34">
        <f t="shared" si="1"/>
        <v>0.95652173913043481</v>
      </c>
      <c r="J39" s="35">
        <f t="shared" si="2"/>
        <v>4.3478260869565216E-2</v>
      </c>
    </row>
    <row r="40" spans="1:10" x14ac:dyDescent="0.2">
      <c r="A40" s="494" t="s">
        <v>25</v>
      </c>
      <c r="B40" s="44">
        <v>6</v>
      </c>
      <c r="C40" s="45"/>
      <c r="D40" s="45"/>
      <c r="E40" s="46">
        <v>5</v>
      </c>
      <c r="F40" s="47">
        <v>5</v>
      </c>
      <c r="H40" s="51">
        <f t="shared" si="0"/>
        <v>0.83333333333333337</v>
      </c>
      <c r="I40" s="52">
        <f t="shared" si="1"/>
        <v>0.83333333333333337</v>
      </c>
      <c r="J40" s="53">
        <f t="shared" si="2"/>
        <v>0</v>
      </c>
    </row>
    <row r="41" spans="1:10" x14ac:dyDescent="0.2">
      <c r="A41" s="495" t="s">
        <v>299</v>
      </c>
      <c r="B41" s="55">
        <v>127</v>
      </c>
      <c r="C41" s="55">
        <v>22</v>
      </c>
      <c r="D41" s="55"/>
      <c r="E41" s="55">
        <v>97</v>
      </c>
      <c r="F41" s="58">
        <v>119</v>
      </c>
      <c r="H41" s="59">
        <f t="shared" si="0"/>
        <v>0.93700787401574803</v>
      </c>
      <c r="I41" s="56">
        <f t="shared" si="1"/>
        <v>0.76377952755905509</v>
      </c>
      <c r="J41" s="57">
        <f t="shared" si="2"/>
        <v>0.17322834645669291</v>
      </c>
    </row>
    <row r="42" spans="1:10" x14ac:dyDescent="0.2">
      <c r="A42" s="492" t="s">
        <v>26</v>
      </c>
      <c r="B42" s="20">
        <v>39</v>
      </c>
      <c r="C42" s="15">
        <v>6</v>
      </c>
      <c r="D42" s="15"/>
      <c r="E42" s="26">
        <v>30</v>
      </c>
      <c r="F42" s="29">
        <v>36</v>
      </c>
      <c r="H42" s="23">
        <f t="shared" si="0"/>
        <v>0.92307692307692313</v>
      </c>
      <c r="I42" s="32">
        <f t="shared" si="1"/>
        <v>0.76923076923076927</v>
      </c>
      <c r="J42" s="33">
        <f t="shared" si="2"/>
        <v>0.15384615384615385</v>
      </c>
    </row>
    <row r="43" spans="1:10" x14ac:dyDescent="0.2">
      <c r="A43" s="493" t="s">
        <v>27</v>
      </c>
      <c r="B43" s="21">
        <v>36</v>
      </c>
      <c r="C43" s="17">
        <v>8</v>
      </c>
      <c r="D43" s="17"/>
      <c r="E43" s="27">
        <v>26</v>
      </c>
      <c r="F43" s="30">
        <v>34</v>
      </c>
      <c r="H43" s="24">
        <f t="shared" si="0"/>
        <v>0.94444444444444442</v>
      </c>
      <c r="I43" s="34">
        <f t="shared" si="1"/>
        <v>0.72222222222222221</v>
      </c>
      <c r="J43" s="35">
        <f t="shared" si="2"/>
        <v>0.22222222222222221</v>
      </c>
    </row>
    <row r="44" spans="1:10" x14ac:dyDescent="0.2">
      <c r="A44" s="493" t="s">
        <v>28</v>
      </c>
      <c r="B44" s="21">
        <v>1</v>
      </c>
      <c r="C44" s="17"/>
      <c r="D44" s="17"/>
      <c r="E44" s="27">
        <v>1</v>
      </c>
      <c r="F44" s="30">
        <v>1</v>
      </c>
      <c r="H44" s="24">
        <f t="shared" si="0"/>
        <v>1</v>
      </c>
      <c r="I44" s="34">
        <f t="shared" si="1"/>
        <v>1</v>
      </c>
      <c r="J44" s="35">
        <f t="shared" si="2"/>
        <v>0</v>
      </c>
    </row>
    <row r="45" spans="1:10" x14ac:dyDescent="0.2">
      <c r="A45" s="493" t="s">
        <v>29</v>
      </c>
      <c r="B45" s="21">
        <v>1</v>
      </c>
      <c r="C45" s="17"/>
      <c r="D45" s="17"/>
      <c r="E45" s="27">
        <v>1</v>
      </c>
      <c r="F45" s="30">
        <v>1</v>
      </c>
      <c r="H45" s="24">
        <f t="shared" si="0"/>
        <v>1</v>
      </c>
      <c r="I45" s="34">
        <f t="shared" si="1"/>
        <v>1</v>
      </c>
      <c r="J45" s="35">
        <f t="shared" si="2"/>
        <v>0</v>
      </c>
    </row>
    <row r="46" spans="1:10" x14ac:dyDescent="0.2">
      <c r="A46" s="494" t="s">
        <v>30</v>
      </c>
      <c r="B46" s="44">
        <v>50</v>
      </c>
      <c r="C46" s="45">
        <v>8</v>
      </c>
      <c r="D46" s="45"/>
      <c r="E46" s="46">
        <v>39</v>
      </c>
      <c r="F46" s="47">
        <v>47</v>
      </c>
      <c r="H46" s="51">
        <f t="shared" si="0"/>
        <v>0.94</v>
      </c>
      <c r="I46" s="52">
        <f t="shared" si="1"/>
        <v>0.78</v>
      </c>
      <c r="J46" s="53">
        <f t="shared" si="2"/>
        <v>0.16</v>
      </c>
    </row>
    <row r="47" spans="1:10" x14ac:dyDescent="0.2">
      <c r="A47" s="495" t="s">
        <v>305</v>
      </c>
      <c r="B47" s="55">
        <v>3</v>
      </c>
      <c r="C47" s="55"/>
      <c r="D47" s="55"/>
      <c r="E47" s="55">
        <v>3</v>
      </c>
      <c r="F47" s="58">
        <v>3</v>
      </c>
      <c r="H47" s="59">
        <f t="shared" si="0"/>
        <v>1</v>
      </c>
      <c r="I47" s="56">
        <f t="shared" si="1"/>
        <v>1</v>
      </c>
      <c r="J47" s="57">
        <f t="shared" si="2"/>
        <v>0</v>
      </c>
    </row>
    <row r="48" spans="1:10" x14ac:dyDescent="0.2">
      <c r="A48" s="496" t="s">
        <v>31</v>
      </c>
      <c r="B48" s="39">
        <v>3</v>
      </c>
      <c r="C48" s="40"/>
      <c r="D48" s="40"/>
      <c r="E48" s="41">
        <v>3</v>
      </c>
      <c r="F48" s="42">
        <v>3</v>
      </c>
      <c r="H48" s="48">
        <f t="shared" si="0"/>
        <v>1</v>
      </c>
      <c r="I48" s="49">
        <f t="shared" si="1"/>
        <v>1</v>
      </c>
      <c r="J48" s="50">
        <f t="shared" si="2"/>
        <v>0</v>
      </c>
    </row>
    <row r="49" spans="1:10" x14ac:dyDescent="0.2">
      <c r="A49" s="497" t="s">
        <v>83</v>
      </c>
      <c r="B49" s="44"/>
      <c r="C49" s="45"/>
      <c r="D49" s="45"/>
      <c r="E49" s="46"/>
      <c r="F49" s="47"/>
      <c r="H49" s="51" t="e">
        <f t="shared" ref="H49" si="3">F49/B49</f>
        <v>#DIV/0!</v>
      </c>
      <c r="I49" s="52" t="e">
        <f t="shared" ref="I49" si="4">E49/B49</f>
        <v>#DIV/0!</v>
      </c>
      <c r="J49" s="53" t="e">
        <f t="shared" ref="J49" si="5">(D49+C49)/B49</f>
        <v>#DIV/0!</v>
      </c>
    </row>
    <row r="50" spans="1:10" x14ac:dyDescent="0.2">
      <c r="A50" s="490" t="s">
        <v>518</v>
      </c>
      <c r="B50" s="65">
        <v>371</v>
      </c>
      <c r="C50" s="65">
        <v>16</v>
      </c>
      <c r="D50" s="65"/>
      <c r="E50" s="65">
        <v>335</v>
      </c>
      <c r="F50" s="60">
        <v>351</v>
      </c>
      <c r="H50" s="62">
        <f t="shared" si="0"/>
        <v>0.9460916442048517</v>
      </c>
      <c r="I50" s="68">
        <f t="shared" si="1"/>
        <v>0.90296495956873313</v>
      </c>
      <c r="J50" s="69">
        <f t="shared" si="2"/>
        <v>4.3126684636118601E-2</v>
      </c>
    </row>
    <row r="51" spans="1:10" x14ac:dyDescent="0.2">
      <c r="A51" s="491" t="s">
        <v>526</v>
      </c>
      <c r="B51" s="67">
        <v>114</v>
      </c>
      <c r="C51" s="67">
        <v>7</v>
      </c>
      <c r="D51" s="67"/>
      <c r="E51" s="67">
        <v>104</v>
      </c>
      <c r="F51" s="61">
        <v>111</v>
      </c>
      <c r="H51" s="63">
        <f t="shared" si="0"/>
        <v>0.97368421052631582</v>
      </c>
      <c r="I51" s="70">
        <f t="shared" si="1"/>
        <v>0.91228070175438591</v>
      </c>
      <c r="J51" s="71">
        <f t="shared" si="2"/>
        <v>6.1403508771929821E-2</v>
      </c>
    </row>
    <row r="52" spans="1:10" x14ac:dyDescent="0.2">
      <c r="A52" s="492" t="s">
        <v>37</v>
      </c>
      <c r="B52" s="20">
        <v>20</v>
      </c>
      <c r="C52" s="15"/>
      <c r="D52" s="15"/>
      <c r="E52" s="26">
        <v>20</v>
      </c>
      <c r="F52" s="29">
        <v>20</v>
      </c>
      <c r="H52" s="23">
        <f t="shared" si="0"/>
        <v>1</v>
      </c>
      <c r="I52" s="32">
        <f t="shared" si="1"/>
        <v>1</v>
      </c>
      <c r="J52" s="33">
        <f t="shared" si="2"/>
        <v>0</v>
      </c>
    </row>
    <row r="53" spans="1:10" x14ac:dyDescent="0.2">
      <c r="A53" s="493" t="s">
        <v>38</v>
      </c>
      <c r="B53" s="21">
        <v>28</v>
      </c>
      <c r="C53" s="17">
        <v>2</v>
      </c>
      <c r="D53" s="17"/>
      <c r="E53" s="27">
        <v>25</v>
      </c>
      <c r="F53" s="30">
        <v>27</v>
      </c>
      <c r="H53" s="24">
        <f t="shared" si="0"/>
        <v>0.9642857142857143</v>
      </c>
      <c r="I53" s="34">
        <f t="shared" si="1"/>
        <v>0.8928571428571429</v>
      </c>
      <c r="J53" s="35">
        <f t="shared" si="2"/>
        <v>7.1428571428571425E-2</v>
      </c>
    </row>
    <row r="54" spans="1:10" x14ac:dyDescent="0.2">
      <c r="A54" s="494" t="s">
        <v>39</v>
      </c>
      <c r="B54" s="44">
        <v>66</v>
      </c>
      <c r="C54" s="45">
        <v>5</v>
      </c>
      <c r="D54" s="45"/>
      <c r="E54" s="46">
        <v>59</v>
      </c>
      <c r="F54" s="47">
        <v>64</v>
      </c>
      <c r="H54" s="51">
        <f t="shared" si="0"/>
        <v>0.96969696969696972</v>
      </c>
      <c r="I54" s="52">
        <f t="shared" si="1"/>
        <v>0.89393939393939392</v>
      </c>
      <c r="J54" s="53">
        <f t="shared" si="2"/>
        <v>7.575757575757576E-2</v>
      </c>
    </row>
    <row r="55" spans="1:10" x14ac:dyDescent="0.2">
      <c r="A55" s="495" t="s">
        <v>312</v>
      </c>
      <c r="B55" s="55">
        <v>21</v>
      </c>
      <c r="C55" s="55"/>
      <c r="D55" s="55"/>
      <c r="E55" s="55">
        <v>21</v>
      </c>
      <c r="F55" s="58">
        <v>21</v>
      </c>
      <c r="H55" s="59">
        <f t="shared" si="0"/>
        <v>1</v>
      </c>
      <c r="I55" s="56">
        <f t="shared" si="1"/>
        <v>1</v>
      </c>
      <c r="J55" s="57">
        <f t="shared" si="2"/>
        <v>0</v>
      </c>
    </row>
    <row r="56" spans="1:10" x14ac:dyDescent="0.2">
      <c r="A56" s="492" t="s">
        <v>40</v>
      </c>
      <c r="B56" s="20">
        <v>7</v>
      </c>
      <c r="C56" s="15"/>
      <c r="D56" s="15"/>
      <c r="E56" s="26">
        <v>7</v>
      </c>
      <c r="F56" s="29">
        <v>7</v>
      </c>
      <c r="H56" s="23">
        <f t="shared" si="0"/>
        <v>1</v>
      </c>
      <c r="I56" s="32">
        <f t="shared" si="1"/>
        <v>1</v>
      </c>
      <c r="J56" s="33">
        <f t="shared" si="2"/>
        <v>0</v>
      </c>
    </row>
    <row r="57" spans="1:10" x14ac:dyDescent="0.2">
      <c r="A57" s="493" t="s">
        <v>41</v>
      </c>
      <c r="B57" s="21">
        <v>4</v>
      </c>
      <c r="C57" s="17"/>
      <c r="D57" s="17"/>
      <c r="E57" s="27">
        <v>4</v>
      </c>
      <c r="F57" s="30">
        <v>4</v>
      </c>
      <c r="H57" s="24">
        <f t="shared" si="0"/>
        <v>1</v>
      </c>
      <c r="I57" s="34">
        <f t="shared" si="1"/>
        <v>1</v>
      </c>
      <c r="J57" s="35">
        <f t="shared" si="2"/>
        <v>0</v>
      </c>
    </row>
    <row r="58" spans="1:10" x14ac:dyDescent="0.2">
      <c r="A58" s="494" t="s">
        <v>42</v>
      </c>
      <c r="B58" s="44">
        <v>10</v>
      </c>
      <c r="C58" s="45"/>
      <c r="D58" s="45"/>
      <c r="E58" s="46">
        <v>10</v>
      </c>
      <c r="F58" s="47">
        <v>10</v>
      </c>
      <c r="H58" s="51">
        <f t="shared" si="0"/>
        <v>1</v>
      </c>
      <c r="I58" s="52">
        <f t="shared" si="1"/>
        <v>1</v>
      </c>
      <c r="J58" s="53">
        <f t="shared" si="2"/>
        <v>0</v>
      </c>
    </row>
    <row r="59" spans="1:10" x14ac:dyDescent="0.2">
      <c r="A59" s="495" t="s">
        <v>316</v>
      </c>
      <c r="B59" s="55">
        <v>31</v>
      </c>
      <c r="C59" s="55">
        <v>1</v>
      </c>
      <c r="D59" s="55"/>
      <c r="E59" s="55">
        <v>29</v>
      </c>
      <c r="F59" s="58">
        <v>30</v>
      </c>
      <c r="H59" s="59">
        <f t="shared" si="0"/>
        <v>0.967741935483871</v>
      </c>
      <c r="I59" s="56">
        <f t="shared" si="1"/>
        <v>0.93548387096774188</v>
      </c>
      <c r="J59" s="57">
        <f t="shared" si="2"/>
        <v>3.2258064516129031E-2</v>
      </c>
    </row>
    <row r="60" spans="1:10" x14ac:dyDescent="0.2">
      <c r="A60" s="492" t="s">
        <v>43</v>
      </c>
      <c r="B60" s="20">
        <v>12</v>
      </c>
      <c r="C60" s="15"/>
      <c r="D60" s="15"/>
      <c r="E60" s="26">
        <v>12</v>
      </c>
      <c r="F60" s="29">
        <v>12</v>
      </c>
      <c r="H60" s="23">
        <f t="shared" si="0"/>
        <v>1</v>
      </c>
      <c r="I60" s="32">
        <f t="shared" si="1"/>
        <v>1</v>
      </c>
      <c r="J60" s="33">
        <f t="shared" si="2"/>
        <v>0</v>
      </c>
    </row>
    <row r="61" spans="1:10" x14ac:dyDescent="0.2">
      <c r="A61" s="493" t="s">
        <v>44</v>
      </c>
      <c r="B61" s="21">
        <v>10</v>
      </c>
      <c r="C61" s="17">
        <v>1</v>
      </c>
      <c r="D61" s="17"/>
      <c r="E61" s="27">
        <v>8</v>
      </c>
      <c r="F61" s="30">
        <v>9</v>
      </c>
      <c r="H61" s="24">
        <f t="shared" si="0"/>
        <v>0.9</v>
      </c>
      <c r="I61" s="34">
        <f t="shared" si="1"/>
        <v>0.8</v>
      </c>
      <c r="J61" s="35">
        <f t="shared" si="2"/>
        <v>0.1</v>
      </c>
    </row>
    <row r="62" spans="1:10" x14ac:dyDescent="0.2">
      <c r="A62" s="494" t="s">
        <v>45</v>
      </c>
      <c r="B62" s="44">
        <v>9</v>
      </c>
      <c r="C62" s="45"/>
      <c r="D62" s="45"/>
      <c r="E62" s="46">
        <v>9</v>
      </c>
      <c r="F62" s="47">
        <v>9</v>
      </c>
      <c r="H62" s="51">
        <f t="shared" si="0"/>
        <v>1</v>
      </c>
      <c r="I62" s="52">
        <f t="shared" si="1"/>
        <v>1</v>
      </c>
      <c r="J62" s="53">
        <f t="shared" si="2"/>
        <v>0</v>
      </c>
    </row>
    <row r="63" spans="1:10" x14ac:dyDescent="0.2">
      <c r="A63" s="495" t="s">
        <v>320</v>
      </c>
      <c r="B63" s="55">
        <v>14</v>
      </c>
      <c r="C63" s="55"/>
      <c r="D63" s="55"/>
      <c r="E63" s="55">
        <v>14</v>
      </c>
      <c r="F63" s="58">
        <v>14</v>
      </c>
      <c r="H63" s="59">
        <f t="shared" si="0"/>
        <v>1</v>
      </c>
      <c r="I63" s="56">
        <f t="shared" si="1"/>
        <v>1</v>
      </c>
      <c r="J63" s="57">
        <f t="shared" si="2"/>
        <v>0</v>
      </c>
    </row>
    <row r="64" spans="1:10" x14ac:dyDescent="0.2">
      <c r="A64" s="492" t="s">
        <v>46</v>
      </c>
      <c r="B64" s="20">
        <v>2</v>
      </c>
      <c r="C64" s="15"/>
      <c r="D64" s="15"/>
      <c r="E64" s="26">
        <v>2</v>
      </c>
      <c r="F64" s="29">
        <v>2</v>
      </c>
      <c r="H64" s="23"/>
      <c r="I64" s="32"/>
      <c r="J64" s="33"/>
    </row>
    <row r="65" spans="1:10" x14ac:dyDescent="0.2">
      <c r="A65" s="493" t="s">
        <v>47</v>
      </c>
      <c r="B65" s="21">
        <v>7</v>
      </c>
      <c r="C65" s="17"/>
      <c r="D65" s="17"/>
      <c r="E65" s="27">
        <v>7</v>
      </c>
      <c r="F65" s="30">
        <v>7</v>
      </c>
      <c r="H65" s="24">
        <f t="shared" si="0"/>
        <v>1</v>
      </c>
      <c r="I65" s="34">
        <f t="shared" si="1"/>
        <v>1</v>
      </c>
      <c r="J65" s="35">
        <f t="shared" si="2"/>
        <v>0</v>
      </c>
    </row>
    <row r="66" spans="1:10" x14ac:dyDescent="0.2">
      <c r="A66" s="493" t="s">
        <v>48</v>
      </c>
      <c r="B66" s="21">
        <v>3</v>
      </c>
      <c r="C66" s="17"/>
      <c r="D66" s="17"/>
      <c r="E66" s="27">
        <v>3</v>
      </c>
      <c r="F66" s="30">
        <v>3</v>
      </c>
      <c r="H66" s="24">
        <f t="shared" si="0"/>
        <v>1</v>
      </c>
      <c r="I66" s="34">
        <f t="shared" si="1"/>
        <v>1</v>
      </c>
      <c r="J66" s="35">
        <f t="shared" si="2"/>
        <v>0</v>
      </c>
    </row>
    <row r="67" spans="1:10" x14ac:dyDescent="0.2">
      <c r="A67" s="494" t="s">
        <v>49</v>
      </c>
      <c r="B67" s="44">
        <v>2</v>
      </c>
      <c r="C67" s="45"/>
      <c r="D67" s="45"/>
      <c r="E67" s="46">
        <v>2</v>
      </c>
      <c r="F67" s="47">
        <v>2</v>
      </c>
      <c r="H67" s="51">
        <f t="shared" si="0"/>
        <v>1</v>
      </c>
      <c r="I67" s="52">
        <f t="shared" si="1"/>
        <v>1</v>
      </c>
      <c r="J67" s="53">
        <f t="shared" si="2"/>
        <v>0</v>
      </c>
    </row>
    <row r="68" spans="1:10" ht="38.25" x14ac:dyDescent="0.2">
      <c r="A68" s="495" t="s">
        <v>527</v>
      </c>
      <c r="B68" s="55">
        <v>123</v>
      </c>
      <c r="C68" s="55">
        <v>6</v>
      </c>
      <c r="D68" s="55"/>
      <c r="E68" s="55">
        <v>106</v>
      </c>
      <c r="F68" s="58">
        <v>112</v>
      </c>
      <c r="H68" s="59">
        <f t="shared" si="0"/>
        <v>0.91056910569105687</v>
      </c>
      <c r="I68" s="56">
        <f t="shared" si="1"/>
        <v>0.86178861788617889</v>
      </c>
      <c r="J68" s="57">
        <f t="shared" si="2"/>
        <v>4.878048780487805E-2</v>
      </c>
    </row>
    <row r="69" spans="1:10" x14ac:dyDescent="0.2">
      <c r="A69" s="492" t="s">
        <v>50</v>
      </c>
      <c r="B69" s="20">
        <v>56</v>
      </c>
      <c r="C69" s="15">
        <v>4</v>
      </c>
      <c r="D69" s="15"/>
      <c r="E69" s="26">
        <v>49</v>
      </c>
      <c r="F69" s="29">
        <v>53</v>
      </c>
      <c r="H69" s="23">
        <f t="shared" si="0"/>
        <v>0.9464285714285714</v>
      </c>
      <c r="I69" s="32">
        <f t="shared" si="1"/>
        <v>0.875</v>
      </c>
      <c r="J69" s="33">
        <f t="shared" si="2"/>
        <v>7.1428571428571425E-2</v>
      </c>
    </row>
    <row r="70" spans="1:10" x14ac:dyDescent="0.2">
      <c r="A70" s="493" t="s">
        <v>51</v>
      </c>
      <c r="B70" s="21">
        <v>27</v>
      </c>
      <c r="C70" s="17"/>
      <c r="D70" s="17"/>
      <c r="E70" s="27">
        <v>23</v>
      </c>
      <c r="F70" s="30">
        <v>23</v>
      </c>
      <c r="H70" s="24">
        <f t="shared" si="0"/>
        <v>0.85185185185185186</v>
      </c>
      <c r="I70" s="34">
        <f t="shared" si="1"/>
        <v>0.85185185185185186</v>
      </c>
      <c r="J70" s="35">
        <f t="shared" si="2"/>
        <v>0</v>
      </c>
    </row>
    <row r="71" spans="1:10" x14ac:dyDescent="0.2">
      <c r="A71" s="493" t="s">
        <v>52</v>
      </c>
      <c r="B71" s="21">
        <v>18</v>
      </c>
      <c r="C71" s="17"/>
      <c r="D71" s="17"/>
      <c r="E71" s="27">
        <v>16</v>
      </c>
      <c r="F71" s="30">
        <v>16</v>
      </c>
      <c r="H71" s="24">
        <f t="shared" si="0"/>
        <v>0.88888888888888884</v>
      </c>
      <c r="I71" s="34">
        <f t="shared" si="1"/>
        <v>0.88888888888888884</v>
      </c>
      <c r="J71" s="35">
        <f t="shared" si="2"/>
        <v>0</v>
      </c>
    </row>
    <row r="72" spans="1:10" x14ac:dyDescent="0.2">
      <c r="A72" s="494" t="s">
        <v>53</v>
      </c>
      <c r="B72" s="44">
        <v>22</v>
      </c>
      <c r="C72" s="45">
        <v>2</v>
      </c>
      <c r="D72" s="45"/>
      <c r="E72" s="46">
        <v>18</v>
      </c>
      <c r="F72" s="47">
        <v>20</v>
      </c>
      <c r="H72" s="51">
        <f t="shared" si="0"/>
        <v>0.90909090909090906</v>
      </c>
      <c r="I72" s="52">
        <f t="shared" si="1"/>
        <v>0.81818181818181823</v>
      </c>
      <c r="J72" s="53">
        <f t="shared" si="2"/>
        <v>9.0909090909090912E-2</v>
      </c>
    </row>
    <row r="73" spans="1:10" x14ac:dyDescent="0.2">
      <c r="A73" s="495" t="s">
        <v>528</v>
      </c>
      <c r="B73" s="55">
        <v>68</v>
      </c>
      <c r="C73" s="55">
        <v>2</v>
      </c>
      <c r="D73" s="55"/>
      <c r="E73" s="55">
        <v>61</v>
      </c>
      <c r="F73" s="58">
        <v>63</v>
      </c>
      <c r="H73" s="59">
        <f t="shared" si="0"/>
        <v>0.92647058823529416</v>
      </c>
      <c r="I73" s="56">
        <f t="shared" si="1"/>
        <v>0.8970588235294118</v>
      </c>
      <c r="J73" s="57">
        <f t="shared" si="2"/>
        <v>2.9411764705882353E-2</v>
      </c>
    </row>
    <row r="74" spans="1:10" x14ac:dyDescent="0.2">
      <c r="A74" s="492" t="s">
        <v>54</v>
      </c>
      <c r="B74" s="20">
        <v>22</v>
      </c>
      <c r="C74" s="15"/>
      <c r="D74" s="15"/>
      <c r="E74" s="26">
        <v>20</v>
      </c>
      <c r="F74" s="29">
        <v>20</v>
      </c>
      <c r="H74" s="23">
        <f t="shared" si="0"/>
        <v>0.90909090909090906</v>
      </c>
      <c r="I74" s="32">
        <f t="shared" si="1"/>
        <v>0.90909090909090906</v>
      </c>
      <c r="J74" s="33">
        <f t="shared" si="2"/>
        <v>0</v>
      </c>
    </row>
    <row r="75" spans="1:10" x14ac:dyDescent="0.2">
      <c r="A75" s="493" t="s">
        <v>55</v>
      </c>
      <c r="B75" s="21">
        <v>16</v>
      </c>
      <c r="C75" s="17">
        <v>1</v>
      </c>
      <c r="D75" s="17"/>
      <c r="E75" s="27">
        <v>15</v>
      </c>
      <c r="F75" s="30">
        <v>16</v>
      </c>
      <c r="H75" s="24">
        <f t="shared" si="0"/>
        <v>1</v>
      </c>
      <c r="I75" s="34">
        <f t="shared" si="1"/>
        <v>0.9375</v>
      </c>
      <c r="J75" s="35">
        <f t="shared" si="2"/>
        <v>6.25E-2</v>
      </c>
    </row>
    <row r="76" spans="1:10" x14ac:dyDescent="0.2">
      <c r="A76" s="493" t="s">
        <v>56</v>
      </c>
      <c r="B76" s="21">
        <v>4</v>
      </c>
      <c r="C76" s="17"/>
      <c r="D76" s="17"/>
      <c r="E76" s="27">
        <v>4</v>
      </c>
      <c r="F76" s="30">
        <v>4</v>
      </c>
      <c r="H76" s="24">
        <f t="shared" si="0"/>
        <v>1</v>
      </c>
      <c r="I76" s="34">
        <f t="shared" si="1"/>
        <v>1</v>
      </c>
      <c r="J76" s="35">
        <f t="shared" si="2"/>
        <v>0</v>
      </c>
    </row>
    <row r="77" spans="1:10" x14ac:dyDescent="0.2">
      <c r="A77" s="493" t="s">
        <v>57</v>
      </c>
      <c r="B77" s="21">
        <v>14</v>
      </c>
      <c r="C77" s="17">
        <v>1</v>
      </c>
      <c r="D77" s="17"/>
      <c r="E77" s="27">
        <v>12</v>
      </c>
      <c r="F77" s="30">
        <v>13</v>
      </c>
      <c r="H77" s="24">
        <f t="shared" ref="H77:H86" si="6">F77/B77</f>
        <v>0.9285714285714286</v>
      </c>
      <c r="I77" s="34">
        <f t="shared" ref="I77:I86" si="7">E77/B77</f>
        <v>0.8571428571428571</v>
      </c>
      <c r="J77" s="35">
        <f t="shared" ref="J77:J86" si="8">(D77+C77)/B77</f>
        <v>7.1428571428571425E-2</v>
      </c>
    </row>
    <row r="78" spans="1:10" x14ac:dyDescent="0.2">
      <c r="A78" s="493" t="s">
        <v>58</v>
      </c>
      <c r="B78" s="21">
        <v>7</v>
      </c>
      <c r="C78" s="17"/>
      <c r="D78" s="17"/>
      <c r="E78" s="27">
        <v>6</v>
      </c>
      <c r="F78" s="30">
        <v>6</v>
      </c>
      <c r="H78" s="24">
        <f t="shared" si="6"/>
        <v>0.8571428571428571</v>
      </c>
      <c r="I78" s="34">
        <f t="shared" si="7"/>
        <v>0.8571428571428571</v>
      </c>
      <c r="J78" s="35">
        <f t="shared" si="8"/>
        <v>0</v>
      </c>
    </row>
    <row r="79" spans="1:10" x14ac:dyDescent="0.2">
      <c r="A79" s="494" t="s">
        <v>59</v>
      </c>
      <c r="B79" s="44">
        <v>5</v>
      </c>
      <c r="C79" s="45"/>
      <c r="D79" s="45"/>
      <c r="E79" s="46">
        <v>4</v>
      </c>
      <c r="F79" s="47">
        <v>4</v>
      </c>
      <c r="H79" s="51">
        <f t="shared" si="6"/>
        <v>0.8</v>
      </c>
      <c r="I79" s="52">
        <f t="shared" si="7"/>
        <v>0.8</v>
      </c>
      <c r="J79" s="53">
        <f t="shared" si="8"/>
        <v>0</v>
      </c>
    </row>
    <row r="80" spans="1:10" x14ac:dyDescent="0.2">
      <c r="A80" s="490" t="s">
        <v>32</v>
      </c>
      <c r="B80" s="65">
        <v>27</v>
      </c>
      <c r="C80" s="65"/>
      <c r="D80" s="65"/>
      <c r="E80" s="65">
        <v>25</v>
      </c>
      <c r="F80" s="60">
        <v>25</v>
      </c>
      <c r="H80" s="62">
        <f t="shared" si="6"/>
        <v>0.92592592592592593</v>
      </c>
      <c r="I80" s="68">
        <f t="shared" si="7"/>
        <v>0.92592592592592593</v>
      </c>
      <c r="J80" s="69">
        <f t="shared" si="8"/>
        <v>0</v>
      </c>
    </row>
    <row r="81" spans="1:10" x14ac:dyDescent="0.2">
      <c r="A81" s="491" t="s">
        <v>99</v>
      </c>
      <c r="B81" s="67">
        <v>27</v>
      </c>
      <c r="C81" s="67"/>
      <c r="D81" s="67"/>
      <c r="E81" s="67">
        <v>25</v>
      </c>
      <c r="F81" s="61">
        <v>25</v>
      </c>
      <c r="H81" s="63">
        <f t="shared" si="6"/>
        <v>0.92592592592592593</v>
      </c>
      <c r="I81" s="70">
        <f t="shared" si="7"/>
        <v>0.92592592592592593</v>
      </c>
      <c r="J81" s="71">
        <f t="shared" si="8"/>
        <v>0</v>
      </c>
    </row>
    <row r="82" spans="1:10" x14ac:dyDescent="0.2">
      <c r="A82" s="492" t="s">
        <v>33</v>
      </c>
      <c r="B82" s="20">
        <v>7</v>
      </c>
      <c r="C82" s="15"/>
      <c r="D82" s="15"/>
      <c r="E82" s="26">
        <v>6</v>
      </c>
      <c r="F82" s="29">
        <v>6</v>
      </c>
      <c r="H82" s="23">
        <f t="shared" si="6"/>
        <v>0.8571428571428571</v>
      </c>
      <c r="I82" s="32">
        <f t="shared" si="7"/>
        <v>0.8571428571428571</v>
      </c>
      <c r="J82" s="33">
        <f t="shared" si="8"/>
        <v>0</v>
      </c>
    </row>
    <row r="83" spans="1:10" x14ac:dyDescent="0.2">
      <c r="A83" s="493" t="s">
        <v>34</v>
      </c>
      <c r="B83" s="21">
        <v>15</v>
      </c>
      <c r="C83" s="17"/>
      <c r="D83" s="17"/>
      <c r="E83" s="27">
        <v>14</v>
      </c>
      <c r="F83" s="30">
        <v>14</v>
      </c>
      <c r="H83" s="24">
        <f t="shared" si="6"/>
        <v>0.93333333333333335</v>
      </c>
      <c r="I83" s="34">
        <f t="shared" si="7"/>
        <v>0.93333333333333335</v>
      </c>
      <c r="J83" s="35">
        <f t="shared" si="8"/>
        <v>0</v>
      </c>
    </row>
    <row r="84" spans="1:10" x14ac:dyDescent="0.2">
      <c r="A84" s="498" t="s">
        <v>35</v>
      </c>
      <c r="B84" s="22">
        <v>5</v>
      </c>
      <c r="C84" s="19"/>
      <c r="D84" s="19"/>
      <c r="E84" s="28">
        <v>5</v>
      </c>
      <c r="F84" s="31">
        <v>5</v>
      </c>
      <c r="H84" s="25">
        <f t="shared" si="6"/>
        <v>1</v>
      </c>
      <c r="I84" s="36">
        <f t="shared" si="7"/>
        <v>1</v>
      </c>
      <c r="J84" s="37">
        <f t="shared" si="8"/>
        <v>0</v>
      </c>
    </row>
    <row r="85" spans="1:10" x14ac:dyDescent="0.2">
      <c r="A85" s="113"/>
      <c r="B85" s="114"/>
      <c r="C85" s="115"/>
      <c r="D85" s="115"/>
      <c r="E85" s="115"/>
      <c r="F85" s="114"/>
      <c r="H85" s="116"/>
      <c r="I85" s="117"/>
      <c r="J85" s="117"/>
    </row>
    <row r="86" spans="1:10" x14ac:dyDescent="0.2">
      <c r="A86" s="8" t="s">
        <v>60</v>
      </c>
      <c r="B86" s="12">
        <f>B80+B50+B20+B11</f>
        <v>1147</v>
      </c>
      <c r="C86" s="12">
        <f t="shared" ref="C86:F86" si="9">C80+C50+C20+C11</f>
        <v>105</v>
      </c>
      <c r="D86" s="12">
        <f t="shared" si="9"/>
        <v>0</v>
      </c>
      <c r="E86" s="12">
        <f t="shared" si="9"/>
        <v>964</v>
      </c>
      <c r="F86" s="13">
        <f t="shared" si="9"/>
        <v>1069</v>
      </c>
      <c r="G86" s="7"/>
      <c r="H86" s="11">
        <f t="shared" si="6"/>
        <v>0.93199651264167394</v>
      </c>
      <c r="I86" s="9">
        <f t="shared" si="7"/>
        <v>0.84045335658238884</v>
      </c>
      <c r="J86" s="10">
        <f t="shared" si="8"/>
        <v>9.1543156059285091E-2</v>
      </c>
    </row>
    <row r="88" spans="1:10" x14ac:dyDescent="0.2">
      <c r="A88" s="344" t="s">
        <v>431</v>
      </c>
    </row>
    <row r="89" spans="1:10" x14ac:dyDescent="0.2">
      <c r="A89" s="345" t="s">
        <v>535</v>
      </c>
    </row>
    <row r="90" spans="1:10" x14ac:dyDescent="0.2">
      <c r="A90" s="6"/>
    </row>
  </sheetData>
  <mergeCells count="8">
    <mergeCell ref="A2:J2"/>
    <mergeCell ref="A5:J5"/>
    <mergeCell ref="J8:J9"/>
    <mergeCell ref="B8:B9"/>
    <mergeCell ref="C8:E8"/>
    <mergeCell ref="F8:F9"/>
    <mergeCell ref="H8:H9"/>
    <mergeCell ref="I8:I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6" fitToHeight="0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J89"/>
  <sheetViews>
    <sheetView showGridLines="0" topLeftCell="A46" workbookViewId="0">
      <selection activeCell="O19" sqref="O19"/>
    </sheetView>
  </sheetViews>
  <sheetFormatPr baseColWidth="10" defaultRowHeight="12.75" x14ac:dyDescent="0.2"/>
  <cols>
    <col min="1" max="1" width="31" customWidth="1"/>
    <col min="7" max="7" width="4.6640625" customWidth="1"/>
    <col min="8" max="10" width="16" customWidth="1"/>
  </cols>
  <sheetData>
    <row r="1" spans="1:10" ht="13.5" thickBot="1" x14ac:dyDescent="0.25"/>
    <row r="2" spans="1:10" ht="37.5" customHeight="1" thickTop="1" thickBot="1" x14ac:dyDescent="0.25">
      <c r="A2" s="598" t="s">
        <v>457</v>
      </c>
      <c r="B2" s="610"/>
      <c r="C2" s="610"/>
      <c r="D2" s="610"/>
      <c r="E2" s="610"/>
      <c r="F2" s="610"/>
      <c r="G2" s="610"/>
      <c r="H2" s="610"/>
      <c r="I2" s="610"/>
      <c r="J2" s="611"/>
    </row>
    <row r="3" spans="1:10" ht="13.5" thickTop="1" x14ac:dyDescent="0.2"/>
    <row r="5" spans="1:10" x14ac:dyDescent="0.2">
      <c r="A5" s="615" t="s">
        <v>579</v>
      </c>
      <c r="B5" s="615"/>
      <c r="C5" s="615"/>
      <c r="D5" s="615"/>
      <c r="E5" s="615"/>
      <c r="F5" s="615"/>
      <c r="G5" s="615"/>
      <c r="H5" s="615"/>
      <c r="I5" s="615"/>
      <c r="J5" s="615"/>
    </row>
    <row r="6" spans="1:10" s="118" customFormat="1" x14ac:dyDescent="0.2">
      <c r="A6" s="348"/>
      <c r="B6" s="348"/>
      <c r="C6" s="348"/>
      <c r="D6" s="348"/>
      <c r="E6" s="348"/>
      <c r="F6" s="348"/>
      <c r="G6" s="348"/>
      <c r="H6" s="348"/>
      <c r="I6" s="348"/>
      <c r="J6" s="348"/>
    </row>
    <row r="8" spans="1:10" ht="25.5" customHeight="1" x14ac:dyDescent="0.2">
      <c r="A8" s="6"/>
      <c r="B8" s="629" t="s">
        <v>61</v>
      </c>
      <c r="C8" s="623" t="s">
        <v>62</v>
      </c>
      <c r="D8" s="624"/>
      <c r="E8" s="625"/>
      <c r="F8" s="627" t="s">
        <v>63</v>
      </c>
      <c r="H8" s="631" t="s">
        <v>80</v>
      </c>
      <c r="I8" s="632" t="s">
        <v>81</v>
      </c>
      <c r="J8" s="626" t="s">
        <v>82</v>
      </c>
    </row>
    <row r="9" spans="1:10" ht="25.5" customHeight="1" x14ac:dyDescent="0.2">
      <c r="A9" s="6"/>
      <c r="B9" s="630"/>
      <c r="C9" s="1" t="s">
        <v>64</v>
      </c>
      <c r="D9" s="2" t="s">
        <v>65</v>
      </c>
      <c r="E9" s="3" t="s">
        <v>66</v>
      </c>
      <c r="F9" s="628"/>
      <c r="H9" s="631"/>
      <c r="I9" s="632"/>
      <c r="J9" s="626"/>
    </row>
    <row r="10" spans="1:10" x14ac:dyDescent="0.2">
      <c r="A10" s="6"/>
    </row>
    <row r="11" spans="1:10" x14ac:dyDescent="0.2">
      <c r="A11" s="490" t="s">
        <v>0</v>
      </c>
      <c r="B11" s="65">
        <v>120</v>
      </c>
      <c r="C11" s="65">
        <v>40</v>
      </c>
      <c r="D11" s="65">
        <v>1</v>
      </c>
      <c r="E11" s="65">
        <v>59</v>
      </c>
      <c r="F11" s="60">
        <f>SUM(C11:E11)</f>
        <v>100</v>
      </c>
      <c r="H11" s="62">
        <f>F11/B11</f>
        <v>0.83333333333333337</v>
      </c>
      <c r="I11" s="68">
        <f>E11/B11</f>
        <v>0.49166666666666664</v>
      </c>
      <c r="J11" s="69">
        <f>(D11+C11)/B11</f>
        <v>0.34166666666666667</v>
      </c>
    </row>
    <row r="12" spans="1:10" x14ac:dyDescent="0.2">
      <c r="A12" s="491" t="s">
        <v>523</v>
      </c>
      <c r="B12" s="67">
        <v>52</v>
      </c>
      <c r="C12" s="67">
        <v>29</v>
      </c>
      <c r="D12" s="67"/>
      <c r="E12" s="67">
        <v>15</v>
      </c>
      <c r="F12" s="61">
        <f t="shared" ref="F12:F75" si="0">SUM(C12:E12)</f>
        <v>44</v>
      </c>
      <c r="H12" s="63">
        <f t="shared" ref="H12:H75" si="1">F12/B12</f>
        <v>0.84615384615384615</v>
      </c>
      <c r="I12" s="70">
        <f t="shared" ref="I12:I75" si="2">E12/B12</f>
        <v>0.28846153846153844</v>
      </c>
      <c r="J12" s="71">
        <f t="shared" ref="J12:J75" si="3">(D12+C12)/B12</f>
        <v>0.55769230769230771</v>
      </c>
    </row>
    <row r="13" spans="1:10" x14ac:dyDescent="0.2">
      <c r="A13" s="492" t="s">
        <v>1</v>
      </c>
      <c r="B13" s="20">
        <v>25</v>
      </c>
      <c r="C13" s="15">
        <v>12</v>
      </c>
      <c r="D13" s="15"/>
      <c r="E13" s="26">
        <v>9</v>
      </c>
      <c r="F13" s="29">
        <f t="shared" si="0"/>
        <v>21</v>
      </c>
      <c r="H13" s="23">
        <f t="shared" si="1"/>
        <v>0.84</v>
      </c>
      <c r="I13" s="32">
        <f t="shared" si="2"/>
        <v>0.36</v>
      </c>
      <c r="J13" s="33">
        <f t="shared" si="3"/>
        <v>0.48</v>
      </c>
    </row>
    <row r="14" spans="1:10" x14ac:dyDescent="0.2">
      <c r="A14" s="493" t="s">
        <v>2</v>
      </c>
      <c r="B14" s="21">
        <v>21</v>
      </c>
      <c r="C14" s="17">
        <v>15</v>
      </c>
      <c r="D14" s="17"/>
      <c r="E14" s="27">
        <v>4</v>
      </c>
      <c r="F14" s="30">
        <f t="shared" si="0"/>
        <v>19</v>
      </c>
      <c r="H14" s="24">
        <f t="shared" si="1"/>
        <v>0.90476190476190477</v>
      </c>
      <c r="I14" s="34">
        <f t="shared" si="2"/>
        <v>0.19047619047619047</v>
      </c>
      <c r="J14" s="35">
        <f t="shared" si="3"/>
        <v>0.7142857142857143</v>
      </c>
    </row>
    <row r="15" spans="1:10" x14ac:dyDescent="0.2">
      <c r="A15" s="493" t="s">
        <v>3</v>
      </c>
      <c r="B15" s="21">
        <v>2</v>
      </c>
      <c r="C15" s="17">
        <v>1</v>
      </c>
      <c r="D15" s="17"/>
      <c r="E15" s="27"/>
      <c r="F15" s="30">
        <f t="shared" si="0"/>
        <v>1</v>
      </c>
      <c r="H15" s="24">
        <f t="shared" si="1"/>
        <v>0.5</v>
      </c>
      <c r="I15" s="34">
        <f t="shared" si="2"/>
        <v>0</v>
      </c>
      <c r="J15" s="35">
        <f t="shared" si="3"/>
        <v>0.5</v>
      </c>
    </row>
    <row r="16" spans="1:10" x14ac:dyDescent="0.2">
      <c r="A16" s="494" t="s">
        <v>4</v>
      </c>
      <c r="B16" s="44">
        <v>4</v>
      </c>
      <c r="C16" s="45">
        <v>1</v>
      </c>
      <c r="D16" s="45"/>
      <c r="E16" s="46">
        <v>2</v>
      </c>
      <c r="F16" s="47">
        <f t="shared" si="0"/>
        <v>3</v>
      </c>
      <c r="H16" s="51">
        <f t="shared" si="1"/>
        <v>0.75</v>
      </c>
      <c r="I16" s="52">
        <f t="shared" si="2"/>
        <v>0.5</v>
      </c>
      <c r="J16" s="53">
        <f t="shared" si="3"/>
        <v>0.25</v>
      </c>
    </row>
    <row r="17" spans="1:10" ht="25.5" x14ac:dyDescent="0.2">
      <c r="A17" s="495" t="s">
        <v>524</v>
      </c>
      <c r="B17" s="55">
        <v>68</v>
      </c>
      <c r="C17" s="55">
        <v>11</v>
      </c>
      <c r="D17" s="55">
        <v>1</v>
      </c>
      <c r="E17" s="55">
        <v>44</v>
      </c>
      <c r="F17" s="58">
        <f t="shared" si="0"/>
        <v>56</v>
      </c>
      <c r="H17" s="59">
        <f t="shared" si="1"/>
        <v>0.82352941176470584</v>
      </c>
      <c r="I17" s="56">
        <f t="shared" si="2"/>
        <v>0.6470588235294118</v>
      </c>
      <c r="J17" s="57">
        <f t="shared" si="3"/>
        <v>0.17647058823529413</v>
      </c>
    </row>
    <row r="18" spans="1:10" x14ac:dyDescent="0.2">
      <c r="A18" s="492" t="s">
        <v>5</v>
      </c>
      <c r="B18" s="20">
        <v>28</v>
      </c>
      <c r="C18" s="15">
        <v>5</v>
      </c>
      <c r="D18" s="15">
        <v>1</v>
      </c>
      <c r="E18" s="26">
        <v>22</v>
      </c>
      <c r="F18" s="29">
        <f t="shared" si="0"/>
        <v>28</v>
      </c>
      <c r="H18" s="23">
        <f t="shared" si="1"/>
        <v>1</v>
      </c>
      <c r="I18" s="32">
        <f t="shared" si="2"/>
        <v>0.7857142857142857</v>
      </c>
      <c r="J18" s="33">
        <f t="shared" si="3"/>
        <v>0.21428571428571427</v>
      </c>
    </row>
    <row r="19" spans="1:10" x14ac:dyDescent="0.2">
      <c r="A19" s="494" t="s">
        <v>6</v>
      </c>
      <c r="B19" s="44">
        <v>40</v>
      </c>
      <c r="C19" s="45">
        <v>6</v>
      </c>
      <c r="D19" s="45"/>
      <c r="E19" s="46">
        <v>22</v>
      </c>
      <c r="F19" s="47">
        <f t="shared" si="0"/>
        <v>28</v>
      </c>
      <c r="H19" s="51">
        <f t="shared" si="1"/>
        <v>0.7</v>
      </c>
      <c r="I19" s="52">
        <f t="shared" si="2"/>
        <v>0.55000000000000004</v>
      </c>
      <c r="J19" s="53">
        <f t="shared" si="3"/>
        <v>0.15</v>
      </c>
    </row>
    <row r="20" spans="1:10" ht="25.5" x14ac:dyDescent="0.2">
      <c r="A20" s="490" t="s">
        <v>516</v>
      </c>
      <c r="B20" s="65">
        <v>243</v>
      </c>
      <c r="C20" s="65">
        <v>36</v>
      </c>
      <c r="D20" s="65"/>
      <c r="E20" s="65">
        <v>186</v>
      </c>
      <c r="F20" s="60">
        <f t="shared" si="0"/>
        <v>222</v>
      </c>
      <c r="H20" s="62">
        <f t="shared" si="1"/>
        <v>0.9135802469135802</v>
      </c>
      <c r="I20" s="68">
        <f t="shared" si="2"/>
        <v>0.76543209876543206</v>
      </c>
      <c r="J20" s="69">
        <f t="shared" si="3"/>
        <v>0.14814814814814814</v>
      </c>
    </row>
    <row r="21" spans="1:10" x14ac:dyDescent="0.2">
      <c r="A21" s="491" t="s">
        <v>525</v>
      </c>
      <c r="B21" s="67">
        <v>90</v>
      </c>
      <c r="C21" s="67">
        <v>16</v>
      </c>
      <c r="D21" s="67"/>
      <c r="E21" s="67">
        <v>64</v>
      </c>
      <c r="F21" s="61">
        <f t="shared" si="0"/>
        <v>80</v>
      </c>
      <c r="H21" s="63">
        <f t="shared" si="1"/>
        <v>0.88888888888888884</v>
      </c>
      <c r="I21" s="70">
        <f t="shared" si="2"/>
        <v>0.71111111111111114</v>
      </c>
      <c r="J21" s="71">
        <f t="shared" si="3"/>
        <v>0.17777777777777778</v>
      </c>
    </row>
    <row r="22" spans="1:10" x14ac:dyDescent="0.2">
      <c r="A22" s="492" t="s">
        <v>8</v>
      </c>
      <c r="B22" s="20">
        <v>15</v>
      </c>
      <c r="C22" s="15">
        <v>2</v>
      </c>
      <c r="D22" s="15"/>
      <c r="E22" s="26">
        <v>12</v>
      </c>
      <c r="F22" s="29">
        <f t="shared" si="0"/>
        <v>14</v>
      </c>
      <c r="H22" s="23">
        <f t="shared" si="1"/>
        <v>0.93333333333333335</v>
      </c>
      <c r="I22" s="32">
        <f t="shared" si="2"/>
        <v>0.8</v>
      </c>
      <c r="J22" s="33">
        <f t="shared" si="3"/>
        <v>0.13333333333333333</v>
      </c>
    </row>
    <row r="23" spans="1:10" x14ac:dyDescent="0.2">
      <c r="A23" s="493" t="s">
        <v>9</v>
      </c>
      <c r="B23" s="21">
        <v>7</v>
      </c>
      <c r="C23" s="17">
        <v>2</v>
      </c>
      <c r="D23" s="17"/>
      <c r="E23" s="27">
        <v>5</v>
      </c>
      <c r="F23" s="30">
        <f t="shared" si="0"/>
        <v>7</v>
      </c>
      <c r="H23" s="24">
        <f t="shared" si="1"/>
        <v>1</v>
      </c>
      <c r="I23" s="34">
        <f t="shared" si="2"/>
        <v>0.7142857142857143</v>
      </c>
      <c r="J23" s="35">
        <f t="shared" si="3"/>
        <v>0.2857142857142857</v>
      </c>
    </row>
    <row r="24" spans="1:10" x14ac:dyDescent="0.2">
      <c r="A24" s="493" t="s">
        <v>10</v>
      </c>
      <c r="B24" s="21">
        <v>22</v>
      </c>
      <c r="C24" s="17">
        <v>5</v>
      </c>
      <c r="D24" s="17"/>
      <c r="E24" s="27">
        <v>12</v>
      </c>
      <c r="F24" s="30">
        <f t="shared" si="0"/>
        <v>17</v>
      </c>
      <c r="H24" s="24">
        <f t="shared" si="1"/>
        <v>0.77272727272727271</v>
      </c>
      <c r="I24" s="34">
        <f t="shared" si="2"/>
        <v>0.54545454545454541</v>
      </c>
      <c r="J24" s="35">
        <f t="shared" si="3"/>
        <v>0.22727272727272727</v>
      </c>
    </row>
    <row r="25" spans="1:10" x14ac:dyDescent="0.2">
      <c r="A25" s="493" t="s">
        <v>11</v>
      </c>
      <c r="B25" s="21">
        <v>1</v>
      </c>
      <c r="C25" s="17">
        <v>1</v>
      </c>
      <c r="D25" s="17"/>
      <c r="E25" s="27"/>
      <c r="F25" s="30">
        <f t="shared" si="0"/>
        <v>1</v>
      </c>
      <c r="H25" s="24">
        <f t="shared" si="1"/>
        <v>1</v>
      </c>
      <c r="I25" s="34">
        <f t="shared" si="2"/>
        <v>0</v>
      </c>
      <c r="J25" s="35">
        <f t="shared" si="3"/>
        <v>1</v>
      </c>
    </row>
    <row r="26" spans="1:10" x14ac:dyDescent="0.2">
      <c r="A26" s="493" t="s">
        <v>12</v>
      </c>
      <c r="B26" s="21">
        <v>23</v>
      </c>
      <c r="C26" s="17">
        <v>2</v>
      </c>
      <c r="D26" s="17"/>
      <c r="E26" s="27">
        <v>19</v>
      </c>
      <c r="F26" s="30">
        <f t="shared" si="0"/>
        <v>21</v>
      </c>
      <c r="H26" s="24">
        <f t="shared" si="1"/>
        <v>0.91304347826086951</v>
      </c>
      <c r="I26" s="34">
        <f t="shared" si="2"/>
        <v>0.82608695652173914</v>
      </c>
      <c r="J26" s="35">
        <f t="shared" si="3"/>
        <v>8.6956521739130432E-2</v>
      </c>
    </row>
    <row r="27" spans="1:10" x14ac:dyDescent="0.2">
      <c r="A27" s="493" t="s">
        <v>13</v>
      </c>
      <c r="B27" s="21">
        <v>4</v>
      </c>
      <c r="C27" s="17"/>
      <c r="D27" s="17"/>
      <c r="E27" s="27">
        <v>4</v>
      </c>
      <c r="F27" s="30">
        <f t="shared" si="0"/>
        <v>4</v>
      </c>
      <c r="H27" s="24">
        <f t="shared" si="1"/>
        <v>1</v>
      </c>
      <c r="I27" s="34">
        <f t="shared" si="2"/>
        <v>1</v>
      </c>
      <c r="J27" s="35">
        <f t="shared" si="3"/>
        <v>0</v>
      </c>
    </row>
    <row r="28" spans="1:10" x14ac:dyDescent="0.2">
      <c r="A28" s="493" t="s">
        <v>14</v>
      </c>
      <c r="B28" s="21">
        <v>3</v>
      </c>
      <c r="C28" s="17">
        <v>2</v>
      </c>
      <c r="D28" s="17"/>
      <c r="E28" s="27">
        <v>1</v>
      </c>
      <c r="F28" s="30">
        <f t="shared" si="0"/>
        <v>3</v>
      </c>
      <c r="H28" s="24">
        <f t="shared" si="1"/>
        <v>1</v>
      </c>
      <c r="I28" s="34">
        <f t="shared" si="2"/>
        <v>0.33333333333333331</v>
      </c>
      <c r="J28" s="35">
        <f t="shared" si="3"/>
        <v>0.66666666666666663</v>
      </c>
    </row>
    <row r="29" spans="1:10" x14ac:dyDescent="0.2">
      <c r="A29" s="493" t="s">
        <v>15</v>
      </c>
      <c r="B29" s="21">
        <v>12</v>
      </c>
      <c r="C29" s="17">
        <v>2</v>
      </c>
      <c r="D29" s="17"/>
      <c r="E29" s="27">
        <v>8</v>
      </c>
      <c r="F29" s="30">
        <f t="shared" si="0"/>
        <v>10</v>
      </c>
      <c r="H29" s="24">
        <f t="shared" si="1"/>
        <v>0.83333333333333337</v>
      </c>
      <c r="I29" s="34">
        <f t="shared" si="2"/>
        <v>0.66666666666666663</v>
      </c>
      <c r="J29" s="35">
        <f t="shared" si="3"/>
        <v>0.16666666666666666</v>
      </c>
    </row>
    <row r="30" spans="1:10" x14ac:dyDescent="0.2">
      <c r="A30" s="494" t="s">
        <v>16</v>
      </c>
      <c r="B30" s="44">
        <v>3</v>
      </c>
      <c r="C30" s="45"/>
      <c r="D30" s="45"/>
      <c r="E30" s="46">
        <v>3</v>
      </c>
      <c r="F30" s="47">
        <f t="shared" si="0"/>
        <v>3</v>
      </c>
      <c r="H30" s="51">
        <f t="shared" si="1"/>
        <v>1</v>
      </c>
      <c r="I30" s="52">
        <f t="shared" si="2"/>
        <v>1</v>
      </c>
      <c r="J30" s="53">
        <f t="shared" si="3"/>
        <v>0</v>
      </c>
    </row>
    <row r="31" spans="1:10" x14ac:dyDescent="0.2">
      <c r="A31" s="495" t="s">
        <v>289</v>
      </c>
      <c r="B31" s="55">
        <v>117</v>
      </c>
      <c r="C31" s="55">
        <v>19</v>
      </c>
      <c r="D31" s="55"/>
      <c r="E31" s="55">
        <v>90</v>
      </c>
      <c r="F31" s="58">
        <f t="shared" si="0"/>
        <v>109</v>
      </c>
      <c r="H31" s="59">
        <f t="shared" si="1"/>
        <v>0.93162393162393164</v>
      </c>
      <c r="I31" s="56">
        <f t="shared" si="2"/>
        <v>0.76923076923076927</v>
      </c>
      <c r="J31" s="57">
        <f t="shared" si="3"/>
        <v>0.1623931623931624</v>
      </c>
    </row>
    <row r="32" spans="1:10" x14ac:dyDescent="0.2">
      <c r="A32" s="492" t="s">
        <v>17</v>
      </c>
      <c r="B32" s="20">
        <v>19</v>
      </c>
      <c r="C32" s="15">
        <v>1</v>
      </c>
      <c r="D32" s="15"/>
      <c r="E32" s="26">
        <v>17</v>
      </c>
      <c r="F32" s="29">
        <f t="shared" si="0"/>
        <v>18</v>
      </c>
      <c r="H32" s="23">
        <f t="shared" si="1"/>
        <v>0.94736842105263153</v>
      </c>
      <c r="I32" s="32">
        <f t="shared" si="2"/>
        <v>0.89473684210526316</v>
      </c>
      <c r="J32" s="33">
        <f t="shared" si="3"/>
        <v>5.2631578947368418E-2</v>
      </c>
    </row>
    <row r="33" spans="1:10" x14ac:dyDescent="0.2">
      <c r="A33" s="493" t="s">
        <v>18</v>
      </c>
      <c r="B33" s="21">
        <v>10</v>
      </c>
      <c r="C33" s="17">
        <v>3</v>
      </c>
      <c r="D33" s="17"/>
      <c r="E33" s="27">
        <v>7</v>
      </c>
      <c r="F33" s="30">
        <f t="shared" si="0"/>
        <v>10</v>
      </c>
      <c r="H33" s="24">
        <f t="shared" si="1"/>
        <v>1</v>
      </c>
      <c r="I33" s="34">
        <f t="shared" si="2"/>
        <v>0.7</v>
      </c>
      <c r="J33" s="35">
        <f t="shared" si="3"/>
        <v>0.3</v>
      </c>
    </row>
    <row r="34" spans="1:10" x14ac:dyDescent="0.2">
      <c r="A34" s="493" t="s">
        <v>19</v>
      </c>
      <c r="B34" s="21">
        <v>11</v>
      </c>
      <c r="C34" s="17">
        <v>4</v>
      </c>
      <c r="D34" s="17"/>
      <c r="E34" s="27">
        <v>5</v>
      </c>
      <c r="F34" s="30">
        <f t="shared" si="0"/>
        <v>9</v>
      </c>
      <c r="H34" s="24">
        <f t="shared" si="1"/>
        <v>0.81818181818181823</v>
      </c>
      <c r="I34" s="34">
        <f t="shared" si="2"/>
        <v>0.45454545454545453</v>
      </c>
      <c r="J34" s="35">
        <f t="shared" si="3"/>
        <v>0.36363636363636365</v>
      </c>
    </row>
    <row r="35" spans="1:10" x14ac:dyDescent="0.2">
      <c r="A35" s="493" t="s">
        <v>20</v>
      </c>
      <c r="B35" s="21">
        <v>17</v>
      </c>
      <c r="C35" s="17">
        <v>2</v>
      </c>
      <c r="D35" s="17"/>
      <c r="E35" s="27">
        <v>14</v>
      </c>
      <c r="F35" s="30">
        <f t="shared" si="0"/>
        <v>16</v>
      </c>
      <c r="H35" s="24">
        <f t="shared" si="1"/>
        <v>0.94117647058823528</v>
      </c>
      <c r="I35" s="34">
        <f t="shared" si="2"/>
        <v>0.82352941176470584</v>
      </c>
      <c r="J35" s="35">
        <f t="shared" si="3"/>
        <v>0.11764705882352941</v>
      </c>
    </row>
    <row r="36" spans="1:10" x14ac:dyDescent="0.2">
      <c r="A36" s="493" t="s">
        <v>21</v>
      </c>
      <c r="B36" s="21">
        <v>2</v>
      </c>
      <c r="C36" s="17">
        <v>1</v>
      </c>
      <c r="D36" s="17"/>
      <c r="E36" s="27">
        <v>1</v>
      </c>
      <c r="F36" s="30">
        <f t="shared" si="0"/>
        <v>2</v>
      </c>
      <c r="H36" s="24">
        <f t="shared" si="1"/>
        <v>1</v>
      </c>
      <c r="I36" s="34">
        <f t="shared" si="2"/>
        <v>0.5</v>
      </c>
      <c r="J36" s="35">
        <f t="shared" si="3"/>
        <v>0.5</v>
      </c>
    </row>
    <row r="37" spans="1:10" x14ac:dyDescent="0.2">
      <c r="A37" s="493" t="s">
        <v>22</v>
      </c>
      <c r="B37" s="21">
        <v>23</v>
      </c>
      <c r="C37" s="17">
        <v>3</v>
      </c>
      <c r="D37" s="17"/>
      <c r="E37" s="27">
        <v>20</v>
      </c>
      <c r="F37" s="30">
        <f t="shared" si="0"/>
        <v>23</v>
      </c>
      <c r="H37" s="24">
        <f t="shared" si="1"/>
        <v>1</v>
      </c>
      <c r="I37" s="34">
        <f t="shared" si="2"/>
        <v>0.86956521739130432</v>
      </c>
      <c r="J37" s="35">
        <f t="shared" si="3"/>
        <v>0.13043478260869565</v>
      </c>
    </row>
    <row r="38" spans="1:10" x14ac:dyDescent="0.2">
      <c r="A38" s="493" t="s">
        <v>23</v>
      </c>
      <c r="B38" s="21">
        <v>26</v>
      </c>
      <c r="C38" s="17">
        <v>4</v>
      </c>
      <c r="D38" s="17"/>
      <c r="E38" s="27">
        <v>19</v>
      </c>
      <c r="F38" s="30">
        <f t="shared" si="0"/>
        <v>23</v>
      </c>
      <c r="H38" s="24">
        <f t="shared" si="1"/>
        <v>0.88461538461538458</v>
      </c>
      <c r="I38" s="34">
        <f t="shared" si="2"/>
        <v>0.73076923076923073</v>
      </c>
      <c r="J38" s="35">
        <f t="shared" si="3"/>
        <v>0.15384615384615385</v>
      </c>
    </row>
    <row r="39" spans="1:10" x14ac:dyDescent="0.2">
      <c r="A39" s="493" t="s">
        <v>24</v>
      </c>
      <c r="B39" s="21">
        <v>7</v>
      </c>
      <c r="C39" s="17">
        <v>1</v>
      </c>
      <c r="D39" s="17"/>
      <c r="E39" s="27">
        <v>5</v>
      </c>
      <c r="F39" s="30">
        <f t="shared" si="0"/>
        <v>6</v>
      </c>
      <c r="H39" s="24">
        <f t="shared" si="1"/>
        <v>0.8571428571428571</v>
      </c>
      <c r="I39" s="34">
        <f t="shared" si="2"/>
        <v>0.7142857142857143</v>
      </c>
      <c r="J39" s="35">
        <f t="shared" si="3"/>
        <v>0.14285714285714285</v>
      </c>
    </row>
    <row r="40" spans="1:10" x14ac:dyDescent="0.2">
      <c r="A40" s="494" t="s">
        <v>25</v>
      </c>
      <c r="B40" s="44">
        <v>2</v>
      </c>
      <c r="C40" s="45"/>
      <c r="D40" s="45"/>
      <c r="E40" s="46">
        <v>2</v>
      </c>
      <c r="F40" s="47">
        <f t="shared" si="0"/>
        <v>2</v>
      </c>
      <c r="H40" s="51">
        <f t="shared" si="1"/>
        <v>1</v>
      </c>
      <c r="I40" s="52">
        <f t="shared" si="2"/>
        <v>1</v>
      </c>
      <c r="J40" s="53">
        <f t="shared" si="3"/>
        <v>0</v>
      </c>
    </row>
    <row r="41" spans="1:10" x14ac:dyDescent="0.2">
      <c r="A41" s="495" t="s">
        <v>299</v>
      </c>
      <c r="B41" s="55">
        <v>36</v>
      </c>
      <c r="C41" s="55">
        <v>1</v>
      </c>
      <c r="D41" s="55"/>
      <c r="E41" s="55">
        <v>32</v>
      </c>
      <c r="F41" s="58">
        <f t="shared" si="0"/>
        <v>33</v>
      </c>
      <c r="H41" s="59">
        <f t="shared" si="1"/>
        <v>0.91666666666666663</v>
      </c>
      <c r="I41" s="56">
        <f t="shared" si="2"/>
        <v>0.88888888888888884</v>
      </c>
      <c r="J41" s="57">
        <f t="shared" si="3"/>
        <v>2.7777777777777776E-2</v>
      </c>
    </row>
    <row r="42" spans="1:10" x14ac:dyDescent="0.2">
      <c r="A42" s="492" t="s">
        <v>26</v>
      </c>
      <c r="B42" s="20">
        <v>16</v>
      </c>
      <c r="C42" s="15"/>
      <c r="D42" s="15"/>
      <c r="E42" s="26">
        <v>15</v>
      </c>
      <c r="F42" s="29">
        <f t="shared" si="0"/>
        <v>15</v>
      </c>
      <c r="H42" s="23">
        <f t="shared" si="1"/>
        <v>0.9375</v>
      </c>
      <c r="I42" s="32">
        <f t="shared" si="2"/>
        <v>0.9375</v>
      </c>
      <c r="J42" s="33">
        <f t="shared" si="3"/>
        <v>0</v>
      </c>
    </row>
    <row r="43" spans="1:10" x14ac:dyDescent="0.2">
      <c r="A43" s="493" t="s">
        <v>27</v>
      </c>
      <c r="B43" s="21">
        <v>5</v>
      </c>
      <c r="C43" s="17"/>
      <c r="D43" s="17"/>
      <c r="E43" s="27">
        <v>3</v>
      </c>
      <c r="F43" s="30">
        <f t="shared" si="0"/>
        <v>3</v>
      </c>
      <c r="H43" s="24">
        <f t="shared" si="1"/>
        <v>0.6</v>
      </c>
      <c r="I43" s="34">
        <f t="shared" si="2"/>
        <v>0.6</v>
      </c>
      <c r="J43" s="35">
        <f t="shared" si="3"/>
        <v>0</v>
      </c>
    </row>
    <row r="44" spans="1:10" x14ac:dyDescent="0.2">
      <c r="A44" s="493" t="s">
        <v>28</v>
      </c>
      <c r="B44" s="21"/>
      <c r="C44" s="17"/>
      <c r="D44" s="17"/>
      <c r="E44" s="27"/>
      <c r="F44" s="30">
        <f t="shared" si="0"/>
        <v>0</v>
      </c>
      <c r="H44" s="24"/>
      <c r="I44" s="34"/>
      <c r="J44" s="35"/>
    </row>
    <row r="45" spans="1:10" x14ac:dyDescent="0.2">
      <c r="A45" s="493" t="s">
        <v>29</v>
      </c>
      <c r="B45" s="21">
        <v>2</v>
      </c>
      <c r="C45" s="17"/>
      <c r="D45" s="17"/>
      <c r="E45" s="27">
        <v>2</v>
      </c>
      <c r="F45" s="30">
        <f t="shared" si="0"/>
        <v>2</v>
      </c>
      <c r="H45" s="24">
        <f t="shared" si="1"/>
        <v>1</v>
      </c>
      <c r="I45" s="34">
        <f t="shared" si="2"/>
        <v>1</v>
      </c>
      <c r="J45" s="35">
        <f t="shared" si="3"/>
        <v>0</v>
      </c>
    </row>
    <row r="46" spans="1:10" x14ac:dyDescent="0.2">
      <c r="A46" s="494" t="s">
        <v>30</v>
      </c>
      <c r="B46" s="44">
        <v>13</v>
      </c>
      <c r="C46" s="45">
        <v>1</v>
      </c>
      <c r="D46" s="45"/>
      <c r="E46" s="46">
        <v>12</v>
      </c>
      <c r="F46" s="47">
        <f t="shared" si="0"/>
        <v>13</v>
      </c>
      <c r="H46" s="51">
        <f t="shared" si="1"/>
        <v>1</v>
      </c>
      <c r="I46" s="52">
        <f t="shared" si="2"/>
        <v>0.92307692307692313</v>
      </c>
      <c r="J46" s="53">
        <f t="shared" si="3"/>
        <v>7.6923076923076927E-2</v>
      </c>
    </row>
    <row r="47" spans="1:10" x14ac:dyDescent="0.2">
      <c r="A47" s="495" t="s">
        <v>305</v>
      </c>
      <c r="B47" s="55"/>
      <c r="C47" s="55"/>
      <c r="D47" s="55"/>
      <c r="E47" s="55"/>
      <c r="F47" s="58">
        <f t="shared" si="0"/>
        <v>0</v>
      </c>
      <c r="H47" s="59"/>
      <c r="I47" s="56"/>
      <c r="J47" s="57"/>
    </row>
    <row r="48" spans="1:10" x14ac:dyDescent="0.2">
      <c r="A48" s="502" t="s">
        <v>31</v>
      </c>
      <c r="B48" s="20"/>
      <c r="C48" s="15"/>
      <c r="D48" s="15"/>
      <c r="E48" s="26"/>
      <c r="F48" s="29">
        <f t="shared" si="0"/>
        <v>0</v>
      </c>
      <c r="H48" s="23"/>
      <c r="I48" s="32"/>
      <c r="J48" s="33"/>
    </row>
    <row r="49" spans="1:10" x14ac:dyDescent="0.2">
      <c r="A49" s="496" t="s">
        <v>83</v>
      </c>
      <c r="B49" s="39"/>
      <c r="C49" s="40"/>
      <c r="D49" s="40"/>
      <c r="E49" s="41"/>
      <c r="F49" s="42">
        <f t="shared" si="0"/>
        <v>0</v>
      </c>
      <c r="H49" s="48"/>
      <c r="I49" s="49"/>
      <c r="J49" s="50"/>
    </row>
    <row r="50" spans="1:10" x14ac:dyDescent="0.2">
      <c r="A50" s="490" t="s">
        <v>518</v>
      </c>
      <c r="B50" s="65">
        <v>203</v>
      </c>
      <c r="C50" s="65">
        <v>17</v>
      </c>
      <c r="D50" s="65"/>
      <c r="E50" s="65">
        <v>177</v>
      </c>
      <c r="F50" s="60">
        <f t="shared" si="0"/>
        <v>194</v>
      </c>
      <c r="H50" s="62">
        <f t="shared" si="1"/>
        <v>0.95566502463054193</v>
      </c>
      <c r="I50" s="68">
        <f t="shared" si="2"/>
        <v>0.8719211822660099</v>
      </c>
      <c r="J50" s="69">
        <f t="shared" si="3"/>
        <v>8.3743842364532015E-2</v>
      </c>
    </row>
    <row r="51" spans="1:10" x14ac:dyDescent="0.2">
      <c r="A51" s="491" t="s">
        <v>526</v>
      </c>
      <c r="B51" s="67">
        <v>74</v>
      </c>
      <c r="C51" s="67">
        <v>10</v>
      </c>
      <c r="D51" s="67"/>
      <c r="E51" s="67">
        <v>61</v>
      </c>
      <c r="F51" s="61">
        <f t="shared" si="0"/>
        <v>71</v>
      </c>
      <c r="H51" s="63">
        <f t="shared" si="1"/>
        <v>0.95945945945945943</v>
      </c>
      <c r="I51" s="70">
        <f t="shared" si="2"/>
        <v>0.82432432432432434</v>
      </c>
      <c r="J51" s="71">
        <f t="shared" si="3"/>
        <v>0.13513513513513514</v>
      </c>
    </row>
    <row r="52" spans="1:10" x14ac:dyDescent="0.2">
      <c r="A52" s="492" t="s">
        <v>37</v>
      </c>
      <c r="B52" s="20">
        <v>14</v>
      </c>
      <c r="C52" s="15">
        <v>1</v>
      </c>
      <c r="D52" s="15"/>
      <c r="E52" s="26">
        <v>13</v>
      </c>
      <c r="F52" s="29">
        <f t="shared" si="0"/>
        <v>14</v>
      </c>
      <c r="H52" s="23">
        <f t="shared" si="1"/>
        <v>1</v>
      </c>
      <c r="I52" s="32">
        <f t="shared" si="2"/>
        <v>0.9285714285714286</v>
      </c>
      <c r="J52" s="33">
        <f t="shared" si="3"/>
        <v>7.1428571428571425E-2</v>
      </c>
    </row>
    <row r="53" spans="1:10" x14ac:dyDescent="0.2">
      <c r="A53" s="493" t="s">
        <v>38</v>
      </c>
      <c r="B53" s="21">
        <v>26</v>
      </c>
      <c r="C53" s="17">
        <v>6</v>
      </c>
      <c r="D53" s="17"/>
      <c r="E53" s="27">
        <v>20</v>
      </c>
      <c r="F53" s="30">
        <f t="shared" si="0"/>
        <v>26</v>
      </c>
      <c r="H53" s="24">
        <f t="shared" si="1"/>
        <v>1</v>
      </c>
      <c r="I53" s="34">
        <f t="shared" si="2"/>
        <v>0.76923076923076927</v>
      </c>
      <c r="J53" s="35">
        <f t="shared" si="3"/>
        <v>0.23076923076923078</v>
      </c>
    </row>
    <row r="54" spans="1:10" x14ac:dyDescent="0.2">
      <c r="A54" s="494" t="s">
        <v>39</v>
      </c>
      <c r="B54" s="44">
        <v>34</v>
      </c>
      <c r="C54" s="45">
        <v>3</v>
      </c>
      <c r="D54" s="45"/>
      <c r="E54" s="46">
        <v>28</v>
      </c>
      <c r="F54" s="47">
        <f t="shared" si="0"/>
        <v>31</v>
      </c>
      <c r="H54" s="51">
        <f t="shared" si="1"/>
        <v>0.91176470588235292</v>
      </c>
      <c r="I54" s="52">
        <f t="shared" si="2"/>
        <v>0.82352941176470584</v>
      </c>
      <c r="J54" s="53">
        <f t="shared" si="3"/>
        <v>8.8235294117647065E-2</v>
      </c>
    </row>
    <row r="55" spans="1:10" x14ac:dyDescent="0.2">
      <c r="A55" s="495" t="s">
        <v>312</v>
      </c>
      <c r="B55" s="55">
        <v>11</v>
      </c>
      <c r="C55" s="55">
        <v>1</v>
      </c>
      <c r="D55" s="55"/>
      <c r="E55" s="55">
        <v>10</v>
      </c>
      <c r="F55" s="58">
        <f t="shared" si="0"/>
        <v>11</v>
      </c>
      <c r="H55" s="59">
        <f t="shared" si="1"/>
        <v>1</v>
      </c>
      <c r="I55" s="56">
        <f t="shared" si="2"/>
        <v>0.90909090909090906</v>
      </c>
      <c r="J55" s="57">
        <f t="shared" si="3"/>
        <v>9.0909090909090912E-2</v>
      </c>
    </row>
    <row r="56" spans="1:10" x14ac:dyDescent="0.2">
      <c r="A56" s="492" t="s">
        <v>40</v>
      </c>
      <c r="B56" s="20">
        <v>7</v>
      </c>
      <c r="C56" s="15"/>
      <c r="D56" s="15"/>
      <c r="E56" s="26">
        <v>7</v>
      </c>
      <c r="F56" s="29">
        <f t="shared" si="0"/>
        <v>7</v>
      </c>
      <c r="H56" s="23">
        <f t="shared" si="1"/>
        <v>1</v>
      </c>
      <c r="I56" s="32">
        <f t="shared" si="2"/>
        <v>1</v>
      </c>
      <c r="J56" s="33">
        <f t="shared" si="3"/>
        <v>0</v>
      </c>
    </row>
    <row r="57" spans="1:10" x14ac:dyDescent="0.2">
      <c r="A57" s="493" t="s">
        <v>41</v>
      </c>
      <c r="B57" s="21">
        <v>1</v>
      </c>
      <c r="C57" s="17">
        <v>1</v>
      </c>
      <c r="D57" s="17"/>
      <c r="E57" s="27"/>
      <c r="F57" s="30">
        <f t="shared" si="0"/>
        <v>1</v>
      </c>
      <c r="H57" s="24">
        <f t="shared" si="1"/>
        <v>1</v>
      </c>
      <c r="I57" s="34">
        <f t="shared" si="2"/>
        <v>0</v>
      </c>
      <c r="J57" s="35">
        <f t="shared" si="3"/>
        <v>1</v>
      </c>
    </row>
    <row r="58" spans="1:10" x14ac:dyDescent="0.2">
      <c r="A58" s="494" t="s">
        <v>42</v>
      </c>
      <c r="B58" s="44">
        <v>3</v>
      </c>
      <c r="C58" s="45"/>
      <c r="D58" s="45"/>
      <c r="E58" s="46">
        <v>3</v>
      </c>
      <c r="F58" s="47">
        <f t="shared" si="0"/>
        <v>3</v>
      </c>
      <c r="H58" s="51">
        <f t="shared" si="1"/>
        <v>1</v>
      </c>
      <c r="I58" s="52">
        <f t="shared" si="2"/>
        <v>1</v>
      </c>
      <c r="J58" s="53">
        <f t="shared" si="3"/>
        <v>0</v>
      </c>
    </row>
    <row r="59" spans="1:10" x14ac:dyDescent="0.2">
      <c r="A59" s="495" t="s">
        <v>316</v>
      </c>
      <c r="B59" s="55">
        <v>20</v>
      </c>
      <c r="C59" s="55">
        <v>2</v>
      </c>
      <c r="D59" s="55"/>
      <c r="E59" s="55">
        <v>18</v>
      </c>
      <c r="F59" s="58">
        <f t="shared" si="0"/>
        <v>20</v>
      </c>
      <c r="H59" s="59">
        <f t="shared" si="1"/>
        <v>1</v>
      </c>
      <c r="I59" s="56">
        <f t="shared" si="2"/>
        <v>0.9</v>
      </c>
      <c r="J59" s="57">
        <f t="shared" si="3"/>
        <v>0.1</v>
      </c>
    </row>
    <row r="60" spans="1:10" x14ac:dyDescent="0.2">
      <c r="A60" s="492" t="s">
        <v>43</v>
      </c>
      <c r="B60" s="20">
        <v>10</v>
      </c>
      <c r="C60" s="15">
        <v>2</v>
      </c>
      <c r="D60" s="15"/>
      <c r="E60" s="26">
        <v>8</v>
      </c>
      <c r="F60" s="29">
        <f t="shared" si="0"/>
        <v>10</v>
      </c>
      <c r="H60" s="23">
        <f t="shared" si="1"/>
        <v>1</v>
      </c>
      <c r="I60" s="32">
        <f t="shared" si="2"/>
        <v>0.8</v>
      </c>
      <c r="J60" s="33">
        <f t="shared" si="3"/>
        <v>0.2</v>
      </c>
    </row>
    <row r="61" spans="1:10" x14ac:dyDescent="0.2">
      <c r="A61" s="493" t="s">
        <v>44</v>
      </c>
      <c r="B61" s="21">
        <v>5</v>
      </c>
      <c r="C61" s="17"/>
      <c r="D61" s="17"/>
      <c r="E61" s="27">
        <v>5</v>
      </c>
      <c r="F61" s="30">
        <f t="shared" si="0"/>
        <v>5</v>
      </c>
      <c r="H61" s="24">
        <f t="shared" si="1"/>
        <v>1</v>
      </c>
      <c r="I61" s="34">
        <f t="shared" si="2"/>
        <v>1</v>
      </c>
      <c r="J61" s="35">
        <f t="shared" si="3"/>
        <v>0</v>
      </c>
    </row>
    <row r="62" spans="1:10" x14ac:dyDescent="0.2">
      <c r="A62" s="494" t="s">
        <v>45</v>
      </c>
      <c r="B62" s="44">
        <v>5</v>
      </c>
      <c r="C62" s="45"/>
      <c r="D62" s="45"/>
      <c r="E62" s="46">
        <v>5</v>
      </c>
      <c r="F62" s="47">
        <f t="shared" si="0"/>
        <v>5</v>
      </c>
      <c r="H62" s="51">
        <f t="shared" si="1"/>
        <v>1</v>
      </c>
      <c r="I62" s="52">
        <f t="shared" si="2"/>
        <v>1</v>
      </c>
      <c r="J62" s="53">
        <f t="shared" si="3"/>
        <v>0</v>
      </c>
    </row>
    <row r="63" spans="1:10" x14ac:dyDescent="0.2">
      <c r="A63" s="495" t="s">
        <v>320</v>
      </c>
      <c r="B63" s="55">
        <v>16</v>
      </c>
      <c r="C63" s="55"/>
      <c r="D63" s="55"/>
      <c r="E63" s="55">
        <v>15</v>
      </c>
      <c r="F63" s="58">
        <f t="shared" si="0"/>
        <v>15</v>
      </c>
      <c r="H63" s="59">
        <f t="shared" si="1"/>
        <v>0.9375</v>
      </c>
      <c r="I63" s="56">
        <f t="shared" si="2"/>
        <v>0.9375</v>
      </c>
      <c r="J63" s="57">
        <f t="shared" si="3"/>
        <v>0</v>
      </c>
    </row>
    <row r="64" spans="1:10" x14ac:dyDescent="0.2">
      <c r="A64" s="492" t="s">
        <v>46</v>
      </c>
      <c r="B64" s="20">
        <v>3</v>
      </c>
      <c r="C64" s="15"/>
      <c r="D64" s="15"/>
      <c r="E64" s="26">
        <v>3</v>
      </c>
      <c r="F64" s="29">
        <f t="shared" si="0"/>
        <v>3</v>
      </c>
      <c r="H64" s="23">
        <f t="shared" si="1"/>
        <v>1</v>
      </c>
      <c r="I64" s="32">
        <f t="shared" si="2"/>
        <v>1</v>
      </c>
      <c r="J64" s="33">
        <f t="shared" si="3"/>
        <v>0</v>
      </c>
    </row>
    <row r="65" spans="1:10" x14ac:dyDescent="0.2">
      <c r="A65" s="493" t="s">
        <v>47</v>
      </c>
      <c r="B65" s="21">
        <v>8</v>
      </c>
      <c r="C65" s="17"/>
      <c r="D65" s="17"/>
      <c r="E65" s="27">
        <v>7</v>
      </c>
      <c r="F65" s="30">
        <f t="shared" si="0"/>
        <v>7</v>
      </c>
      <c r="H65" s="24">
        <f t="shared" si="1"/>
        <v>0.875</v>
      </c>
      <c r="I65" s="34">
        <f t="shared" si="2"/>
        <v>0.875</v>
      </c>
      <c r="J65" s="35">
        <f t="shared" si="3"/>
        <v>0</v>
      </c>
    </row>
    <row r="66" spans="1:10" x14ac:dyDescent="0.2">
      <c r="A66" s="493" t="s">
        <v>48</v>
      </c>
      <c r="B66" s="21">
        <v>4</v>
      </c>
      <c r="C66" s="17"/>
      <c r="D66" s="17"/>
      <c r="E66" s="27">
        <v>4</v>
      </c>
      <c r="F66" s="30">
        <f t="shared" si="0"/>
        <v>4</v>
      </c>
      <c r="H66" s="24">
        <f t="shared" si="1"/>
        <v>1</v>
      </c>
      <c r="I66" s="34">
        <f t="shared" si="2"/>
        <v>1</v>
      </c>
      <c r="J66" s="35">
        <f t="shared" si="3"/>
        <v>0</v>
      </c>
    </row>
    <row r="67" spans="1:10" x14ac:dyDescent="0.2">
      <c r="A67" s="494" t="s">
        <v>49</v>
      </c>
      <c r="B67" s="44">
        <v>1</v>
      </c>
      <c r="C67" s="45"/>
      <c r="D67" s="45"/>
      <c r="E67" s="46">
        <v>1</v>
      </c>
      <c r="F67" s="47">
        <f t="shared" si="0"/>
        <v>1</v>
      </c>
      <c r="H67" s="51">
        <f t="shared" si="1"/>
        <v>1</v>
      </c>
      <c r="I67" s="52">
        <f t="shared" si="2"/>
        <v>1</v>
      </c>
      <c r="J67" s="53">
        <f t="shared" si="3"/>
        <v>0</v>
      </c>
    </row>
    <row r="68" spans="1:10" ht="38.25" x14ac:dyDescent="0.2">
      <c r="A68" s="495" t="s">
        <v>527</v>
      </c>
      <c r="B68" s="55">
        <v>51</v>
      </c>
      <c r="C68" s="55">
        <v>1</v>
      </c>
      <c r="D68" s="55"/>
      <c r="E68" s="55">
        <v>50</v>
      </c>
      <c r="F68" s="58">
        <f t="shared" si="0"/>
        <v>51</v>
      </c>
      <c r="H68" s="59">
        <f t="shared" si="1"/>
        <v>1</v>
      </c>
      <c r="I68" s="56">
        <f t="shared" si="2"/>
        <v>0.98039215686274506</v>
      </c>
      <c r="J68" s="57">
        <f t="shared" si="3"/>
        <v>1.9607843137254902E-2</v>
      </c>
    </row>
    <row r="69" spans="1:10" x14ac:dyDescent="0.2">
      <c r="A69" s="492" t="s">
        <v>50</v>
      </c>
      <c r="B69" s="20">
        <v>19</v>
      </c>
      <c r="C69" s="15"/>
      <c r="D69" s="15"/>
      <c r="E69" s="26">
        <v>19</v>
      </c>
      <c r="F69" s="29">
        <f t="shared" si="0"/>
        <v>19</v>
      </c>
      <c r="H69" s="23">
        <f t="shared" si="1"/>
        <v>1</v>
      </c>
      <c r="I69" s="32">
        <f t="shared" si="2"/>
        <v>1</v>
      </c>
      <c r="J69" s="33">
        <f t="shared" si="3"/>
        <v>0</v>
      </c>
    </row>
    <row r="70" spans="1:10" x14ac:dyDescent="0.2">
      <c r="A70" s="493" t="s">
        <v>51</v>
      </c>
      <c r="B70" s="21">
        <v>14</v>
      </c>
      <c r="C70" s="17"/>
      <c r="D70" s="17"/>
      <c r="E70" s="27">
        <v>14</v>
      </c>
      <c r="F70" s="30">
        <f t="shared" si="0"/>
        <v>14</v>
      </c>
      <c r="H70" s="24">
        <f t="shared" si="1"/>
        <v>1</v>
      </c>
      <c r="I70" s="34">
        <f t="shared" si="2"/>
        <v>1</v>
      </c>
      <c r="J70" s="35">
        <f t="shared" si="3"/>
        <v>0</v>
      </c>
    </row>
    <row r="71" spans="1:10" x14ac:dyDescent="0.2">
      <c r="A71" s="493" t="s">
        <v>52</v>
      </c>
      <c r="B71" s="21">
        <v>7</v>
      </c>
      <c r="C71" s="17">
        <v>1</v>
      </c>
      <c r="D71" s="17"/>
      <c r="E71" s="27">
        <v>6</v>
      </c>
      <c r="F71" s="30">
        <f t="shared" si="0"/>
        <v>7</v>
      </c>
      <c r="H71" s="24">
        <f t="shared" si="1"/>
        <v>1</v>
      </c>
      <c r="I71" s="34">
        <f t="shared" si="2"/>
        <v>0.8571428571428571</v>
      </c>
      <c r="J71" s="35">
        <f t="shared" si="3"/>
        <v>0.14285714285714285</v>
      </c>
    </row>
    <row r="72" spans="1:10" x14ac:dyDescent="0.2">
      <c r="A72" s="494" t="s">
        <v>53</v>
      </c>
      <c r="B72" s="44">
        <v>11</v>
      </c>
      <c r="C72" s="45"/>
      <c r="D72" s="45"/>
      <c r="E72" s="46">
        <v>11</v>
      </c>
      <c r="F72" s="47">
        <f t="shared" si="0"/>
        <v>11</v>
      </c>
      <c r="H72" s="51">
        <f t="shared" si="1"/>
        <v>1</v>
      </c>
      <c r="I72" s="52">
        <f t="shared" si="2"/>
        <v>1</v>
      </c>
      <c r="J72" s="53">
        <f t="shared" si="3"/>
        <v>0</v>
      </c>
    </row>
    <row r="73" spans="1:10" x14ac:dyDescent="0.2">
      <c r="A73" s="495" t="s">
        <v>528</v>
      </c>
      <c r="B73" s="55">
        <v>31</v>
      </c>
      <c r="C73" s="55">
        <v>3</v>
      </c>
      <c r="D73" s="55"/>
      <c r="E73" s="55">
        <v>23</v>
      </c>
      <c r="F73" s="58">
        <f t="shared" si="0"/>
        <v>26</v>
      </c>
      <c r="H73" s="59">
        <f t="shared" si="1"/>
        <v>0.83870967741935487</v>
      </c>
      <c r="I73" s="56">
        <f t="shared" si="2"/>
        <v>0.74193548387096775</v>
      </c>
      <c r="J73" s="57">
        <f t="shared" si="3"/>
        <v>9.6774193548387094E-2</v>
      </c>
    </row>
    <row r="74" spans="1:10" x14ac:dyDescent="0.2">
      <c r="A74" s="492" t="s">
        <v>54</v>
      </c>
      <c r="B74" s="20">
        <v>10</v>
      </c>
      <c r="C74" s="15">
        <v>1</v>
      </c>
      <c r="D74" s="15"/>
      <c r="E74" s="26">
        <v>7</v>
      </c>
      <c r="F74" s="29">
        <f t="shared" si="0"/>
        <v>8</v>
      </c>
      <c r="H74" s="23">
        <f t="shared" si="1"/>
        <v>0.8</v>
      </c>
      <c r="I74" s="32">
        <f t="shared" si="2"/>
        <v>0.7</v>
      </c>
      <c r="J74" s="33">
        <f t="shared" si="3"/>
        <v>0.1</v>
      </c>
    </row>
    <row r="75" spans="1:10" x14ac:dyDescent="0.2">
      <c r="A75" s="493" t="s">
        <v>55</v>
      </c>
      <c r="B75" s="21">
        <v>6</v>
      </c>
      <c r="C75" s="17"/>
      <c r="D75" s="17"/>
      <c r="E75" s="27">
        <v>5</v>
      </c>
      <c r="F75" s="30">
        <f t="shared" si="0"/>
        <v>5</v>
      </c>
      <c r="H75" s="24">
        <f t="shared" si="1"/>
        <v>0.83333333333333337</v>
      </c>
      <c r="I75" s="34">
        <f t="shared" si="2"/>
        <v>0.83333333333333337</v>
      </c>
      <c r="J75" s="35">
        <f t="shared" si="3"/>
        <v>0</v>
      </c>
    </row>
    <row r="76" spans="1:10" x14ac:dyDescent="0.2">
      <c r="A76" s="493" t="s">
        <v>56</v>
      </c>
      <c r="B76" s="21">
        <v>5</v>
      </c>
      <c r="C76" s="17"/>
      <c r="D76" s="17"/>
      <c r="E76" s="27">
        <v>4</v>
      </c>
      <c r="F76" s="30">
        <f t="shared" ref="F76:F84" si="4">SUM(C76:E76)</f>
        <v>4</v>
      </c>
      <c r="H76" s="24">
        <f t="shared" ref="H76:H84" si="5">F76/B76</f>
        <v>0.8</v>
      </c>
      <c r="I76" s="34">
        <f t="shared" ref="I76:I84" si="6">E76/B76</f>
        <v>0.8</v>
      </c>
      <c r="J76" s="35">
        <f t="shared" ref="J76:J84" si="7">(D76+C76)/B76</f>
        <v>0</v>
      </c>
    </row>
    <row r="77" spans="1:10" x14ac:dyDescent="0.2">
      <c r="A77" s="493" t="s">
        <v>57</v>
      </c>
      <c r="B77" s="21">
        <v>6</v>
      </c>
      <c r="C77" s="17">
        <v>2</v>
      </c>
      <c r="D77" s="17"/>
      <c r="E77" s="27">
        <v>3</v>
      </c>
      <c r="F77" s="30">
        <f t="shared" si="4"/>
        <v>5</v>
      </c>
      <c r="H77" s="24">
        <f t="shared" si="5"/>
        <v>0.83333333333333337</v>
      </c>
      <c r="I77" s="34">
        <f t="shared" si="6"/>
        <v>0.5</v>
      </c>
      <c r="J77" s="35">
        <f t="shared" si="7"/>
        <v>0.33333333333333331</v>
      </c>
    </row>
    <row r="78" spans="1:10" x14ac:dyDescent="0.2">
      <c r="A78" s="493" t="s">
        <v>58</v>
      </c>
      <c r="B78" s="21">
        <v>2</v>
      </c>
      <c r="C78" s="17"/>
      <c r="D78" s="17"/>
      <c r="E78" s="27">
        <v>2</v>
      </c>
      <c r="F78" s="30">
        <f t="shared" si="4"/>
        <v>2</v>
      </c>
      <c r="H78" s="24">
        <f t="shared" si="5"/>
        <v>1</v>
      </c>
      <c r="I78" s="34">
        <f t="shared" si="6"/>
        <v>1</v>
      </c>
      <c r="J78" s="35">
        <f t="shared" si="7"/>
        <v>0</v>
      </c>
    </row>
    <row r="79" spans="1:10" x14ac:dyDescent="0.2">
      <c r="A79" s="494" t="s">
        <v>59</v>
      </c>
      <c r="B79" s="44">
        <v>2</v>
      </c>
      <c r="C79" s="45"/>
      <c r="D79" s="45"/>
      <c r="E79" s="46">
        <v>2</v>
      </c>
      <c r="F79" s="47">
        <f t="shared" si="4"/>
        <v>2</v>
      </c>
      <c r="H79" s="51">
        <f t="shared" si="5"/>
        <v>1</v>
      </c>
      <c r="I79" s="52">
        <f t="shared" si="6"/>
        <v>1</v>
      </c>
      <c r="J79" s="53">
        <f t="shared" si="7"/>
        <v>0</v>
      </c>
    </row>
    <row r="80" spans="1:10" x14ac:dyDescent="0.2">
      <c r="A80" s="490" t="s">
        <v>32</v>
      </c>
      <c r="B80" s="65">
        <v>12</v>
      </c>
      <c r="C80" s="65">
        <v>1</v>
      </c>
      <c r="D80" s="65"/>
      <c r="E80" s="65">
        <v>11</v>
      </c>
      <c r="F80" s="60">
        <f t="shared" si="4"/>
        <v>12</v>
      </c>
      <c r="H80" s="62">
        <f t="shared" si="5"/>
        <v>1</v>
      </c>
      <c r="I80" s="68">
        <f t="shared" si="6"/>
        <v>0.91666666666666663</v>
      </c>
      <c r="J80" s="69">
        <f t="shared" si="7"/>
        <v>8.3333333333333329E-2</v>
      </c>
    </row>
    <row r="81" spans="1:10" x14ac:dyDescent="0.2">
      <c r="A81" s="491" t="s">
        <v>99</v>
      </c>
      <c r="B81" s="67">
        <v>12</v>
      </c>
      <c r="C81" s="67">
        <v>1</v>
      </c>
      <c r="D81" s="67"/>
      <c r="E81" s="67">
        <v>11</v>
      </c>
      <c r="F81" s="61">
        <f t="shared" si="4"/>
        <v>12</v>
      </c>
      <c r="H81" s="63">
        <f t="shared" si="5"/>
        <v>1</v>
      </c>
      <c r="I81" s="70">
        <f t="shared" si="6"/>
        <v>0.91666666666666663</v>
      </c>
      <c r="J81" s="71">
        <f t="shared" si="7"/>
        <v>8.3333333333333329E-2</v>
      </c>
    </row>
    <row r="82" spans="1:10" x14ac:dyDescent="0.2">
      <c r="A82" s="492" t="s">
        <v>33</v>
      </c>
      <c r="B82" s="20">
        <v>3</v>
      </c>
      <c r="C82" s="15">
        <v>1</v>
      </c>
      <c r="D82" s="15"/>
      <c r="E82" s="26">
        <v>2</v>
      </c>
      <c r="F82" s="29">
        <f t="shared" si="4"/>
        <v>3</v>
      </c>
      <c r="H82" s="23">
        <f t="shared" si="5"/>
        <v>1</v>
      </c>
      <c r="I82" s="32">
        <f t="shared" si="6"/>
        <v>0.66666666666666663</v>
      </c>
      <c r="J82" s="33">
        <f t="shared" si="7"/>
        <v>0.33333333333333331</v>
      </c>
    </row>
    <row r="83" spans="1:10" x14ac:dyDescent="0.2">
      <c r="A83" s="493" t="s">
        <v>34</v>
      </c>
      <c r="B83" s="21">
        <v>6</v>
      </c>
      <c r="C83" s="17"/>
      <c r="D83" s="17"/>
      <c r="E83" s="27">
        <v>6</v>
      </c>
      <c r="F83" s="30">
        <f t="shared" si="4"/>
        <v>6</v>
      </c>
      <c r="H83" s="24">
        <f t="shared" si="5"/>
        <v>1</v>
      </c>
      <c r="I83" s="34">
        <f t="shared" si="6"/>
        <v>1</v>
      </c>
      <c r="J83" s="35">
        <f t="shared" si="7"/>
        <v>0</v>
      </c>
    </row>
    <row r="84" spans="1:10" x14ac:dyDescent="0.2">
      <c r="A84" s="498" t="s">
        <v>35</v>
      </c>
      <c r="B84" s="22">
        <v>3</v>
      </c>
      <c r="C84" s="19"/>
      <c r="D84" s="19"/>
      <c r="E84" s="28">
        <v>3</v>
      </c>
      <c r="F84" s="31">
        <f t="shared" si="4"/>
        <v>3</v>
      </c>
      <c r="H84" s="25">
        <f t="shared" si="5"/>
        <v>1</v>
      </c>
      <c r="I84" s="36">
        <f t="shared" si="6"/>
        <v>1</v>
      </c>
      <c r="J84" s="37">
        <f t="shared" si="7"/>
        <v>0</v>
      </c>
    </row>
    <row r="85" spans="1:10" x14ac:dyDescent="0.2">
      <c r="A85" s="6"/>
      <c r="H85" s="5"/>
      <c r="I85" s="5"/>
      <c r="J85" s="5"/>
    </row>
    <row r="86" spans="1:10" x14ac:dyDescent="0.2">
      <c r="A86" s="8" t="s">
        <v>60</v>
      </c>
      <c r="B86" s="12">
        <f>B80+B50+B20+B11</f>
        <v>578</v>
      </c>
      <c r="C86" s="12">
        <f t="shared" ref="C86:F86" si="8">C80+C50+C20+C11</f>
        <v>94</v>
      </c>
      <c r="D86" s="12">
        <f t="shared" si="8"/>
        <v>1</v>
      </c>
      <c r="E86" s="12">
        <f t="shared" si="8"/>
        <v>433</v>
      </c>
      <c r="F86" s="13">
        <f t="shared" si="8"/>
        <v>528</v>
      </c>
      <c r="G86" s="7"/>
      <c r="H86" s="11">
        <f t="shared" ref="H86" si="9">F86/B86</f>
        <v>0.91349480968858132</v>
      </c>
      <c r="I86" s="9">
        <f t="shared" ref="I86" si="10">E86/B86</f>
        <v>0.74913494809688586</v>
      </c>
      <c r="J86" s="10">
        <f t="shared" ref="J86" si="11">(D86+C86)/B86</f>
        <v>0.16435986159169549</v>
      </c>
    </row>
    <row r="88" spans="1:10" x14ac:dyDescent="0.2">
      <c r="A88" s="344" t="s">
        <v>431</v>
      </c>
    </row>
    <row r="89" spans="1:10" x14ac:dyDescent="0.2">
      <c r="A89" s="345" t="s">
        <v>531</v>
      </c>
    </row>
  </sheetData>
  <mergeCells count="8">
    <mergeCell ref="A2:J2"/>
    <mergeCell ref="A5:J5"/>
    <mergeCell ref="J8:J9"/>
    <mergeCell ref="B8:B9"/>
    <mergeCell ref="C8:E8"/>
    <mergeCell ref="F8:F9"/>
    <mergeCell ref="H8:H9"/>
    <mergeCell ref="I8:I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4" fitToHeight="0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J89"/>
  <sheetViews>
    <sheetView showGridLines="0" topLeftCell="A34" workbookViewId="0">
      <selection activeCell="O19" sqref="O19"/>
    </sheetView>
  </sheetViews>
  <sheetFormatPr baseColWidth="10" defaultRowHeight="12.75" x14ac:dyDescent="0.2"/>
  <cols>
    <col min="1" max="1" width="30.33203125" style="501" customWidth="1"/>
    <col min="7" max="7" width="4.33203125" customWidth="1"/>
    <col min="10" max="10" width="14.5" customWidth="1"/>
  </cols>
  <sheetData>
    <row r="1" spans="1:10" ht="13.5" thickBot="1" x14ac:dyDescent="0.25"/>
    <row r="2" spans="1:10" ht="33" customHeight="1" thickTop="1" thickBot="1" x14ac:dyDescent="0.25">
      <c r="A2" s="598" t="s">
        <v>459</v>
      </c>
      <c r="B2" s="610"/>
      <c r="C2" s="610"/>
      <c r="D2" s="610"/>
      <c r="E2" s="610"/>
      <c r="F2" s="610"/>
      <c r="G2" s="610"/>
      <c r="H2" s="610"/>
      <c r="I2" s="610"/>
      <c r="J2" s="611"/>
    </row>
    <row r="3" spans="1:10" ht="13.5" thickTop="1" x14ac:dyDescent="0.2"/>
    <row r="5" spans="1:10" ht="30.6" customHeight="1" x14ac:dyDescent="0.2">
      <c r="A5" s="615" t="s">
        <v>581</v>
      </c>
      <c r="B5" s="615"/>
      <c r="C5" s="615"/>
      <c r="D5" s="615"/>
      <c r="E5" s="615"/>
      <c r="F5" s="615"/>
      <c r="G5" s="615"/>
      <c r="H5" s="615"/>
      <c r="I5" s="615"/>
      <c r="J5" s="615"/>
    </row>
    <row r="6" spans="1:10" ht="15" customHeight="1" x14ac:dyDescent="0.2"/>
    <row r="8" spans="1:10" ht="27.75" customHeight="1" x14ac:dyDescent="0.2">
      <c r="B8" s="629" t="s">
        <v>61</v>
      </c>
      <c r="C8" s="623" t="s">
        <v>62</v>
      </c>
      <c r="D8" s="624"/>
      <c r="E8" s="625"/>
      <c r="F8" s="627" t="s">
        <v>63</v>
      </c>
      <c r="H8" s="631" t="s">
        <v>80</v>
      </c>
      <c r="I8" s="632" t="s">
        <v>81</v>
      </c>
      <c r="J8" s="626" t="s">
        <v>82</v>
      </c>
    </row>
    <row r="9" spans="1:10" ht="27.75" customHeight="1" x14ac:dyDescent="0.2">
      <c r="B9" s="630"/>
      <c r="C9" s="1" t="s">
        <v>64</v>
      </c>
      <c r="D9" s="2" t="s">
        <v>65</v>
      </c>
      <c r="E9" s="3" t="s">
        <v>66</v>
      </c>
      <c r="F9" s="628"/>
      <c r="H9" s="631"/>
      <c r="I9" s="632"/>
      <c r="J9" s="626"/>
    </row>
    <row r="11" spans="1:10" x14ac:dyDescent="0.2">
      <c r="A11" s="490" t="s">
        <v>0</v>
      </c>
      <c r="B11" s="65">
        <v>80</v>
      </c>
      <c r="C11" s="65">
        <v>10</v>
      </c>
      <c r="D11" s="65">
        <v>1</v>
      </c>
      <c r="E11" s="65">
        <v>57</v>
      </c>
      <c r="F11" s="60">
        <f>E11+D11+C11</f>
        <v>68</v>
      </c>
      <c r="H11" s="62">
        <f>F11/B11</f>
        <v>0.85</v>
      </c>
      <c r="I11" s="68">
        <f>E11/B11</f>
        <v>0.71250000000000002</v>
      </c>
      <c r="J11" s="69">
        <f>(C11+D11)/B11</f>
        <v>0.13750000000000001</v>
      </c>
    </row>
    <row r="12" spans="1:10" x14ac:dyDescent="0.2">
      <c r="A12" s="491" t="s">
        <v>523</v>
      </c>
      <c r="B12" s="67">
        <v>18</v>
      </c>
      <c r="C12" s="67">
        <v>1</v>
      </c>
      <c r="D12" s="67"/>
      <c r="E12" s="67">
        <v>15</v>
      </c>
      <c r="F12" s="61">
        <f t="shared" ref="F12:F75" si="0">E12+D12+C12</f>
        <v>16</v>
      </c>
      <c r="H12" s="63">
        <f t="shared" ref="H12:H75" si="1">F12/B12</f>
        <v>0.88888888888888884</v>
      </c>
      <c r="I12" s="70">
        <f t="shared" ref="I12:I75" si="2">E12/B12</f>
        <v>0.83333333333333337</v>
      </c>
      <c r="J12" s="71">
        <f t="shared" ref="J12:J75" si="3">(C12+D12)/B12</f>
        <v>5.5555555555555552E-2</v>
      </c>
    </row>
    <row r="13" spans="1:10" x14ac:dyDescent="0.2">
      <c r="A13" s="492" t="s">
        <v>1</v>
      </c>
      <c r="B13" s="20">
        <v>10</v>
      </c>
      <c r="C13" s="15"/>
      <c r="D13" s="15"/>
      <c r="E13" s="26">
        <v>9</v>
      </c>
      <c r="F13" s="29">
        <f t="shared" si="0"/>
        <v>9</v>
      </c>
      <c r="H13" s="23">
        <f t="shared" si="1"/>
        <v>0.9</v>
      </c>
      <c r="I13" s="32">
        <f t="shared" si="2"/>
        <v>0.9</v>
      </c>
      <c r="J13" s="33">
        <f t="shared" si="3"/>
        <v>0</v>
      </c>
    </row>
    <row r="14" spans="1:10" x14ac:dyDescent="0.2">
      <c r="A14" s="493" t="s">
        <v>2</v>
      </c>
      <c r="B14" s="21">
        <v>6</v>
      </c>
      <c r="C14" s="17">
        <v>1</v>
      </c>
      <c r="D14" s="17"/>
      <c r="E14" s="27">
        <v>4</v>
      </c>
      <c r="F14" s="30">
        <f t="shared" si="0"/>
        <v>5</v>
      </c>
      <c r="H14" s="24">
        <f t="shared" si="1"/>
        <v>0.83333333333333337</v>
      </c>
      <c r="I14" s="34">
        <f t="shared" si="2"/>
        <v>0.66666666666666663</v>
      </c>
      <c r="J14" s="35">
        <f t="shared" si="3"/>
        <v>0.16666666666666666</v>
      </c>
    </row>
    <row r="15" spans="1:10" x14ac:dyDescent="0.2">
      <c r="A15" s="493" t="s">
        <v>3</v>
      </c>
      <c r="B15" s="21"/>
      <c r="C15" s="17"/>
      <c r="D15" s="17"/>
      <c r="E15" s="27"/>
      <c r="F15" s="30">
        <f t="shared" si="0"/>
        <v>0</v>
      </c>
      <c r="H15" s="24"/>
      <c r="I15" s="34"/>
      <c r="J15" s="35"/>
    </row>
    <row r="16" spans="1:10" x14ac:dyDescent="0.2">
      <c r="A16" s="494" t="s">
        <v>4</v>
      </c>
      <c r="B16" s="44">
        <v>2</v>
      </c>
      <c r="C16" s="45"/>
      <c r="D16" s="45"/>
      <c r="E16" s="46">
        <v>2</v>
      </c>
      <c r="F16" s="47">
        <f t="shared" si="0"/>
        <v>2</v>
      </c>
      <c r="H16" s="51">
        <f t="shared" si="1"/>
        <v>1</v>
      </c>
      <c r="I16" s="52">
        <f t="shared" si="2"/>
        <v>1</v>
      </c>
      <c r="J16" s="53">
        <f t="shared" si="3"/>
        <v>0</v>
      </c>
    </row>
    <row r="17" spans="1:10" ht="25.5" x14ac:dyDescent="0.2">
      <c r="A17" s="495" t="s">
        <v>524</v>
      </c>
      <c r="B17" s="55">
        <v>62</v>
      </c>
      <c r="C17" s="55">
        <v>9</v>
      </c>
      <c r="D17" s="55">
        <v>1</v>
      </c>
      <c r="E17" s="55">
        <v>42</v>
      </c>
      <c r="F17" s="58">
        <f t="shared" si="0"/>
        <v>52</v>
      </c>
      <c r="H17" s="59">
        <f t="shared" si="1"/>
        <v>0.83870967741935487</v>
      </c>
      <c r="I17" s="56">
        <f t="shared" si="2"/>
        <v>0.67741935483870963</v>
      </c>
      <c r="J17" s="57">
        <f t="shared" si="3"/>
        <v>0.16129032258064516</v>
      </c>
    </row>
    <row r="18" spans="1:10" x14ac:dyDescent="0.2">
      <c r="A18" s="492" t="s">
        <v>5</v>
      </c>
      <c r="B18" s="20">
        <v>26</v>
      </c>
      <c r="C18" s="15">
        <v>5</v>
      </c>
      <c r="D18" s="15">
        <v>1</v>
      </c>
      <c r="E18" s="26">
        <v>20</v>
      </c>
      <c r="F18" s="29">
        <f t="shared" si="0"/>
        <v>26</v>
      </c>
      <c r="H18" s="23">
        <f t="shared" si="1"/>
        <v>1</v>
      </c>
      <c r="I18" s="32">
        <f t="shared" si="2"/>
        <v>0.76923076923076927</v>
      </c>
      <c r="J18" s="33">
        <f t="shared" si="3"/>
        <v>0.23076923076923078</v>
      </c>
    </row>
    <row r="19" spans="1:10" x14ac:dyDescent="0.2">
      <c r="A19" s="494" t="s">
        <v>6</v>
      </c>
      <c r="B19" s="44">
        <v>36</v>
      </c>
      <c r="C19" s="45">
        <v>4</v>
      </c>
      <c r="D19" s="45"/>
      <c r="E19" s="46">
        <v>22</v>
      </c>
      <c r="F19" s="47">
        <f t="shared" si="0"/>
        <v>26</v>
      </c>
      <c r="H19" s="51">
        <f t="shared" si="1"/>
        <v>0.72222222222222221</v>
      </c>
      <c r="I19" s="52">
        <f t="shared" si="2"/>
        <v>0.61111111111111116</v>
      </c>
      <c r="J19" s="53">
        <f t="shared" si="3"/>
        <v>0.1111111111111111</v>
      </c>
    </row>
    <row r="20" spans="1:10" ht="25.5" x14ac:dyDescent="0.2">
      <c r="A20" s="490" t="s">
        <v>516</v>
      </c>
      <c r="B20" s="65">
        <v>243</v>
      </c>
      <c r="C20" s="65">
        <v>36</v>
      </c>
      <c r="D20" s="65"/>
      <c r="E20" s="65">
        <v>186</v>
      </c>
      <c r="F20" s="60">
        <f t="shared" si="0"/>
        <v>222</v>
      </c>
      <c r="H20" s="62">
        <f t="shared" si="1"/>
        <v>0.9135802469135802</v>
      </c>
      <c r="I20" s="68">
        <f t="shared" si="2"/>
        <v>0.76543209876543206</v>
      </c>
      <c r="J20" s="69">
        <f t="shared" si="3"/>
        <v>0.14814814814814814</v>
      </c>
    </row>
    <row r="21" spans="1:10" x14ac:dyDescent="0.2">
      <c r="A21" s="491" t="s">
        <v>525</v>
      </c>
      <c r="B21" s="67">
        <v>90</v>
      </c>
      <c r="C21" s="67">
        <v>16</v>
      </c>
      <c r="D21" s="67"/>
      <c r="E21" s="67">
        <v>64</v>
      </c>
      <c r="F21" s="61">
        <f t="shared" si="0"/>
        <v>80</v>
      </c>
      <c r="H21" s="63">
        <f t="shared" si="1"/>
        <v>0.88888888888888884</v>
      </c>
      <c r="I21" s="70">
        <f t="shared" si="2"/>
        <v>0.71111111111111114</v>
      </c>
      <c r="J21" s="71">
        <f t="shared" si="3"/>
        <v>0.17777777777777778</v>
      </c>
    </row>
    <row r="22" spans="1:10" x14ac:dyDescent="0.2">
      <c r="A22" s="492" t="s">
        <v>8</v>
      </c>
      <c r="B22" s="20">
        <v>15</v>
      </c>
      <c r="C22" s="15">
        <v>2</v>
      </c>
      <c r="D22" s="15"/>
      <c r="E22" s="26">
        <v>12</v>
      </c>
      <c r="F22" s="29">
        <f t="shared" si="0"/>
        <v>14</v>
      </c>
      <c r="H22" s="23">
        <f t="shared" si="1"/>
        <v>0.93333333333333335</v>
      </c>
      <c r="I22" s="32">
        <f t="shared" si="2"/>
        <v>0.8</v>
      </c>
      <c r="J22" s="33">
        <f t="shared" si="3"/>
        <v>0.13333333333333333</v>
      </c>
    </row>
    <row r="23" spans="1:10" x14ac:dyDescent="0.2">
      <c r="A23" s="493" t="s">
        <v>9</v>
      </c>
      <c r="B23" s="21">
        <v>7</v>
      </c>
      <c r="C23" s="17">
        <v>2</v>
      </c>
      <c r="D23" s="17"/>
      <c r="E23" s="27">
        <v>5</v>
      </c>
      <c r="F23" s="30">
        <f t="shared" si="0"/>
        <v>7</v>
      </c>
      <c r="H23" s="24">
        <f t="shared" si="1"/>
        <v>1</v>
      </c>
      <c r="I23" s="34">
        <f t="shared" si="2"/>
        <v>0.7142857142857143</v>
      </c>
      <c r="J23" s="35">
        <f t="shared" si="3"/>
        <v>0.2857142857142857</v>
      </c>
    </row>
    <row r="24" spans="1:10" x14ac:dyDescent="0.2">
      <c r="A24" s="493" t="s">
        <v>10</v>
      </c>
      <c r="B24" s="21">
        <v>22</v>
      </c>
      <c r="C24" s="17">
        <v>5</v>
      </c>
      <c r="D24" s="17"/>
      <c r="E24" s="27">
        <v>12</v>
      </c>
      <c r="F24" s="30">
        <f t="shared" si="0"/>
        <v>17</v>
      </c>
      <c r="H24" s="24">
        <f t="shared" si="1"/>
        <v>0.77272727272727271</v>
      </c>
      <c r="I24" s="34">
        <f t="shared" si="2"/>
        <v>0.54545454545454541</v>
      </c>
      <c r="J24" s="35">
        <f t="shared" si="3"/>
        <v>0.22727272727272727</v>
      </c>
    </row>
    <row r="25" spans="1:10" x14ac:dyDescent="0.2">
      <c r="A25" s="493" t="s">
        <v>11</v>
      </c>
      <c r="B25" s="21">
        <v>1</v>
      </c>
      <c r="C25" s="17">
        <v>1</v>
      </c>
      <c r="D25" s="17"/>
      <c r="E25" s="27"/>
      <c r="F25" s="30">
        <f t="shared" si="0"/>
        <v>1</v>
      </c>
      <c r="H25" s="24">
        <f t="shared" si="1"/>
        <v>1</v>
      </c>
      <c r="I25" s="34">
        <f t="shared" si="2"/>
        <v>0</v>
      </c>
      <c r="J25" s="35">
        <f t="shared" si="3"/>
        <v>1</v>
      </c>
    </row>
    <row r="26" spans="1:10" x14ac:dyDescent="0.2">
      <c r="A26" s="493" t="s">
        <v>12</v>
      </c>
      <c r="B26" s="21">
        <v>23</v>
      </c>
      <c r="C26" s="17">
        <v>2</v>
      </c>
      <c r="D26" s="17"/>
      <c r="E26" s="27">
        <v>19</v>
      </c>
      <c r="F26" s="30">
        <f t="shared" si="0"/>
        <v>21</v>
      </c>
      <c r="H26" s="24">
        <f t="shared" si="1"/>
        <v>0.91304347826086951</v>
      </c>
      <c r="I26" s="34">
        <f t="shared" si="2"/>
        <v>0.82608695652173914</v>
      </c>
      <c r="J26" s="35">
        <f t="shared" si="3"/>
        <v>8.6956521739130432E-2</v>
      </c>
    </row>
    <row r="27" spans="1:10" x14ac:dyDescent="0.2">
      <c r="A27" s="493" t="s">
        <v>13</v>
      </c>
      <c r="B27" s="21">
        <v>4</v>
      </c>
      <c r="C27" s="17"/>
      <c r="D27" s="17"/>
      <c r="E27" s="27">
        <v>4</v>
      </c>
      <c r="F27" s="30">
        <f t="shared" si="0"/>
        <v>4</v>
      </c>
      <c r="H27" s="24">
        <f t="shared" si="1"/>
        <v>1</v>
      </c>
      <c r="I27" s="34">
        <f t="shared" si="2"/>
        <v>1</v>
      </c>
      <c r="J27" s="35">
        <f t="shared" si="3"/>
        <v>0</v>
      </c>
    </row>
    <row r="28" spans="1:10" x14ac:dyDescent="0.2">
      <c r="A28" s="493" t="s">
        <v>14</v>
      </c>
      <c r="B28" s="21">
        <v>3</v>
      </c>
      <c r="C28" s="17">
        <v>2</v>
      </c>
      <c r="D28" s="17"/>
      <c r="E28" s="27">
        <v>1</v>
      </c>
      <c r="F28" s="30">
        <f t="shared" si="0"/>
        <v>3</v>
      </c>
      <c r="H28" s="24">
        <f t="shared" si="1"/>
        <v>1</v>
      </c>
      <c r="I28" s="34">
        <f t="shared" si="2"/>
        <v>0.33333333333333331</v>
      </c>
      <c r="J28" s="35">
        <f t="shared" si="3"/>
        <v>0.66666666666666663</v>
      </c>
    </row>
    <row r="29" spans="1:10" x14ac:dyDescent="0.2">
      <c r="A29" s="493" t="s">
        <v>15</v>
      </c>
      <c r="B29" s="21">
        <v>12</v>
      </c>
      <c r="C29" s="17">
        <v>2</v>
      </c>
      <c r="D29" s="17"/>
      <c r="E29" s="27">
        <v>8</v>
      </c>
      <c r="F29" s="30">
        <f t="shared" si="0"/>
        <v>10</v>
      </c>
      <c r="H29" s="24">
        <f t="shared" si="1"/>
        <v>0.83333333333333337</v>
      </c>
      <c r="I29" s="34">
        <f t="shared" si="2"/>
        <v>0.66666666666666663</v>
      </c>
      <c r="J29" s="35">
        <f t="shared" si="3"/>
        <v>0.16666666666666666</v>
      </c>
    </row>
    <row r="30" spans="1:10" x14ac:dyDescent="0.2">
      <c r="A30" s="494" t="s">
        <v>16</v>
      </c>
      <c r="B30" s="44">
        <v>3</v>
      </c>
      <c r="C30" s="45"/>
      <c r="D30" s="45"/>
      <c r="E30" s="46">
        <v>3</v>
      </c>
      <c r="F30" s="47">
        <f t="shared" si="0"/>
        <v>3</v>
      </c>
      <c r="H30" s="51">
        <f t="shared" si="1"/>
        <v>1</v>
      </c>
      <c r="I30" s="52">
        <f t="shared" si="2"/>
        <v>1</v>
      </c>
      <c r="J30" s="53">
        <f t="shared" si="3"/>
        <v>0</v>
      </c>
    </row>
    <row r="31" spans="1:10" x14ac:dyDescent="0.2">
      <c r="A31" s="495" t="s">
        <v>289</v>
      </c>
      <c r="B31" s="55">
        <v>117</v>
      </c>
      <c r="C31" s="55">
        <v>19</v>
      </c>
      <c r="D31" s="55"/>
      <c r="E31" s="55">
        <v>90</v>
      </c>
      <c r="F31" s="58">
        <f t="shared" si="0"/>
        <v>109</v>
      </c>
      <c r="H31" s="59">
        <f t="shared" si="1"/>
        <v>0.93162393162393164</v>
      </c>
      <c r="I31" s="56">
        <f t="shared" si="2"/>
        <v>0.76923076923076927</v>
      </c>
      <c r="J31" s="57">
        <f t="shared" si="3"/>
        <v>0.1623931623931624</v>
      </c>
    </row>
    <row r="32" spans="1:10" x14ac:dyDescent="0.2">
      <c r="A32" s="492" t="s">
        <v>17</v>
      </c>
      <c r="B32" s="20">
        <v>19</v>
      </c>
      <c r="C32" s="15">
        <v>1</v>
      </c>
      <c r="D32" s="15"/>
      <c r="E32" s="26">
        <v>17</v>
      </c>
      <c r="F32" s="29">
        <f t="shared" si="0"/>
        <v>18</v>
      </c>
      <c r="H32" s="23">
        <f t="shared" si="1"/>
        <v>0.94736842105263153</v>
      </c>
      <c r="I32" s="32">
        <f t="shared" si="2"/>
        <v>0.89473684210526316</v>
      </c>
      <c r="J32" s="33">
        <f t="shared" si="3"/>
        <v>5.2631578947368418E-2</v>
      </c>
    </row>
    <row r="33" spans="1:10" x14ac:dyDescent="0.2">
      <c r="A33" s="493" t="s">
        <v>18</v>
      </c>
      <c r="B33" s="21">
        <v>10</v>
      </c>
      <c r="C33" s="17">
        <v>3</v>
      </c>
      <c r="D33" s="17"/>
      <c r="E33" s="27">
        <v>7</v>
      </c>
      <c r="F33" s="30">
        <f t="shared" si="0"/>
        <v>10</v>
      </c>
      <c r="H33" s="24">
        <f t="shared" si="1"/>
        <v>1</v>
      </c>
      <c r="I33" s="34">
        <f t="shared" si="2"/>
        <v>0.7</v>
      </c>
      <c r="J33" s="35">
        <f t="shared" si="3"/>
        <v>0.3</v>
      </c>
    </row>
    <row r="34" spans="1:10" x14ac:dyDescent="0.2">
      <c r="A34" s="493" t="s">
        <v>19</v>
      </c>
      <c r="B34" s="21">
        <v>11</v>
      </c>
      <c r="C34" s="17">
        <v>4</v>
      </c>
      <c r="D34" s="17"/>
      <c r="E34" s="27">
        <v>5</v>
      </c>
      <c r="F34" s="30">
        <f t="shared" si="0"/>
        <v>9</v>
      </c>
      <c r="H34" s="24">
        <f t="shared" si="1"/>
        <v>0.81818181818181823</v>
      </c>
      <c r="I34" s="34">
        <f t="shared" si="2"/>
        <v>0.45454545454545453</v>
      </c>
      <c r="J34" s="35">
        <f t="shared" si="3"/>
        <v>0.36363636363636365</v>
      </c>
    </row>
    <row r="35" spans="1:10" x14ac:dyDescent="0.2">
      <c r="A35" s="493" t="s">
        <v>20</v>
      </c>
      <c r="B35" s="21">
        <v>17</v>
      </c>
      <c r="C35" s="17">
        <v>2</v>
      </c>
      <c r="D35" s="17"/>
      <c r="E35" s="27">
        <v>14</v>
      </c>
      <c r="F35" s="30">
        <f t="shared" si="0"/>
        <v>16</v>
      </c>
      <c r="H35" s="24">
        <f t="shared" si="1"/>
        <v>0.94117647058823528</v>
      </c>
      <c r="I35" s="34">
        <f t="shared" si="2"/>
        <v>0.82352941176470584</v>
      </c>
      <c r="J35" s="35">
        <f t="shared" si="3"/>
        <v>0.11764705882352941</v>
      </c>
    </row>
    <row r="36" spans="1:10" x14ac:dyDescent="0.2">
      <c r="A36" s="493" t="s">
        <v>21</v>
      </c>
      <c r="B36" s="21">
        <v>2</v>
      </c>
      <c r="C36" s="17">
        <v>1</v>
      </c>
      <c r="D36" s="17"/>
      <c r="E36" s="27">
        <v>1</v>
      </c>
      <c r="F36" s="30">
        <f t="shared" si="0"/>
        <v>2</v>
      </c>
      <c r="H36" s="24">
        <f t="shared" si="1"/>
        <v>1</v>
      </c>
      <c r="I36" s="34">
        <f t="shared" si="2"/>
        <v>0.5</v>
      </c>
      <c r="J36" s="35">
        <f t="shared" si="3"/>
        <v>0.5</v>
      </c>
    </row>
    <row r="37" spans="1:10" x14ac:dyDescent="0.2">
      <c r="A37" s="493" t="s">
        <v>22</v>
      </c>
      <c r="B37" s="21">
        <v>23</v>
      </c>
      <c r="C37" s="17">
        <v>3</v>
      </c>
      <c r="D37" s="17"/>
      <c r="E37" s="27">
        <v>20</v>
      </c>
      <c r="F37" s="30">
        <f t="shared" si="0"/>
        <v>23</v>
      </c>
      <c r="H37" s="24">
        <f t="shared" si="1"/>
        <v>1</v>
      </c>
      <c r="I37" s="34">
        <f t="shared" si="2"/>
        <v>0.86956521739130432</v>
      </c>
      <c r="J37" s="35">
        <f t="shared" si="3"/>
        <v>0.13043478260869565</v>
      </c>
    </row>
    <row r="38" spans="1:10" x14ac:dyDescent="0.2">
      <c r="A38" s="493" t="s">
        <v>23</v>
      </c>
      <c r="B38" s="21">
        <v>26</v>
      </c>
      <c r="C38" s="17">
        <v>4</v>
      </c>
      <c r="D38" s="17"/>
      <c r="E38" s="27">
        <v>19</v>
      </c>
      <c r="F38" s="30">
        <f t="shared" si="0"/>
        <v>23</v>
      </c>
      <c r="H38" s="24">
        <f t="shared" si="1"/>
        <v>0.88461538461538458</v>
      </c>
      <c r="I38" s="34">
        <f t="shared" si="2"/>
        <v>0.73076923076923073</v>
      </c>
      <c r="J38" s="35">
        <f t="shared" si="3"/>
        <v>0.15384615384615385</v>
      </c>
    </row>
    <row r="39" spans="1:10" x14ac:dyDescent="0.2">
      <c r="A39" s="493" t="s">
        <v>24</v>
      </c>
      <c r="B39" s="21">
        <v>7</v>
      </c>
      <c r="C39" s="17">
        <v>1</v>
      </c>
      <c r="D39" s="17"/>
      <c r="E39" s="27">
        <v>5</v>
      </c>
      <c r="F39" s="30">
        <f t="shared" si="0"/>
        <v>6</v>
      </c>
      <c r="H39" s="24">
        <f t="shared" si="1"/>
        <v>0.8571428571428571</v>
      </c>
      <c r="I39" s="34">
        <f t="shared" si="2"/>
        <v>0.7142857142857143</v>
      </c>
      <c r="J39" s="35">
        <f t="shared" si="3"/>
        <v>0.14285714285714285</v>
      </c>
    </row>
    <row r="40" spans="1:10" x14ac:dyDescent="0.2">
      <c r="A40" s="494" t="s">
        <v>25</v>
      </c>
      <c r="B40" s="44">
        <v>2</v>
      </c>
      <c r="C40" s="45"/>
      <c r="D40" s="45"/>
      <c r="E40" s="46">
        <v>2</v>
      </c>
      <c r="F40" s="47">
        <f t="shared" si="0"/>
        <v>2</v>
      </c>
      <c r="H40" s="51">
        <f t="shared" si="1"/>
        <v>1</v>
      </c>
      <c r="I40" s="52">
        <f t="shared" si="2"/>
        <v>1</v>
      </c>
      <c r="J40" s="53">
        <f t="shared" si="3"/>
        <v>0</v>
      </c>
    </row>
    <row r="41" spans="1:10" x14ac:dyDescent="0.2">
      <c r="A41" s="495" t="s">
        <v>299</v>
      </c>
      <c r="B41" s="55">
        <v>36</v>
      </c>
      <c r="C41" s="55">
        <v>1</v>
      </c>
      <c r="D41" s="55"/>
      <c r="E41" s="55">
        <v>32</v>
      </c>
      <c r="F41" s="58">
        <f t="shared" si="0"/>
        <v>33</v>
      </c>
      <c r="H41" s="59">
        <f t="shared" si="1"/>
        <v>0.91666666666666663</v>
      </c>
      <c r="I41" s="56">
        <f t="shared" si="2"/>
        <v>0.88888888888888884</v>
      </c>
      <c r="J41" s="57">
        <f t="shared" si="3"/>
        <v>2.7777777777777776E-2</v>
      </c>
    </row>
    <row r="42" spans="1:10" x14ac:dyDescent="0.2">
      <c r="A42" s="492" t="s">
        <v>26</v>
      </c>
      <c r="B42" s="20">
        <v>16</v>
      </c>
      <c r="C42" s="15"/>
      <c r="D42" s="15"/>
      <c r="E42" s="26">
        <v>15</v>
      </c>
      <c r="F42" s="29">
        <f t="shared" si="0"/>
        <v>15</v>
      </c>
      <c r="H42" s="23">
        <f t="shared" si="1"/>
        <v>0.9375</v>
      </c>
      <c r="I42" s="32">
        <f t="shared" si="2"/>
        <v>0.9375</v>
      </c>
      <c r="J42" s="33">
        <f t="shared" si="3"/>
        <v>0</v>
      </c>
    </row>
    <row r="43" spans="1:10" x14ac:dyDescent="0.2">
      <c r="A43" s="493" t="s">
        <v>27</v>
      </c>
      <c r="B43" s="21">
        <v>5</v>
      </c>
      <c r="C43" s="17"/>
      <c r="D43" s="17"/>
      <c r="E43" s="27">
        <v>3</v>
      </c>
      <c r="F43" s="30">
        <f t="shared" si="0"/>
        <v>3</v>
      </c>
      <c r="H43" s="24">
        <f t="shared" si="1"/>
        <v>0.6</v>
      </c>
      <c r="I43" s="34">
        <f t="shared" si="2"/>
        <v>0.6</v>
      </c>
      <c r="J43" s="35">
        <f t="shared" si="3"/>
        <v>0</v>
      </c>
    </row>
    <row r="44" spans="1:10" x14ac:dyDescent="0.2">
      <c r="A44" s="493" t="s">
        <v>28</v>
      </c>
      <c r="B44" s="21"/>
      <c r="C44" s="17"/>
      <c r="D44" s="17"/>
      <c r="E44" s="27"/>
      <c r="F44" s="30">
        <f t="shared" si="0"/>
        <v>0</v>
      </c>
      <c r="H44" s="24"/>
      <c r="I44" s="34"/>
      <c r="J44" s="35"/>
    </row>
    <row r="45" spans="1:10" x14ac:dyDescent="0.2">
      <c r="A45" s="493" t="s">
        <v>29</v>
      </c>
      <c r="B45" s="21">
        <v>2</v>
      </c>
      <c r="C45" s="17"/>
      <c r="D45" s="17"/>
      <c r="E45" s="27">
        <v>2</v>
      </c>
      <c r="F45" s="30">
        <f t="shared" si="0"/>
        <v>2</v>
      </c>
      <c r="H45" s="24">
        <f t="shared" si="1"/>
        <v>1</v>
      </c>
      <c r="I45" s="34">
        <f t="shared" si="2"/>
        <v>1</v>
      </c>
      <c r="J45" s="35">
        <f t="shared" si="3"/>
        <v>0</v>
      </c>
    </row>
    <row r="46" spans="1:10" x14ac:dyDescent="0.2">
      <c r="A46" s="494" t="s">
        <v>30</v>
      </c>
      <c r="B46" s="44">
        <v>13</v>
      </c>
      <c r="C46" s="45">
        <v>1</v>
      </c>
      <c r="D46" s="45"/>
      <c r="E46" s="46">
        <v>12</v>
      </c>
      <c r="F46" s="47">
        <f t="shared" si="0"/>
        <v>13</v>
      </c>
      <c r="H46" s="51">
        <f t="shared" si="1"/>
        <v>1</v>
      </c>
      <c r="I46" s="52">
        <f t="shared" si="2"/>
        <v>0.92307692307692313</v>
      </c>
      <c r="J46" s="53">
        <f t="shared" si="3"/>
        <v>7.6923076923076927E-2</v>
      </c>
    </row>
    <row r="47" spans="1:10" x14ac:dyDescent="0.2">
      <c r="A47" s="495" t="s">
        <v>305</v>
      </c>
      <c r="B47" s="55"/>
      <c r="C47" s="55"/>
      <c r="D47" s="55"/>
      <c r="E47" s="55"/>
      <c r="F47" s="58">
        <f t="shared" si="0"/>
        <v>0</v>
      </c>
      <c r="H47" s="59"/>
      <c r="I47" s="56"/>
      <c r="J47" s="57"/>
    </row>
    <row r="48" spans="1:10" x14ac:dyDescent="0.2">
      <c r="A48" s="527" t="s">
        <v>31</v>
      </c>
      <c r="B48" s="39"/>
      <c r="C48" s="40"/>
      <c r="D48" s="40"/>
      <c r="E48" s="41"/>
      <c r="F48" s="42">
        <f t="shared" si="0"/>
        <v>0</v>
      </c>
      <c r="H48" s="48"/>
      <c r="I48" s="49"/>
      <c r="J48" s="50"/>
    </row>
    <row r="49" spans="1:10" x14ac:dyDescent="0.2">
      <c r="A49" s="497" t="s">
        <v>83</v>
      </c>
      <c r="B49" s="44"/>
      <c r="C49" s="45"/>
      <c r="D49" s="45"/>
      <c r="E49" s="46"/>
      <c r="F49" s="47">
        <f t="shared" si="0"/>
        <v>0</v>
      </c>
      <c r="H49" s="51"/>
      <c r="I49" s="52"/>
      <c r="J49" s="53"/>
    </row>
    <row r="50" spans="1:10" x14ac:dyDescent="0.2">
      <c r="A50" s="490" t="s">
        <v>518</v>
      </c>
      <c r="B50" s="65">
        <v>192</v>
      </c>
      <c r="C50" s="65">
        <v>11</v>
      </c>
      <c r="D50" s="65"/>
      <c r="E50" s="65">
        <v>173</v>
      </c>
      <c r="F50" s="60">
        <f t="shared" si="0"/>
        <v>184</v>
      </c>
      <c r="H50" s="62">
        <f t="shared" si="1"/>
        <v>0.95833333333333337</v>
      </c>
      <c r="I50" s="68">
        <f t="shared" si="2"/>
        <v>0.90104166666666663</v>
      </c>
      <c r="J50" s="69">
        <f t="shared" si="3"/>
        <v>5.7291666666666664E-2</v>
      </c>
    </row>
    <row r="51" spans="1:10" x14ac:dyDescent="0.2">
      <c r="A51" s="491" t="s">
        <v>526</v>
      </c>
      <c r="B51" s="67">
        <v>72</v>
      </c>
      <c r="C51" s="67">
        <v>8</v>
      </c>
      <c r="D51" s="67"/>
      <c r="E51" s="67">
        <v>61</v>
      </c>
      <c r="F51" s="61">
        <f t="shared" si="0"/>
        <v>69</v>
      </c>
      <c r="H51" s="63">
        <f t="shared" si="1"/>
        <v>0.95833333333333337</v>
      </c>
      <c r="I51" s="70">
        <f t="shared" si="2"/>
        <v>0.84722222222222221</v>
      </c>
      <c r="J51" s="71">
        <f t="shared" si="3"/>
        <v>0.1111111111111111</v>
      </c>
    </row>
    <row r="52" spans="1:10" x14ac:dyDescent="0.2">
      <c r="A52" s="492" t="s">
        <v>37</v>
      </c>
      <c r="B52" s="20">
        <v>13</v>
      </c>
      <c r="C52" s="15"/>
      <c r="D52" s="15"/>
      <c r="E52" s="26">
        <v>13</v>
      </c>
      <c r="F52" s="29">
        <f t="shared" si="0"/>
        <v>13</v>
      </c>
      <c r="H52" s="23">
        <f t="shared" si="1"/>
        <v>1</v>
      </c>
      <c r="I52" s="32">
        <f t="shared" si="2"/>
        <v>1</v>
      </c>
      <c r="J52" s="33">
        <f t="shared" si="3"/>
        <v>0</v>
      </c>
    </row>
    <row r="53" spans="1:10" x14ac:dyDescent="0.2">
      <c r="A53" s="493" t="s">
        <v>38</v>
      </c>
      <c r="B53" s="21">
        <v>26</v>
      </c>
      <c r="C53" s="17">
        <v>6</v>
      </c>
      <c r="D53" s="17"/>
      <c r="E53" s="27">
        <v>20</v>
      </c>
      <c r="F53" s="30">
        <f t="shared" si="0"/>
        <v>26</v>
      </c>
      <c r="H53" s="24">
        <f t="shared" si="1"/>
        <v>1</v>
      </c>
      <c r="I53" s="34">
        <f t="shared" si="2"/>
        <v>0.76923076923076927</v>
      </c>
      <c r="J53" s="35">
        <f t="shared" si="3"/>
        <v>0.23076923076923078</v>
      </c>
    </row>
    <row r="54" spans="1:10" x14ac:dyDescent="0.2">
      <c r="A54" s="494" t="s">
        <v>39</v>
      </c>
      <c r="B54" s="44">
        <v>33</v>
      </c>
      <c r="C54" s="45">
        <v>2</v>
      </c>
      <c r="D54" s="45"/>
      <c r="E54" s="46">
        <v>28</v>
      </c>
      <c r="F54" s="47">
        <f t="shared" si="0"/>
        <v>30</v>
      </c>
      <c r="H54" s="51">
        <f t="shared" si="1"/>
        <v>0.90909090909090906</v>
      </c>
      <c r="I54" s="52">
        <f t="shared" si="2"/>
        <v>0.84848484848484851</v>
      </c>
      <c r="J54" s="53">
        <f t="shared" si="3"/>
        <v>6.0606060606060608E-2</v>
      </c>
    </row>
    <row r="55" spans="1:10" x14ac:dyDescent="0.2">
      <c r="A55" s="495" t="s">
        <v>312</v>
      </c>
      <c r="B55" s="55">
        <v>10</v>
      </c>
      <c r="C55" s="55"/>
      <c r="D55" s="55"/>
      <c r="E55" s="55">
        <v>10</v>
      </c>
      <c r="F55" s="58">
        <f t="shared" si="0"/>
        <v>10</v>
      </c>
      <c r="H55" s="59">
        <f t="shared" si="1"/>
        <v>1</v>
      </c>
      <c r="I55" s="56">
        <f t="shared" si="2"/>
        <v>1</v>
      </c>
      <c r="J55" s="57">
        <f t="shared" si="3"/>
        <v>0</v>
      </c>
    </row>
    <row r="56" spans="1:10" x14ac:dyDescent="0.2">
      <c r="A56" s="492" t="s">
        <v>40</v>
      </c>
      <c r="B56" s="20">
        <v>7</v>
      </c>
      <c r="C56" s="15"/>
      <c r="D56" s="15"/>
      <c r="E56" s="26">
        <v>7</v>
      </c>
      <c r="F56" s="29">
        <f t="shared" si="0"/>
        <v>7</v>
      </c>
      <c r="H56" s="23">
        <f t="shared" si="1"/>
        <v>1</v>
      </c>
      <c r="I56" s="32">
        <f t="shared" si="2"/>
        <v>1</v>
      </c>
      <c r="J56" s="33">
        <f t="shared" si="3"/>
        <v>0</v>
      </c>
    </row>
    <row r="57" spans="1:10" x14ac:dyDescent="0.2">
      <c r="A57" s="493" t="s">
        <v>41</v>
      </c>
      <c r="B57" s="21"/>
      <c r="C57" s="17"/>
      <c r="D57" s="17"/>
      <c r="E57" s="27"/>
      <c r="F57" s="30">
        <f t="shared" si="0"/>
        <v>0</v>
      </c>
      <c r="H57" s="24"/>
      <c r="I57" s="34"/>
      <c r="J57" s="35"/>
    </row>
    <row r="58" spans="1:10" x14ac:dyDescent="0.2">
      <c r="A58" s="494" t="s">
        <v>42</v>
      </c>
      <c r="B58" s="44">
        <v>3</v>
      </c>
      <c r="C58" s="45"/>
      <c r="D58" s="45"/>
      <c r="E58" s="46">
        <v>3</v>
      </c>
      <c r="F58" s="47">
        <f t="shared" si="0"/>
        <v>3</v>
      </c>
      <c r="H58" s="51">
        <f t="shared" si="1"/>
        <v>1</v>
      </c>
      <c r="I58" s="52">
        <f t="shared" si="2"/>
        <v>1</v>
      </c>
      <c r="J58" s="53">
        <f t="shared" si="3"/>
        <v>0</v>
      </c>
    </row>
    <row r="59" spans="1:10" x14ac:dyDescent="0.2">
      <c r="A59" s="495" t="s">
        <v>316</v>
      </c>
      <c r="B59" s="55">
        <v>17</v>
      </c>
      <c r="C59" s="55">
        <v>1</v>
      </c>
      <c r="D59" s="55"/>
      <c r="E59" s="55">
        <v>16</v>
      </c>
      <c r="F59" s="58">
        <f t="shared" si="0"/>
        <v>17</v>
      </c>
      <c r="H59" s="59">
        <f t="shared" si="1"/>
        <v>1</v>
      </c>
      <c r="I59" s="56">
        <f t="shared" si="2"/>
        <v>0.94117647058823528</v>
      </c>
      <c r="J59" s="57">
        <f t="shared" si="3"/>
        <v>5.8823529411764705E-2</v>
      </c>
    </row>
    <row r="60" spans="1:10" x14ac:dyDescent="0.2">
      <c r="A60" s="492" t="s">
        <v>43</v>
      </c>
      <c r="B60" s="20">
        <v>9</v>
      </c>
      <c r="C60" s="15">
        <v>1</v>
      </c>
      <c r="D60" s="15"/>
      <c r="E60" s="26">
        <v>8</v>
      </c>
      <c r="F60" s="29">
        <f t="shared" si="0"/>
        <v>9</v>
      </c>
      <c r="H60" s="23">
        <f t="shared" si="1"/>
        <v>1</v>
      </c>
      <c r="I60" s="32">
        <f t="shared" si="2"/>
        <v>0.88888888888888884</v>
      </c>
      <c r="J60" s="33">
        <f t="shared" si="3"/>
        <v>0.1111111111111111</v>
      </c>
    </row>
    <row r="61" spans="1:10" x14ac:dyDescent="0.2">
      <c r="A61" s="493" t="s">
        <v>44</v>
      </c>
      <c r="B61" s="21">
        <v>3</v>
      </c>
      <c r="C61" s="17"/>
      <c r="D61" s="17"/>
      <c r="E61" s="27">
        <v>3</v>
      </c>
      <c r="F61" s="30">
        <f t="shared" si="0"/>
        <v>3</v>
      </c>
      <c r="H61" s="24">
        <f t="shared" si="1"/>
        <v>1</v>
      </c>
      <c r="I61" s="34">
        <f t="shared" si="2"/>
        <v>1</v>
      </c>
      <c r="J61" s="35">
        <f t="shared" si="3"/>
        <v>0</v>
      </c>
    </row>
    <row r="62" spans="1:10" x14ac:dyDescent="0.2">
      <c r="A62" s="494" t="s">
        <v>45</v>
      </c>
      <c r="B62" s="44">
        <v>5</v>
      </c>
      <c r="C62" s="45"/>
      <c r="D62" s="45"/>
      <c r="E62" s="46">
        <v>5</v>
      </c>
      <c r="F62" s="47">
        <f t="shared" si="0"/>
        <v>5</v>
      </c>
      <c r="H62" s="51">
        <f t="shared" si="1"/>
        <v>1</v>
      </c>
      <c r="I62" s="52">
        <f t="shared" si="2"/>
        <v>1</v>
      </c>
      <c r="J62" s="53">
        <f t="shared" si="3"/>
        <v>0</v>
      </c>
    </row>
    <row r="63" spans="1:10" x14ac:dyDescent="0.2">
      <c r="A63" s="495" t="s">
        <v>320</v>
      </c>
      <c r="B63" s="55">
        <v>15</v>
      </c>
      <c r="C63" s="55"/>
      <c r="D63" s="55"/>
      <c r="E63" s="55">
        <v>14</v>
      </c>
      <c r="F63" s="58">
        <f t="shared" si="0"/>
        <v>14</v>
      </c>
      <c r="H63" s="59">
        <f t="shared" si="1"/>
        <v>0.93333333333333335</v>
      </c>
      <c r="I63" s="56">
        <f t="shared" si="2"/>
        <v>0.93333333333333335</v>
      </c>
      <c r="J63" s="57">
        <f t="shared" si="3"/>
        <v>0</v>
      </c>
    </row>
    <row r="64" spans="1:10" x14ac:dyDescent="0.2">
      <c r="A64" s="492" t="s">
        <v>46</v>
      </c>
      <c r="B64" s="20">
        <v>2</v>
      </c>
      <c r="C64" s="15"/>
      <c r="D64" s="15"/>
      <c r="E64" s="26">
        <v>2</v>
      </c>
      <c r="F64" s="29">
        <f t="shared" si="0"/>
        <v>2</v>
      </c>
      <c r="H64" s="23">
        <f t="shared" si="1"/>
        <v>1</v>
      </c>
      <c r="I64" s="32">
        <f t="shared" si="2"/>
        <v>1</v>
      </c>
      <c r="J64" s="33">
        <f t="shared" si="3"/>
        <v>0</v>
      </c>
    </row>
    <row r="65" spans="1:10" x14ac:dyDescent="0.2">
      <c r="A65" s="493" t="s">
        <v>47</v>
      </c>
      <c r="B65" s="21">
        <v>8</v>
      </c>
      <c r="C65" s="17"/>
      <c r="D65" s="17"/>
      <c r="E65" s="27">
        <v>7</v>
      </c>
      <c r="F65" s="30">
        <f t="shared" si="0"/>
        <v>7</v>
      </c>
      <c r="H65" s="24">
        <f t="shared" si="1"/>
        <v>0.875</v>
      </c>
      <c r="I65" s="34">
        <f t="shared" si="2"/>
        <v>0.875</v>
      </c>
      <c r="J65" s="35">
        <f t="shared" si="3"/>
        <v>0</v>
      </c>
    </row>
    <row r="66" spans="1:10" x14ac:dyDescent="0.2">
      <c r="A66" s="493" t="s">
        <v>48</v>
      </c>
      <c r="B66" s="21">
        <v>4</v>
      </c>
      <c r="C66" s="17"/>
      <c r="D66" s="17"/>
      <c r="E66" s="27">
        <v>4</v>
      </c>
      <c r="F66" s="30">
        <f t="shared" si="0"/>
        <v>4</v>
      </c>
      <c r="H66" s="24">
        <f t="shared" si="1"/>
        <v>1</v>
      </c>
      <c r="I66" s="34">
        <f t="shared" si="2"/>
        <v>1</v>
      </c>
      <c r="J66" s="35">
        <f t="shared" si="3"/>
        <v>0</v>
      </c>
    </row>
    <row r="67" spans="1:10" x14ac:dyDescent="0.2">
      <c r="A67" s="494" t="s">
        <v>49</v>
      </c>
      <c r="B67" s="44">
        <v>1</v>
      </c>
      <c r="C67" s="45"/>
      <c r="D67" s="45"/>
      <c r="E67" s="46">
        <v>1</v>
      </c>
      <c r="F67" s="47">
        <f t="shared" si="0"/>
        <v>1</v>
      </c>
      <c r="H67" s="51">
        <f t="shared" si="1"/>
        <v>1</v>
      </c>
      <c r="I67" s="52">
        <f t="shared" si="2"/>
        <v>1</v>
      </c>
      <c r="J67" s="53">
        <f t="shared" si="3"/>
        <v>0</v>
      </c>
    </row>
    <row r="68" spans="1:10" ht="38.25" x14ac:dyDescent="0.2">
      <c r="A68" s="495" t="s">
        <v>527</v>
      </c>
      <c r="B68" s="55">
        <v>50</v>
      </c>
      <c r="C68" s="55">
        <v>1</v>
      </c>
      <c r="D68" s="55"/>
      <c r="E68" s="55">
        <v>49</v>
      </c>
      <c r="F68" s="58">
        <f t="shared" si="0"/>
        <v>50</v>
      </c>
      <c r="H68" s="59">
        <f t="shared" si="1"/>
        <v>1</v>
      </c>
      <c r="I68" s="56">
        <f t="shared" si="2"/>
        <v>0.98</v>
      </c>
      <c r="J68" s="57">
        <f t="shared" si="3"/>
        <v>0.02</v>
      </c>
    </row>
    <row r="69" spans="1:10" x14ac:dyDescent="0.2">
      <c r="A69" s="492" t="s">
        <v>50</v>
      </c>
      <c r="B69" s="20">
        <v>18</v>
      </c>
      <c r="C69" s="15"/>
      <c r="D69" s="15"/>
      <c r="E69" s="26">
        <v>18</v>
      </c>
      <c r="F69" s="29">
        <f t="shared" si="0"/>
        <v>18</v>
      </c>
      <c r="H69" s="23">
        <f t="shared" si="1"/>
        <v>1</v>
      </c>
      <c r="I69" s="32">
        <f t="shared" si="2"/>
        <v>1</v>
      </c>
      <c r="J69" s="33">
        <f t="shared" si="3"/>
        <v>0</v>
      </c>
    </row>
    <row r="70" spans="1:10" x14ac:dyDescent="0.2">
      <c r="A70" s="493" t="s">
        <v>51</v>
      </c>
      <c r="B70" s="21">
        <v>14</v>
      </c>
      <c r="C70" s="17"/>
      <c r="D70" s="17"/>
      <c r="E70" s="27">
        <v>14</v>
      </c>
      <c r="F70" s="30">
        <f t="shared" si="0"/>
        <v>14</v>
      </c>
      <c r="H70" s="24">
        <f t="shared" si="1"/>
        <v>1</v>
      </c>
      <c r="I70" s="34">
        <f t="shared" si="2"/>
        <v>1</v>
      </c>
      <c r="J70" s="35">
        <f t="shared" si="3"/>
        <v>0</v>
      </c>
    </row>
    <row r="71" spans="1:10" x14ac:dyDescent="0.2">
      <c r="A71" s="493" t="s">
        <v>52</v>
      </c>
      <c r="B71" s="21">
        <v>7</v>
      </c>
      <c r="C71" s="17">
        <v>1</v>
      </c>
      <c r="D71" s="17"/>
      <c r="E71" s="27">
        <v>6</v>
      </c>
      <c r="F71" s="30">
        <f t="shared" si="0"/>
        <v>7</v>
      </c>
      <c r="H71" s="24">
        <f t="shared" si="1"/>
        <v>1</v>
      </c>
      <c r="I71" s="34">
        <f t="shared" si="2"/>
        <v>0.8571428571428571</v>
      </c>
      <c r="J71" s="35">
        <f t="shared" si="3"/>
        <v>0.14285714285714285</v>
      </c>
    </row>
    <row r="72" spans="1:10" x14ac:dyDescent="0.2">
      <c r="A72" s="494" t="s">
        <v>53</v>
      </c>
      <c r="B72" s="44">
        <v>11</v>
      </c>
      <c r="C72" s="45"/>
      <c r="D72" s="45"/>
      <c r="E72" s="46">
        <v>11</v>
      </c>
      <c r="F72" s="47">
        <f t="shared" si="0"/>
        <v>11</v>
      </c>
      <c r="H72" s="51">
        <f t="shared" si="1"/>
        <v>1</v>
      </c>
      <c r="I72" s="52">
        <f t="shared" si="2"/>
        <v>1</v>
      </c>
      <c r="J72" s="53">
        <f t="shared" si="3"/>
        <v>0</v>
      </c>
    </row>
    <row r="73" spans="1:10" x14ac:dyDescent="0.2">
      <c r="A73" s="495" t="s">
        <v>528</v>
      </c>
      <c r="B73" s="55">
        <v>28</v>
      </c>
      <c r="C73" s="55">
        <v>1</v>
      </c>
      <c r="D73" s="55"/>
      <c r="E73" s="55">
        <v>23</v>
      </c>
      <c r="F73" s="58">
        <f t="shared" si="0"/>
        <v>24</v>
      </c>
      <c r="H73" s="59">
        <f t="shared" si="1"/>
        <v>0.8571428571428571</v>
      </c>
      <c r="I73" s="56">
        <f t="shared" si="2"/>
        <v>0.8214285714285714</v>
      </c>
      <c r="J73" s="57">
        <f t="shared" si="3"/>
        <v>3.5714285714285712E-2</v>
      </c>
    </row>
    <row r="74" spans="1:10" x14ac:dyDescent="0.2">
      <c r="A74" s="492" t="s">
        <v>54</v>
      </c>
      <c r="B74" s="20">
        <v>9</v>
      </c>
      <c r="C74" s="15"/>
      <c r="D74" s="15"/>
      <c r="E74" s="26">
        <v>7</v>
      </c>
      <c r="F74" s="29">
        <f t="shared" si="0"/>
        <v>7</v>
      </c>
      <c r="H74" s="23">
        <f t="shared" si="1"/>
        <v>0.77777777777777779</v>
      </c>
      <c r="I74" s="32">
        <f t="shared" si="2"/>
        <v>0.77777777777777779</v>
      </c>
      <c r="J74" s="33">
        <f t="shared" si="3"/>
        <v>0</v>
      </c>
    </row>
    <row r="75" spans="1:10" x14ac:dyDescent="0.2">
      <c r="A75" s="493" t="s">
        <v>55</v>
      </c>
      <c r="B75" s="21">
        <v>6</v>
      </c>
      <c r="C75" s="17"/>
      <c r="D75" s="17"/>
      <c r="E75" s="27">
        <v>5</v>
      </c>
      <c r="F75" s="30">
        <f t="shared" si="0"/>
        <v>5</v>
      </c>
      <c r="H75" s="24">
        <f t="shared" si="1"/>
        <v>0.83333333333333337</v>
      </c>
      <c r="I75" s="34">
        <f t="shared" si="2"/>
        <v>0.83333333333333337</v>
      </c>
      <c r="J75" s="35">
        <f t="shared" si="3"/>
        <v>0</v>
      </c>
    </row>
    <row r="76" spans="1:10" x14ac:dyDescent="0.2">
      <c r="A76" s="493" t="s">
        <v>56</v>
      </c>
      <c r="B76" s="21">
        <v>4</v>
      </c>
      <c r="C76" s="17"/>
      <c r="D76" s="17"/>
      <c r="E76" s="27">
        <v>4</v>
      </c>
      <c r="F76" s="30">
        <f t="shared" ref="F76:F84" si="4">E76+D76+C76</f>
        <v>4</v>
      </c>
      <c r="H76" s="24">
        <f t="shared" ref="H76:H84" si="5">F76/B76</f>
        <v>1</v>
      </c>
      <c r="I76" s="34">
        <f t="shared" ref="I76:I84" si="6">E76/B76</f>
        <v>1</v>
      </c>
      <c r="J76" s="35">
        <f t="shared" ref="J76:J84" si="7">(C76+D76)/B76</f>
        <v>0</v>
      </c>
    </row>
    <row r="77" spans="1:10" x14ac:dyDescent="0.2">
      <c r="A77" s="493" t="s">
        <v>57</v>
      </c>
      <c r="B77" s="21">
        <v>5</v>
      </c>
      <c r="C77" s="17">
        <v>1</v>
      </c>
      <c r="D77" s="17"/>
      <c r="E77" s="27">
        <v>3</v>
      </c>
      <c r="F77" s="30">
        <f t="shared" si="4"/>
        <v>4</v>
      </c>
      <c r="H77" s="24">
        <f t="shared" si="5"/>
        <v>0.8</v>
      </c>
      <c r="I77" s="34">
        <f t="shared" si="6"/>
        <v>0.6</v>
      </c>
      <c r="J77" s="35">
        <f t="shared" si="7"/>
        <v>0.2</v>
      </c>
    </row>
    <row r="78" spans="1:10" x14ac:dyDescent="0.2">
      <c r="A78" s="493" t="s">
        <v>58</v>
      </c>
      <c r="B78" s="21">
        <v>2</v>
      </c>
      <c r="C78" s="17"/>
      <c r="D78" s="17"/>
      <c r="E78" s="27">
        <v>2</v>
      </c>
      <c r="F78" s="30">
        <f t="shared" si="4"/>
        <v>2</v>
      </c>
      <c r="H78" s="24">
        <f t="shared" si="5"/>
        <v>1</v>
      </c>
      <c r="I78" s="34">
        <f t="shared" si="6"/>
        <v>1</v>
      </c>
      <c r="J78" s="35">
        <f t="shared" si="7"/>
        <v>0</v>
      </c>
    </row>
    <row r="79" spans="1:10" x14ac:dyDescent="0.2">
      <c r="A79" s="494" t="s">
        <v>59</v>
      </c>
      <c r="B79" s="44">
        <v>2</v>
      </c>
      <c r="C79" s="45"/>
      <c r="D79" s="45"/>
      <c r="E79" s="46">
        <v>2</v>
      </c>
      <c r="F79" s="47">
        <f t="shared" si="4"/>
        <v>2</v>
      </c>
      <c r="H79" s="51">
        <f t="shared" si="5"/>
        <v>1</v>
      </c>
      <c r="I79" s="52">
        <f t="shared" si="6"/>
        <v>1</v>
      </c>
      <c r="J79" s="53">
        <f t="shared" si="7"/>
        <v>0</v>
      </c>
    </row>
    <row r="80" spans="1:10" x14ac:dyDescent="0.2">
      <c r="A80" s="490" t="s">
        <v>32</v>
      </c>
      <c r="B80" s="65">
        <v>12</v>
      </c>
      <c r="C80" s="65">
        <v>1</v>
      </c>
      <c r="D80" s="65"/>
      <c r="E80" s="65">
        <v>11</v>
      </c>
      <c r="F80" s="60">
        <f t="shared" si="4"/>
        <v>12</v>
      </c>
      <c r="H80" s="62">
        <f t="shared" si="5"/>
        <v>1</v>
      </c>
      <c r="I80" s="68">
        <f t="shared" si="6"/>
        <v>0.91666666666666663</v>
      </c>
      <c r="J80" s="69">
        <f t="shared" si="7"/>
        <v>8.3333333333333329E-2</v>
      </c>
    </row>
    <row r="81" spans="1:10" x14ac:dyDescent="0.2">
      <c r="A81" s="491" t="s">
        <v>99</v>
      </c>
      <c r="B81" s="67">
        <v>12</v>
      </c>
      <c r="C81" s="67">
        <v>1</v>
      </c>
      <c r="D81" s="67"/>
      <c r="E81" s="67">
        <v>11</v>
      </c>
      <c r="F81" s="61">
        <f t="shared" si="4"/>
        <v>12</v>
      </c>
      <c r="H81" s="63">
        <f t="shared" si="5"/>
        <v>1</v>
      </c>
      <c r="I81" s="70">
        <f t="shared" si="6"/>
        <v>0.91666666666666663</v>
      </c>
      <c r="J81" s="71">
        <f t="shared" si="7"/>
        <v>8.3333333333333329E-2</v>
      </c>
    </row>
    <row r="82" spans="1:10" x14ac:dyDescent="0.2">
      <c r="A82" s="492" t="s">
        <v>33</v>
      </c>
      <c r="B82" s="20">
        <v>3</v>
      </c>
      <c r="C82" s="15">
        <v>1</v>
      </c>
      <c r="D82" s="15"/>
      <c r="E82" s="26">
        <v>2</v>
      </c>
      <c r="F82" s="29">
        <f t="shared" si="4"/>
        <v>3</v>
      </c>
      <c r="H82" s="23">
        <f t="shared" si="5"/>
        <v>1</v>
      </c>
      <c r="I82" s="32">
        <f t="shared" si="6"/>
        <v>0.66666666666666663</v>
      </c>
      <c r="J82" s="33">
        <f t="shared" si="7"/>
        <v>0.33333333333333331</v>
      </c>
    </row>
    <row r="83" spans="1:10" x14ac:dyDescent="0.2">
      <c r="A83" s="493" t="s">
        <v>34</v>
      </c>
      <c r="B83" s="21">
        <v>6</v>
      </c>
      <c r="C83" s="17"/>
      <c r="D83" s="17"/>
      <c r="E83" s="27">
        <v>6</v>
      </c>
      <c r="F83" s="30">
        <f t="shared" si="4"/>
        <v>6</v>
      </c>
      <c r="H83" s="24">
        <f t="shared" si="5"/>
        <v>1</v>
      </c>
      <c r="I83" s="34">
        <f t="shared" si="6"/>
        <v>1</v>
      </c>
      <c r="J83" s="35">
        <f t="shared" si="7"/>
        <v>0</v>
      </c>
    </row>
    <row r="84" spans="1:10" x14ac:dyDescent="0.2">
      <c r="A84" s="498" t="s">
        <v>35</v>
      </c>
      <c r="B84" s="22">
        <v>3</v>
      </c>
      <c r="C84" s="19"/>
      <c r="D84" s="19"/>
      <c r="E84" s="28">
        <v>3</v>
      </c>
      <c r="F84" s="31">
        <f t="shared" si="4"/>
        <v>3</v>
      </c>
      <c r="H84" s="25">
        <f t="shared" si="5"/>
        <v>1</v>
      </c>
      <c r="I84" s="36">
        <f t="shared" si="6"/>
        <v>1</v>
      </c>
      <c r="J84" s="37">
        <f t="shared" si="7"/>
        <v>0</v>
      </c>
    </row>
    <row r="85" spans="1:10" x14ac:dyDescent="0.2">
      <c r="H85" s="5"/>
      <c r="I85" s="5"/>
      <c r="J85" s="5"/>
    </row>
    <row r="86" spans="1:10" x14ac:dyDescent="0.2">
      <c r="A86" s="526" t="s">
        <v>60</v>
      </c>
      <c r="B86" s="12">
        <f>B80+B50+B20+B11</f>
        <v>527</v>
      </c>
      <c r="C86" s="12">
        <f t="shared" ref="C86:F86" si="8">C80+C50+C20+C11</f>
        <v>58</v>
      </c>
      <c r="D86" s="12">
        <f t="shared" si="8"/>
        <v>1</v>
      </c>
      <c r="E86" s="12">
        <f t="shared" si="8"/>
        <v>427</v>
      </c>
      <c r="F86" s="13">
        <f t="shared" si="8"/>
        <v>486</v>
      </c>
      <c r="G86" s="7"/>
      <c r="H86" s="11">
        <f t="shared" ref="H86" si="9">F86/B86</f>
        <v>0.92220113851992414</v>
      </c>
      <c r="I86" s="9">
        <f t="shared" ref="I86" si="10">E86/B86</f>
        <v>0.8102466793168881</v>
      </c>
      <c r="J86" s="10">
        <f t="shared" ref="J86" si="11">(C86+D86)/B86</f>
        <v>0.11195445920303605</v>
      </c>
    </row>
    <row r="88" spans="1:10" s="282" customFormat="1" x14ac:dyDescent="0.2">
      <c r="A88" s="344" t="s">
        <v>431</v>
      </c>
    </row>
    <row r="89" spans="1:10" x14ac:dyDescent="0.2">
      <c r="A89" s="528" t="s">
        <v>445</v>
      </c>
    </row>
  </sheetData>
  <mergeCells count="8">
    <mergeCell ref="A2:J2"/>
    <mergeCell ref="A5:J5"/>
    <mergeCell ref="J8:J9"/>
    <mergeCell ref="B8:B9"/>
    <mergeCell ref="C8:E8"/>
    <mergeCell ref="F8:F9"/>
    <mergeCell ref="H8:H9"/>
    <mergeCell ref="I8:I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0" fitToHeight="0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J19"/>
  <sheetViews>
    <sheetView showGridLines="0" workbookViewId="0">
      <selection activeCell="AH9" sqref="AH9"/>
    </sheetView>
  </sheetViews>
  <sheetFormatPr baseColWidth="10" defaultRowHeight="12.75" x14ac:dyDescent="0.2"/>
  <sheetData>
    <row r="1" spans="1:10" ht="13.5" thickBot="1" x14ac:dyDescent="0.25"/>
    <row r="2" spans="1:10" ht="36.75" customHeight="1" thickTop="1" thickBot="1" x14ac:dyDescent="0.25">
      <c r="A2" s="598" t="s">
        <v>460</v>
      </c>
      <c r="B2" s="610"/>
      <c r="C2" s="610"/>
      <c r="D2" s="610"/>
      <c r="E2" s="610"/>
      <c r="F2" s="610"/>
      <c r="G2" s="610"/>
      <c r="H2" s="610"/>
      <c r="I2" s="610"/>
      <c r="J2" s="611"/>
    </row>
    <row r="3" spans="1:10" ht="13.5" thickTop="1" x14ac:dyDescent="0.2"/>
    <row r="5" spans="1:10" x14ac:dyDescent="0.2">
      <c r="A5" s="615" t="s">
        <v>583</v>
      </c>
      <c r="B5" s="615"/>
      <c r="C5" s="615"/>
      <c r="D5" s="615"/>
      <c r="E5" s="615"/>
      <c r="F5" s="615"/>
      <c r="G5" s="615"/>
      <c r="H5" s="615"/>
      <c r="I5" s="615"/>
      <c r="J5" s="615"/>
    </row>
    <row r="8" spans="1:10" x14ac:dyDescent="0.2">
      <c r="D8" s="292" t="s">
        <v>245</v>
      </c>
      <c r="E8" s="292" t="s">
        <v>105</v>
      </c>
      <c r="F8" s="292" t="s">
        <v>246</v>
      </c>
      <c r="G8" s="292" t="s">
        <v>247</v>
      </c>
    </row>
    <row r="10" spans="1:10" x14ac:dyDescent="0.2">
      <c r="C10" s="458" t="s">
        <v>2</v>
      </c>
      <c r="D10" s="15">
        <v>23</v>
      </c>
      <c r="E10" s="15">
        <v>146</v>
      </c>
      <c r="F10" s="15">
        <v>38</v>
      </c>
      <c r="G10" s="15">
        <v>23</v>
      </c>
    </row>
    <row r="11" spans="1:10" x14ac:dyDescent="0.2">
      <c r="C11" s="293" t="s">
        <v>3</v>
      </c>
      <c r="D11" s="17">
        <v>3</v>
      </c>
      <c r="E11" s="17">
        <v>27</v>
      </c>
      <c r="F11" s="17">
        <v>12</v>
      </c>
      <c r="G11" s="17">
        <v>3</v>
      </c>
    </row>
    <row r="13" spans="1:10" x14ac:dyDescent="0.2">
      <c r="C13" s="294" t="s">
        <v>102</v>
      </c>
      <c r="D13" s="295">
        <f>D10+D11</f>
        <v>26</v>
      </c>
      <c r="E13" s="295">
        <f t="shared" ref="E13:G13" si="0">E10+E11</f>
        <v>173</v>
      </c>
      <c r="F13" s="295">
        <f t="shared" si="0"/>
        <v>50</v>
      </c>
      <c r="G13" s="295">
        <f t="shared" si="0"/>
        <v>26</v>
      </c>
    </row>
    <row r="16" spans="1:10" x14ac:dyDescent="0.2">
      <c r="A16" s="344" t="s">
        <v>562</v>
      </c>
    </row>
    <row r="17" spans="1:1" x14ac:dyDescent="0.2">
      <c r="A17" s="344" t="s">
        <v>561</v>
      </c>
    </row>
    <row r="18" spans="1:1" x14ac:dyDescent="0.2">
      <c r="A18" s="344" t="s">
        <v>432</v>
      </c>
    </row>
    <row r="19" spans="1:1" x14ac:dyDescent="0.2">
      <c r="A19" s="345" t="s">
        <v>560</v>
      </c>
    </row>
  </sheetData>
  <mergeCells count="2">
    <mergeCell ref="A2:J2"/>
    <mergeCell ref="A5:J5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tabColor theme="3" tint="-0.499984740745262"/>
    <pageSetUpPr fitToPage="1"/>
  </sheetPr>
  <dimension ref="A1:V795"/>
  <sheetViews>
    <sheetView showGridLines="0" topLeftCell="A25" workbookViewId="0">
      <selection activeCell="AH9" sqref="AH9"/>
    </sheetView>
  </sheetViews>
  <sheetFormatPr baseColWidth="10" defaultColWidth="12" defaultRowHeight="12.75" x14ac:dyDescent="0.2"/>
  <cols>
    <col min="1" max="16384" width="12" style="335"/>
  </cols>
  <sheetData>
    <row r="1" spans="2:22" ht="18" customHeight="1" x14ac:dyDescent="0.2">
      <c r="B1" s="332"/>
      <c r="C1" s="332"/>
      <c r="D1" s="332"/>
    </row>
    <row r="2" spans="2:22" x14ac:dyDescent="0.2">
      <c r="B2" s="334"/>
      <c r="C2" s="334"/>
      <c r="D2" s="334"/>
    </row>
    <row r="3" spans="2:22" x14ac:dyDescent="0.2">
      <c r="B3" s="334"/>
      <c r="C3" s="334"/>
      <c r="D3" s="334"/>
    </row>
    <row r="4" spans="2:22" x14ac:dyDescent="0.2">
      <c r="B4" s="334"/>
      <c r="C4" s="334"/>
      <c r="D4" s="334"/>
    </row>
    <row r="5" spans="2:22" x14ac:dyDescent="0.2">
      <c r="B5" s="334"/>
      <c r="C5" s="334"/>
      <c r="D5" s="334"/>
      <c r="G5" s="334"/>
      <c r="H5" s="334"/>
    </row>
    <row r="6" spans="2:22" x14ac:dyDescent="0.2">
      <c r="B6" s="334"/>
      <c r="C6" s="334"/>
      <c r="D6" s="334"/>
    </row>
    <row r="7" spans="2:22" x14ac:dyDescent="0.2">
      <c r="B7" s="334"/>
      <c r="C7" s="334"/>
      <c r="D7" s="334"/>
    </row>
    <row r="8" spans="2:22" x14ac:dyDescent="0.2">
      <c r="B8" s="334"/>
      <c r="C8" s="334"/>
      <c r="D8" s="334"/>
    </row>
    <row r="9" spans="2:22" x14ac:dyDescent="0.2">
      <c r="B9" s="334"/>
      <c r="C9" s="334"/>
      <c r="D9" s="334"/>
    </row>
    <row r="10" spans="2:22" x14ac:dyDescent="0.2">
      <c r="B10" s="334"/>
      <c r="C10" s="334"/>
      <c r="D10" s="334"/>
    </row>
    <row r="11" spans="2:22" x14ac:dyDescent="0.2">
      <c r="B11" s="334"/>
      <c r="C11" s="334"/>
      <c r="D11" s="334"/>
    </row>
    <row r="12" spans="2:22" x14ac:dyDescent="0.2">
      <c r="B12" s="334"/>
      <c r="C12" s="334"/>
      <c r="D12" s="334"/>
    </row>
    <row r="13" spans="2:22" x14ac:dyDescent="0.2">
      <c r="B13" s="334"/>
      <c r="C13" s="334"/>
      <c r="D13" s="334"/>
    </row>
    <row r="14" spans="2:22" x14ac:dyDescent="0.2">
      <c r="B14" s="334"/>
      <c r="C14" s="334"/>
      <c r="D14" s="334"/>
    </row>
    <row r="15" spans="2:22" ht="18.75" x14ac:dyDescent="0.2">
      <c r="B15" s="334"/>
      <c r="C15" s="334"/>
      <c r="D15" s="334"/>
      <c r="O15" s="584"/>
      <c r="P15" s="584"/>
      <c r="Q15" s="584"/>
      <c r="R15" s="585"/>
      <c r="S15" s="585"/>
      <c r="T15" s="585"/>
      <c r="U15" s="585"/>
      <c r="V15" s="585"/>
    </row>
    <row r="16" spans="2:22" ht="18.75" x14ac:dyDescent="0.3">
      <c r="B16" s="334"/>
      <c r="C16" s="334"/>
      <c r="D16" s="334"/>
      <c r="O16" s="586"/>
      <c r="P16" s="586"/>
      <c r="Q16" s="586"/>
      <c r="R16" s="587"/>
      <c r="S16" s="587"/>
      <c r="T16" s="587"/>
      <c r="U16" s="587"/>
      <c r="V16" s="587"/>
    </row>
    <row r="17" spans="1:9" x14ac:dyDescent="0.2">
      <c r="B17" s="334"/>
      <c r="C17" s="334"/>
      <c r="D17" s="334"/>
    </row>
    <row r="18" spans="1:9" x14ac:dyDescent="0.2">
      <c r="B18" s="334"/>
      <c r="C18" s="334"/>
      <c r="D18" s="334"/>
    </row>
    <row r="19" spans="1:9" x14ac:dyDescent="0.2">
      <c r="B19" s="334"/>
      <c r="C19" s="334"/>
      <c r="D19" s="334"/>
    </row>
    <row r="20" spans="1:9" x14ac:dyDescent="0.2">
      <c r="B20" s="334"/>
      <c r="C20" s="334"/>
      <c r="D20" s="334"/>
    </row>
    <row r="21" spans="1:9" x14ac:dyDescent="0.2">
      <c r="B21" s="334"/>
      <c r="C21" s="334"/>
      <c r="D21" s="334"/>
    </row>
    <row r="22" spans="1:9" x14ac:dyDescent="0.2">
      <c r="B22" s="334"/>
      <c r="C22" s="334"/>
      <c r="D22" s="334"/>
    </row>
    <row r="23" spans="1:9" ht="13.5" thickBot="1" x14ac:dyDescent="0.25">
      <c r="B23" s="334"/>
      <c r="C23" s="334"/>
      <c r="D23" s="334"/>
    </row>
    <row r="24" spans="1:9" ht="29.25" customHeight="1" thickTop="1" x14ac:dyDescent="0.2">
      <c r="A24" s="588" t="s">
        <v>259</v>
      </c>
      <c r="B24" s="589"/>
      <c r="C24" s="589"/>
      <c r="D24" s="589"/>
      <c r="E24" s="589"/>
      <c r="F24" s="589"/>
      <c r="G24" s="589"/>
      <c r="H24" s="589"/>
      <c r="I24" s="590"/>
    </row>
    <row r="25" spans="1:9" ht="29.25" customHeight="1" thickBot="1" x14ac:dyDescent="0.25">
      <c r="A25" s="591"/>
      <c r="B25" s="592"/>
      <c r="C25" s="592"/>
      <c r="D25" s="592"/>
      <c r="E25" s="592"/>
      <c r="F25" s="592"/>
      <c r="G25" s="592"/>
      <c r="H25" s="592"/>
      <c r="I25" s="593"/>
    </row>
    <row r="26" spans="1:9" ht="13.5" thickTop="1" x14ac:dyDescent="0.2">
      <c r="B26" s="334"/>
      <c r="C26" s="334"/>
      <c r="D26" s="334"/>
    </row>
    <row r="27" spans="1:9" ht="14.25" customHeight="1" x14ac:dyDescent="0.2">
      <c r="B27" s="334"/>
      <c r="C27" s="334"/>
      <c r="D27" s="334"/>
    </row>
    <row r="28" spans="1:9" ht="21" customHeight="1" x14ac:dyDescent="0.3">
      <c r="A28" s="594" t="s">
        <v>452</v>
      </c>
      <c r="B28" s="594"/>
      <c r="C28" s="594"/>
      <c r="D28" s="594"/>
      <c r="E28" s="594"/>
      <c r="F28" s="594"/>
      <c r="G28" s="594"/>
      <c r="H28" s="594"/>
      <c r="I28" s="594"/>
    </row>
    <row r="29" spans="1:9" ht="19.5" customHeight="1" x14ac:dyDescent="0.2">
      <c r="B29" s="336"/>
      <c r="C29" s="337"/>
      <c r="D29" s="337"/>
      <c r="G29" s="340"/>
      <c r="H29" s="340"/>
      <c r="I29" s="340"/>
    </row>
    <row r="30" spans="1:9" x14ac:dyDescent="0.2">
      <c r="B30" s="334"/>
      <c r="C30" s="334"/>
      <c r="D30" s="334"/>
    </row>
    <row r="31" spans="1:9" x14ac:dyDescent="0.2">
      <c r="B31" s="334"/>
      <c r="C31" s="334"/>
      <c r="D31" s="334"/>
    </row>
    <row r="32" spans="1:9" s="341" customFormat="1" ht="15.75" customHeight="1" x14ac:dyDescent="0.2">
      <c r="A32" s="582" t="s">
        <v>462</v>
      </c>
      <c r="B32" s="582"/>
      <c r="C32" s="582"/>
      <c r="D32" s="582"/>
      <c r="E32" s="582"/>
      <c r="F32" s="582"/>
      <c r="G32" s="582"/>
      <c r="H32" s="582"/>
      <c r="I32" s="582"/>
    </row>
    <row r="33" spans="1:9" x14ac:dyDescent="0.2">
      <c r="B33" s="338"/>
      <c r="C33" s="339"/>
      <c r="D33" s="338"/>
      <c r="E33" s="342"/>
      <c r="F33" s="342"/>
      <c r="G33" s="342"/>
      <c r="H33" s="342"/>
      <c r="I33" s="342"/>
    </row>
    <row r="34" spans="1:9" x14ac:dyDescent="0.2">
      <c r="B34" s="338"/>
      <c r="C34" s="339"/>
      <c r="D34" s="338"/>
      <c r="E34" s="342"/>
      <c r="F34" s="342"/>
      <c r="G34" s="342"/>
      <c r="H34" s="342"/>
      <c r="I34" s="342"/>
    </row>
    <row r="35" spans="1:9" x14ac:dyDescent="0.2">
      <c r="B35" s="334"/>
      <c r="C35" s="334"/>
      <c r="D35" s="334"/>
    </row>
    <row r="36" spans="1:9" x14ac:dyDescent="0.2">
      <c r="B36" s="334"/>
      <c r="C36" s="334"/>
      <c r="D36" s="334"/>
    </row>
    <row r="37" spans="1:9" x14ac:dyDescent="0.2">
      <c r="B37" s="334"/>
      <c r="C37" s="334"/>
      <c r="D37" s="334"/>
    </row>
    <row r="38" spans="1:9" x14ac:dyDescent="0.2">
      <c r="B38" s="334"/>
      <c r="C38" s="334"/>
      <c r="D38" s="334"/>
    </row>
    <row r="39" spans="1:9" x14ac:dyDescent="0.2">
      <c r="B39" s="334"/>
      <c r="C39" s="334"/>
      <c r="D39" s="334"/>
    </row>
    <row r="40" spans="1:9" x14ac:dyDescent="0.2">
      <c r="B40" s="334"/>
      <c r="C40" s="334"/>
      <c r="D40" s="334"/>
    </row>
    <row r="41" spans="1:9" x14ac:dyDescent="0.2">
      <c r="B41" s="334"/>
      <c r="C41" s="334"/>
      <c r="D41" s="334"/>
    </row>
    <row r="42" spans="1:9" x14ac:dyDescent="0.2">
      <c r="B42" s="334"/>
      <c r="C42" s="334"/>
      <c r="D42" s="334"/>
    </row>
    <row r="43" spans="1:9" x14ac:dyDescent="0.2">
      <c r="B43" s="334"/>
      <c r="C43" s="334"/>
      <c r="D43" s="334"/>
    </row>
    <row r="44" spans="1:9" x14ac:dyDescent="0.2">
      <c r="B44" s="334"/>
      <c r="C44" s="334"/>
      <c r="D44" s="334"/>
      <c r="F44" s="581"/>
      <c r="G44" s="581"/>
      <c r="H44" s="581"/>
    </row>
    <row r="45" spans="1:9" ht="19.5" customHeight="1" x14ac:dyDescent="0.2">
      <c r="A45" s="582" t="s">
        <v>248</v>
      </c>
      <c r="B45" s="582"/>
      <c r="C45" s="582"/>
      <c r="D45" s="582"/>
      <c r="E45" s="582"/>
      <c r="F45" s="582"/>
      <c r="G45" s="582"/>
      <c r="H45" s="582"/>
      <c r="I45" s="582"/>
    </row>
    <row r="46" spans="1:9" ht="19.5" customHeight="1" x14ac:dyDescent="0.2">
      <c r="A46" s="582" t="s">
        <v>249</v>
      </c>
      <c r="B46" s="582"/>
      <c r="C46" s="582"/>
      <c r="D46" s="582"/>
      <c r="E46" s="582"/>
      <c r="F46" s="582"/>
      <c r="G46" s="582"/>
      <c r="H46" s="582"/>
      <c r="I46" s="582"/>
    </row>
    <row r="47" spans="1:9" ht="19.5" customHeight="1" x14ac:dyDescent="0.2">
      <c r="A47" s="582" t="s">
        <v>575</v>
      </c>
      <c r="B47" s="582"/>
      <c r="C47" s="582"/>
      <c r="D47" s="582"/>
      <c r="E47" s="582"/>
      <c r="F47" s="582"/>
      <c r="G47" s="582"/>
      <c r="H47" s="582"/>
      <c r="I47" s="582"/>
    </row>
    <row r="48" spans="1:9" ht="19.5" customHeight="1" x14ac:dyDescent="0.2">
      <c r="A48" s="582" t="s">
        <v>574</v>
      </c>
      <c r="B48" s="582"/>
      <c r="C48" s="582"/>
      <c r="D48" s="582"/>
      <c r="E48" s="582"/>
      <c r="F48" s="582"/>
      <c r="G48" s="582"/>
      <c r="H48" s="582"/>
      <c r="I48" s="582"/>
    </row>
    <row r="49" spans="1:9" x14ac:dyDescent="0.2">
      <c r="B49" s="334"/>
      <c r="C49" s="334"/>
      <c r="D49" s="334"/>
    </row>
    <row r="50" spans="1:9" x14ac:dyDescent="0.2">
      <c r="B50" s="334"/>
      <c r="C50" s="334"/>
      <c r="D50" s="334"/>
    </row>
    <row r="51" spans="1:9" x14ac:dyDescent="0.2">
      <c r="B51" s="334"/>
      <c r="C51" s="334"/>
      <c r="D51" s="334"/>
    </row>
    <row r="52" spans="1:9" x14ac:dyDescent="0.2">
      <c r="A52" s="343" t="s">
        <v>250</v>
      </c>
      <c r="C52" s="334"/>
      <c r="D52" s="334"/>
      <c r="I52" s="483">
        <v>43647</v>
      </c>
    </row>
    <row r="53" spans="1:9" x14ac:dyDescent="0.2">
      <c r="B53" s="334"/>
      <c r="C53" s="334"/>
      <c r="D53" s="334"/>
    </row>
    <row r="54" spans="1:9" x14ac:dyDescent="0.2">
      <c r="B54" s="334"/>
      <c r="C54" s="334"/>
      <c r="D54" s="334"/>
    </row>
    <row r="55" spans="1:9" x14ac:dyDescent="0.2">
      <c r="B55" s="334"/>
      <c r="C55" s="334"/>
      <c r="D55" s="334"/>
    </row>
    <row r="56" spans="1:9" x14ac:dyDescent="0.2">
      <c r="B56" s="334"/>
      <c r="C56" s="334"/>
      <c r="D56" s="334"/>
    </row>
    <row r="57" spans="1:9" x14ac:dyDescent="0.2">
      <c r="B57" s="334"/>
      <c r="C57" s="334"/>
      <c r="D57" s="334"/>
    </row>
    <row r="58" spans="1:9" x14ac:dyDescent="0.2">
      <c r="B58" s="334"/>
      <c r="C58" s="334"/>
      <c r="D58" s="334"/>
    </row>
    <row r="59" spans="1:9" x14ac:dyDescent="0.2">
      <c r="B59" s="334"/>
      <c r="C59" s="334"/>
      <c r="D59" s="334"/>
    </row>
    <row r="60" spans="1:9" x14ac:dyDescent="0.2">
      <c r="B60" s="334"/>
      <c r="C60" s="334"/>
      <c r="D60" s="334"/>
    </row>
    <row r="61" spans="1:9" x14ac:dyDescent="0.2">
      <c r="B61" s="334"/>
      <c r="C61" s="334"/>
      <c r="D61" s="334"/>
    </row>
    <row r="62" spans="1:9" x14ac:dyDescent="0.2">
      <c r="B62" s="334"/>
      <c r="C62" s="334"/>
      <c r="D62" s="334"/>
    </row>
    <row r="63" spans="1:9" x14ac:dyDescent="0.2">
      <c r="B63" s="334"/>
      <c r="C63" s="334"/>
      <c r="D63" s="334"/>
    </row>
    <row r="64" spans="1:9" x14ac:dyDescent="0.2">
      <c r="B64" s="334"/>
      <c r="C64" s="334"/>
      <c r="D64" s="334"/>
    </row>
    <row r="65" spans="2:4" x14ac:dyDescent="0.2">
      <c r="B65" s="334"/>
      <c r="C65" s="334"/>
      <c r="D65" s="334"/>
    </row>
    <row r="66" spans="2:4" x14ac:dyDescent="0.2">
      <c r="B66" s="334"/>
      <c r="C66" s="334"/>
      <c r="D66" s="334"/>
    </row>
    <row r="67" spans="2:4" x14ac:dyDescent="0.2">
      <c r="B67" s="334"/>
      <c r="C67" s="334"/>
      <c r="D67" s="334"/>
    </row>
    <row r="68" spans="2:4" x14ac:dyDescent="0.2">
      <c r="B68" s="334"/>
      <c r="C68" s="334"/>
      <c r="D68" s="334"/>
    </row>
    <row r="69" spans="2:4" x14ac:dyDescent="0.2">
      <c r="B69" s="334"/>
      <c r="C69" s="334"/>
      <c r="D69" s="334"/>
    </row>
    <row r="70" spans="2:4" x14ac:dyDescent="0.2">
      <c r="B70" s="334"/>
      <c r="C70" s="334"/>
      <c r="D70" s="334"/>
    </row>
    <row r="71" spans="2:4" x14ac:dyDescent="0.2">
      <c r="B71" s="334"/>
      <c r="C71" s="334"/>
      <c r="D71" s="334"/>
    </row>
    <row r="72" spans="2:4" x14ac:dyDescent="0.2">
      <c r="B72" s="334"/>
      <c r="C72" s="334"/>
      <c r="D72" s="334"/>
    </row>
    <row r="73" spans="2:4" x14ac:dyDescent="0.2">
      <c r="B73" s="334"/>
      <c r="C73" s="334"/>
      <c r="D73" s="334"/>
    </row>
    <row r="74" spans="2:4" x14ac:dyDescent="0.2">
      <c r="B74" s="334"/>
      <c r="C74" s="334"/>
      <c r="D74" s="334"/>
    </row>
    <row r="75" spans="2:4" x14ac:dyDescent="0.2">
      <c r="B75" s="334"/>
      <c r="C75" s="334"/>
      <c r="D75" s="334"/>
    </row>
    <row r="76" spans="2:4" x14ac:dyDescent="0.2">
      <c r="B76" s="334"/>
      <c r="C76" s="334"/>
      <c r="D76" s="334"/>
    </row>
    <row r="77" spans="2:4" x14ac:dyDescent="0.2">
      <c r="B77" s="334"/>
      <c r="C77" s="334"/>
      <c r="D77" s="334"/>
    </row>
    <row r="78" spans="2:4" x14ac:dyDescent="0.2">
      <c r="B78" s="334"/>
      <c r="C78" s="334"/>
      <c r="D78" s="334"/>
    </row>
    <row r="79" spans="2:4" x14ac:dyDescent="0.2">
      <c r="B79" s="334"/>
      <c r="C79" s="334"/>
      <c r="D79" s="334"/>
    </row>
    <row r="80" spans="2:4" x14ac:dyDescent="0.2">
      <c r="B80" s="334"/>
      <c r="C80" s="334"/>
      <c r="D80" s="334"/>
    </row>
    <row r="81" spans="2:4" x14ac:dyDescent="0.2">
      <c r="B81" s="334"/>
      <c r="C81" s="334"/>
      <c r="D81" s="334"/>
    </row>
    <row r="82" spans="2:4" x14ac:dyDescent="0.2">
      <c r="B82" s="334"/>
      <c r="C82" s="334"/>
      <c r="D82" s="334"/>
    </row>
    <row r="83" spans="2:4" x14ac:dyDescent="0.2">
      <c r="B83" s="334"/>
      <c r="C83" s="334"/>
      <c r="D83" s="334"/>
    </row>
    <row r="84" spans="2:4" x14ac:dyDescent="0.2">
      <c r="B84" s="334"/>
      <c r="C84" s="334"/>
      <c r="D84" s="334"/>
    </row>
    <row r="85" spans="2:4" x14ac:dyDescent="0.2">
      <c r="B85" s="334"/>
      <c r="C85" s="334"/>
      <c r="D85" s="334"/>
    </row>
    <row r="86" spans="2:4" x14ac:dyDescent="0.2">
      <c r="B86" s="334"/>
      <c r="C86" s="334"/>
      <c r="D86" s="334"/>
    </row>
    <row r="87" spans="2:4" x14ac:dyDescent="0.2">
      <c r="B87" s="334"/>
      <c r="C87" s="334"/>
      <c r="D87" s="334"/>
    </row>
    <row r="88" spans="2:4" x14ac:dyDescent="0.2">
      <c r="B88" s="334"/>
      <c r="C88" s="334"/>
      <c r="D88" s="334"/>
    </row>
    <row r="89" spans="2:4" x14ac:dyDescent="0.2">
      <c r="B89" s="334"/>
      <c r="C89" s="334"/>
      <c r="D89" s="334"/>
    </row>
    <row r="90" spans="2:4" x14ac:dyDescent="0.2">
      <c r="B90" s="334"/>
      <c r="C90" s="334"/>
      <c r="D90" s="334"/>
    </row>
    <row r="91" spans="2:4" x14ac:dyDescent="0.2">
      <c r="B91" s="334"/>
      <c r="C91" s="334"/>
      <c r="D91" s="334"/>
    </row>
    <row r="92" spans="2:4" x14ac:dyDescent="0.2">
      <c r="B92" s="334"/>
      <c r="C92" s="334"/>
      <c r="D92" s="334"/>
    </row>
    <row r="93" spans="2:4" x14ac:dyDescent="0.2">
      <c r="B93" s="334"/>
      <c r="C93" s="334"/>
      <c r="D93" s="334"/>
    </row>
    <row r="94" spans="2:4" x14ac:dyDescent="0.2">
      <c r="B94" s="334"/>
      <c r="C94" s="334"/>
      <c r="D94" s="334"/>
    </row>
    <row r="95" spans="2:4" x14ac:dyDescent="0.2">
      <c r="B95" s="334"/>
      <c r="C95" s="334"/>
      <c r="D95" s="334"/>
    </row>
    <row r="96" spans="2:4" x14ac:dyDescent="0.2">
      <c r="B96" s="334"/>
      <c r="C96" s="334"/>
      <c r="D96" s="334"/>
    </row>
    <row r="97" spans="2:4" x14ac:dyDescent="0.2">
      <c r="B97" s="334"/>
      <c r="C97" s="334"/>
      <c r="D97" s="334"/>
    </row>
    <row r="98" spans="2:4" x14ac:dyDescent="0.2">
      <c r="B98" s="334"/>
      <c r="C98" s="334"/>
      <c r="D98" s="334"/>
    </row>
    <row r="99" spans="2:4" x14ac:dyDescent="0.2">
      <c r="B99" s="334"/>
      <c r="C99" s="334"/>
      <c r="D99" s="334"/>
    </row>
    <row r="100" spans="2:4" x14ac:dyDescent="0.2">
      <c r="B100" s="334"/>
      <c r="C100" s="334"/>
      <c r="D100" s="334"/>
    </row>
    <row r="101" spans="2:4" x14ac:dyDescent="0.2">
      <c r="B101" s="334"/>
      <c r="C101" s="334"/>
      <c r="D101" s="334"/>
    </row>
    <row r="102" spans="2:4" x14ac:dyDescent="0.2">
      <c r="B102" s="334"/>
      <c r="C102" s="334"/>
      <c r="D102" s="334"/>
    </row>
    <row r="103" spans="2:4" x14ac:dyDescent="0.2">
      <c r="B103" s="334"/>
      <c r="C103" s="334"/>
      <c r="D103" s="334"/>
    </row>
    <row r="104" spans="2:4" x14ac:dyDescent="0.2">
      <c r="B104" s="334"/>
      <c r="C104" s="334"/>
      <c r="D104" s="334"/>
    </row>
    <row r="105" spans="2:4" x14ac:dyDescent="0.2">
      <c r="B105" s="334"/>
      <c r="C105" s="334"/>
      <c r="D105" s="334"/>
    </row>
    <row r="106" spans="2:4" x14ac:dyDescent="0.2">
      <c r="B106" s="334"/>
      <c r="C106" s="334"/>
      <c r="D106" s="334"/>
    </row>
    <row r="107" spans="2:4" x14ac:dyDescent="0.2">
      <c r="B107" s="334"/>
      <c r="C107" s="334"/>
      <c r="D107" s="334"/>
    </row>
    <row r="108" spans="2:4" x14ac:dyDescent="0.2">
      <c r="B108" s="334"/>
      <c r="C108" s="334"/>
      <c r="D108" s="334"/>
    </row>
    <row r="109" spans="2:4" x14ac:dyDescent="0.2">
      <c r="B109" s="334"/>
      <c r="C109" s="334"/>
      <c r="D109" s="334"/>
    </row>
    <row r="110" spans="2:4" x14ac:dyDescent="0.2">
      <c r="B110" s="334"/>
      <c r="C110" s="334"/>
      <c r="D110" s="334"/>
    </row>
    <row r="111" spans="2:4" x14ac:dyDescent="0.2">
      <c r="B111" s="334"/>
      <c r="C111" s="334"/>
      <c r="D111" s="334"/>
    </row>
    <row r="112" spans="2:4" x14ac:dyDescent="0.2">
      <c r="B112" s="334"/>
      <c r="C112" s="334"/>
      <c r="D112" s="334"/>
    </row>
    <row r="113" spans="2:4" x14ac:dyDescent="0.2">
      <c r="B113" s="334"/>
      <c r="C113" s="334"/>
      <c r="D113" s="334"/>
    </row>
    <row r="114" spans="2:4" x14ac:dyDescent="0.2">
      <c r="B114" s="334"/>
      <c r="C114" s="334"/>
      <c r="D114" s="334"/>
    </row>
    <row r="115" spans="2:4" x14ac:dyDescent="0.2">
      <c r="B115" s="334"/>
      <c r="C115" s="334"/>
      <c r="D115" s="334"/>
    </row>
    <row r="116" spans="2:4" x14ac:dyDescent="0.2">
      <c r="B116" s="334"/>
      <c r="C116" s="334"/>
      <c r="D116" s="334"/>
    </row>
    <row r="117" spans="2:4" x14ac:dyDescent="0.2">
      <c r="B117" s="334"/>
      <c r="C117" s="334"/>
      <c r="D117" s="334"/>
    </row>
    <row r="118" spans="2:4" x14ac:dyDescent="0.2">
      <c r="B118" s="334"/>
      <c r="C118" s="334"/>
      <c r="D118" s="334"/>
    </row>
    <row r="119" spans="2:4" x14ac:dyDescent="0.2">
      <c r="B119" s="334"/>
      <c r="C119" s="334"/>
      <c r="D119" s="334"/>
    </row>
    <row r="120" spans="2:4" x14ac:dyDescent="0.2">
      <c r="B120" s="334"/>
      <c r="C120" s="334"/>
      <c r="D120" s="334"/>
    </row>
    <row r="121" spans="2:4" x14ac:dyDescent="0.2">
      <c r="B121" s="334"/>
      <c r="C121" s="334"/>
      <c r="D121" s="334"/>
    </row>
    <row r="122" spans="2:4" x14ac:dyDescent="0.2">
      <c r="B122" s="334"/>
      <c r="C122" s="334"/>
      <c r="D122" s="334"/>
    </row>
    <row r="123" spans="2:4" x14ac:dyDescent="0.2">
      <c r="B123" s="334"/>
      <c r="C123" s="334"/>
      <c r="D123" s="334"/>
    </row>
    <row r="124" spans="2:4" x14ac:dyDescent="0.2">
      <c r="B124" s="334"/>
      <c r="C124" s="334"/>
      <c r="D124" s="334"/>
    </row>
    <row r="125" spans="2:4" x14ac:dyDescent="0.2">
      <c r="B125" s="334"/>
      <c r="C125" s="334"/>
      <c r="D125" s="334"/>
    </row>
    <row r="126" spans="2:4" x14ac:dyDescent="0.2">
      <c r="B126" s="334"/>
      <c r="C126" s="334"/>
      <c r="D126" s="334"/>
    </row>
    <row r="127" spans="2:4" x14ac:dyDescent="0.2">
      <c r="B127" s="334"/>
      <c r="C127" s="334"/>
      <c r="D127" s="334"/>
    </row>
    <row r="128" spans="2:4" x14ac:dyDescent="0.2">
      <c r="B128" s="334"/>
      <c r="C128" s="334"/>
      <c r="D128" s="334"/>
    </row>
    <row r="129" spans="2:4" x14ac:dyDescent="0.2">
      <c r="B129" s="334"/>
      <c r="C129" s="334"/>
      <c r="D129" s="334"/>
    </row>
    <row r="130" spans="2:4" x14ac:dyDescent="0.2">
      <c r="B130" s="334"/>
      <c r="C130" s="334"/>
      <c r="D130" s="334"/>
    </row>
    <row r="131" spans="2:4" x14ac:dyDescent="0.2">
      <c r="B131" s="334"/>
      <c r="C131" s="334"/>
      <c r="D131" s="334"/>
    </row>
    <row r="132" spans="2:4" x14ac:dyDescent="0.2">
      <c r="B132" s="334"/>
      <c r="C132" s="334"/>
      <c r="D132" s="334"/>
    </row>
    <row r="133" spans="2:4" x14ac:dyDescent="0.2">
      <c r="B133" s="334"/>
      <c r="C133" s="334"/>
      <c r="D133" s="334"/>
    </row>
    <row r="134" spans="2:4" x14ac:dyDescent="0.2">
      <c r="B134" s="334"/>
      <c r="C134" s="334"/>
      <c r="D134" s="334"/>
    </row>
    <row r="135" spans="2:4" x14ac:dyDescent="0.2">
      <c r="B135" s="334"/>
      <c r="C135" s="334"/>
      <c r="D135" s="334"/>
    </row>
    <row r="136" spans="2:4" x14ac:dyDescent="0.2">
      <c r="B136" s="334"/>
      <c r="C136" s="334"/>
      <c r="D136" s="334"/>
    </row>
    <row r="137" spans="2:4" x14ac:dyDescent="0.2">
      <c r="B137" s="334"/>
      <c r="C137" s="334"/>
      <c r="D137" s="334"/>
    </row>
    <row r="138" spans="2:4" x14ac:dyDescent="0.2">
      <c r="B138" s="334"/>
      <c r="C138" s="334"/>
      <c r="D138" s="334"/>
    </row>
    <row r="139" spans="2:4" x14ac:dyDescent="0.2">
      <c r="B139" s="334"/>
      <c r="C139" s="334"/>
      <c r="D139" s="334"/>
    </row>
    <row r="140" spans="2:4" x14ac:dyDescent="0.2">
      <c r="B140" s="334"/>
      <c r="C140" s="334"/>
      <c r="D140" s="334"/>
    </row>
    <row r="141" spans="2:4" x14ac:dyDescent="0.2">
      <c r="B141" s="334"/>
      <c r="C141" s="334"/>
      <c r="D141" s="334"/>
    </row>
    <row r="142" spans="2:4" x14ac:dyDescent="0.2">
      <c r="B142" s="334"/>
      <c r="C142" s="334"/>
      <c r="D142" s="334"/>
    </row>
    <row r="143" spans="2:4" x14ac:dyDescent="0.2">
      <c r="B143" s="334"/>
      <c r="C143" s="334"/>
      <c r="D143" s="334"/>
    </row>
    <row r="144" spans="2:4" x14ac:dyDescent="0.2">
      <c r="B144" s="334"/>
      <c r="C144" s="334"/>
      <c r="D144" s="334"/>
    </row>
    <row r="145" spans="2:4" x14ac:dyDescent="0.2">
      <c r="B145" s="334"/>
      <c r="C145" s="334"/>
      <c r="D145" s="334"/>
    </row>
    <row r="146" spans="2:4" x14ac:dyDescent="0.2">
      <c r="B146" s="334"/>
      <c r="C146" s="334"/>
      <c r="D146" s="334"/>
    </row>
    <row r="147" spans="2:4" x14ac:dyDescent="0.2">
      <c r="B147" s="334"/>
      <c r="C147" s="334"/>
      <c r="D147" s="334"/>
    </row>
    <row r="148" spans="2:4" x14ac:dyDescent="0.2">
      <c r="B148" s="334"/>
      <c r="C148" s="334"/>
      <c r="D148" s="334"/>
    </row>
    <row r="149" spans="2:4" x14ac:dyDescent="0.2">
      <c r="B149" s="334"/>
      <c r="C149" s="334"/>
      <c r="D149" s="334"/>
    </row>
    <row r="150" spans="2:4" x14ac:dyDescent="0.2">
      <c r="B150" s="334"/>
      <c r="C150" s="334"/>
      <c r="D150" s="334"/>
    </row>
    <row r="151" spans="2:4" x14ac:dyDescent="0.2">
      <c r="B151" s="334"/>
      <c r="C151" s="334"/>
      <c r="D151" s="334"/>
    </row>
    <row r="152" spans="2:4" x14ac:dyDescent="0.2">
      <c r="B152" s="334"/>
      <c r="C152" s="334"/>
      <c r="D152" s="334"/>
    </row>
    <row r="153" spans="2:4" x14ac:dyDescent="0.2">
      <c r="B153" s="334"/>
      <c r="C153" s="334"/>
      <c r="D153" s="334"/>
    </row>
    <row r="154" spans="2:4" x14ac:dyDescent="0.2">
      <c r="B154" s="334"/>
      <c r="C154" s="334"/>
      <c r="D154" s="334"/>
    </row>
    <row r="155" spans="2:4" x14ac:dyDescent="0.2">
      <c r="B155" s="334"/>
      <c r="C155" s="334"/>
      <c r="D155" s="334"/>
    </row>
    <row r="156" spans="2:4" x14ac:dyDescent="0.2">
      <c r="B156" s="334"/>
      <c r="C156" s="334"/>
      <c r="D156" s="334"/>
    </row>
    <row r="157" spans="2:4" x14ac:dyDescent="0.2">
      <c r="B157" s="334"/>
      <c r="C157" s="334"/>
      <c r="D157" s="334"/>
    </row>
    <row r="158" spans="2:4" x14ac:dyDescent="0.2">
      <c r="B158" s="334"/>
      <c r="C158" s="334"/>
      <c r="D158" s="334"/>
    </row>
    <row r="159" spans="2:4" x14ac:dyDescent="0.2">
      <c r="B159" s="334"/>
      <c r="C159" s="334"/>
      <c r="D159" s="334"/>
    </row>
    <row r="160" spans="2:4" x14ac:dyDescent="0.2">
      <c r="B160" s="334"/>
      <c r="C160" s="334"/>
      <c r="D160" s="334"/>
    </row>
    <row r="161" spans="2:4" x14ac:dyDescent="0.2">
      <c r="B161" s="334"/>
      <c r="C161" s="334"/>
      <c r="D161" s="334"/>
    </row>
    <row r="162" spans="2:4" x14ac:dyDescent="0.2">
      <c r="B162" s="334"/>
      <c r="C162" s="334"/>
      <c r="D162" s="334"/>
    </row>
    <row r="163" spans="2:4" x14ac:dyDescent="0.2">
      <c r="B163" s="334"/>
      <c r="C163" s="334"/>
      <c r="D163" s="334"/>
    </row>
    <row r="164" spans="2:4" x14ac:dyDescent="0.2">
      <c r="B164" s="334"/>
      <c r="C164" s="334"/>
      <c r="D164" s="334"/>
    </row>
    <row r="165" spans="2:4" x14ac:dyDescent="0.2">
      <c r="B165" s="334"/>
      <c r="C165" s="334"/>
      <c r="D165" s="334"/>
    </row>
    <row r="166" spans="2:4" x14ac:dyDescent="0.2">
      <c r="B166" s="334"/>
      <c r="C166" s="334"/>
      <c r="D166" s="334"/>
    </row>
    <row r="167" spans="2:4" x14ac:dyDescent="0.2">
      <c r="B167" s="334"/>
      <c r="C167" s="334"/>
      <c r="D167" s="334"/>
    </row>
    <row r="168" spans="2:4" x14ac:dyDescent="0.2">
      <c r="B168" s="334"/>
      <c r="C168" s="334"/>
      <c r="D168" s="334"/>
    </row>
    <row r="169" spans="2:4" x14ac:dyDescent="0.2">
      <c r="B169" s="334"/>
      <c r="C169" s="334"/>
      <c r="D169" s="334"/>
    </row>
    <row r="170" spans="2:4" x14ac:dyDescent="0.2">
      <c r="B170" s="334"/>
      <c r="C170" s="334"/>
      <c r="D170" s="334"/>
    </row>
    <row r="171" spans="2:4" x14ac:dyDescent="0.2">
      <c r="B171" s="334"/>
      <c r="C171" s="334"/>
      <c r="D171" s="334"/>
    </row>
    <row r="172" spans="2:4" x14ac:dyDescent="0.2">
      <c r="B172" s="334"/>
      <c r="C172" s="334"/>
      <c r="D172" s="334"/>
    </row>
    <row r="173" spans="2:4" x14ac:dyDescent="0.2">
      <c r="B173" s="334"/>
      <c r="C173" s="334"/>
      <c r="D173" s="334"/>
    </row>
    <row r="174" spans="2:4" x14ac:dyDescent="0.2">
      <c r="B174" s="334"/>
      <c r="C174" s="334"/>
      <c r="D174" s="334"/>
    </row>
    <row r="175" spans="2:4" x14ac:dyDescent="0.2">
      <c r="B175" s="334"/>
      <c r="C175" s="334"/>
      <c r="D175" s="334"/>
    </row>
    <row r="176" spans="2:4" x14ac:dyDescent="0.2">
      <c r="B176" s="334"/>
      <c r="C176" s="334"/>
      <c r="D176" s="334"/>
    </row>
    <row r="177" spans="2:4" x14ac:dyDescent="0.2">
      <c r="B177" s="334"/>
      <c r="C177" s="334"/>
      <c r="D177" s="334"/>
    </row>
    <row r="178" spans="2:4" x14ac:dyDescent="0.2">
      <c r="B178" s="334"/>
      <c r="C178" s="334"/>
      <c r="D178" s="334"/>
    </row>
    <row r="179" spans="2:4" x14ac:dyDescent="0.2">
      <c r="B179" s="334"/>
      <c r="C179" s="334"/>
      <c r="D179" s="334"/>
    </row>
    <row r="180" spans="2:4" x14ac:dyDescent="0.2">
      <c r="B180" s="334"/>
      <c r="C180" s="334"/>
      <c r="D180" s="334"/>
    </row>
    <row r="181" spans="2:4" x14ac:dyDescent="0.2">
      <c r="B181" s="334"/>
      <c r="C181" s="334"/>
      <c r="D181" s="334"/>
    </row>
    <row r="182" spans="2:4" x14ac:dyDescent="0.2">
      <c r="B182" s="334"/>
      <c r="C182" s="334"/>
      <c r="D182" s="334"/>
    </row>
    <row r="183" spans="2:4" x14ac:dyDescent="0.2">
      <c r="B183" s="334"/>
      <c r="C183" s="334"/>
      <c r="D183" s="334"/>
    </row>
    <row r="184" spans="2:4" x14ac:dyDescent="0.2">
      <c r="B184" s="334"/>
      <c r="C184" s="334"/>
      <c r="D184" s="334"/>
    </row>
    <row r="185" spans="2:4" x14ac:dyDescent="0.2">
      <c r="B185" s="334"/>
      <c r="C185" s="334"/>
      <c r="D185" s="334"/>
    </row>
    <row r="186" spans="2:4" x14ac:dyDescent="0.2">
      <c r="B186" s="334"/>
      <c r="C186" s="334"/>
      <c r="D186" s="334"/>
    </row>
    <row r="187" spans="2:4" x14ac:dyDescent="0.2">
      <c r="B187" s="334"/>
      <c r="C187" s="334"/>
      <c r="D187" s="334"/>
    </row>
    <row r="188" spans="2:4" x14ac:dyDescent="0.2">
      <c r="B188" s="334"/>
      <c r="C188" s="334"/>
      <c r="D188" s="334"/>
    </row>
    <row r="189" spans="2:4" x14ac:dyDescent="0.2">
      <c r="B189" s="334"/>
      <c r="C189" s="334"/>
      <c r="D189" s="334"/>
    </row>
    <row r="190" spans="2:4" x14ac:dyDescent="0.2">
      <c r="B190" s="334"/>
      <c r="C190" s="334"/>
      <c r="D190" s="334"/>
    </row>
    <row r="191" spans="2:4" x14ac:dyDescent="0.2">
      <c r="B191" s="334"/>
      <c r="C191" s="334"/>
      <c r="D191" s="334"/>
    </row>
    <row r="192" spans="2:4" x14ac:dyDescent="0.2">
      <c r="B192" s="334"/>
      <c r="C192" s="334"/>
      <c r="D192" s="334"/>
    </row>
    <row r="193" spans="2:4" x14ac:dyDescent="0.2">
      <c r="B193" s="334"/>
      <c r="C193" s="334"/>
      <c r="D193" s="334"/>
    </row>
    <row r="194" spans="2:4" x14ac:dyDescent="0.2">
      <c r="B194" s="334"/>
      <c r="C194" s="334"/>
      <c r="D194" s="334"/>
    </row>
    <row r="195" spans="2:4" x14ac:dyDescent="0.2">
      <c r="B195" s="334"/>
      <c r="C195" s="334"/>
      <c r="D195" s="334"/>
    </row>
    <row r="196" spans="2:4" x14ac:dyDescent="0.2">
      <c r="B196" s="334"/>
      <c r="C196" s="334"/>
      <c r="D196" s="334"/>
    </row>
    <row r="197" spans="2:4" x14ac:dyDescent="0.2">
      <c r="B197" s="334"/>
      <c r="C197" s="334"/>
      <c r="D197" s="334"/>
    </row>
    <row r="198" spans="2:4" x14ac:dyDescent="0.2">
      <c r="B198" s="334"/>
      <c r="C198" s="334"/>
      <c r="D198" s="334"/>
    </row>
    <row r="199" spans="2:4" x14ac:dyDescent="0.2">
      <c r="B199" s="334"/>
      <c r="C199" s="334"/>
      <c r="D199" s="334"/>
    </row>
    <row r="200" spans="2:4" x14ac:dyDescent="0.2">
      <c r="B200" s="334"/>
      <c r="C200" s="334"/>
      <c r="D200" s="334"/>
    </row>
    <row r="201" spans="2:4" x14ac:dyDescent="0.2">
      <c r="B201" s="334"/>
      <c r="C201" s="334"/>
      <c r="D201" s="334"/>
    </row>
    <row r="202" spans="2:4" x14ac:dyDescent="0.2">
      <c r="B202" s="334"/>
      <c r="C202" s="334"/>
      <c r="D202" s="334"/>
    </row>
    <row r="203" spans="2:4" x14ac:dyDescent="0.2">
      <c r="B203" s="334"/>
      <c r="C203" s="334"/>
      <c r="D203" s="334"/>
    </row>
    <row r="204" spans="2:4" x14ac:dyDescent="0.2">
      <c r="B204" s="334"/>
      <c r="C204" s="334"/>
      <c r="D204" s="334"/>
    </row>
    <row r="205" spans="2:4" x14ac:dyDescent="0.2">
      <c r="B205" s="334"/>
      <c r="C205" s="334"/>
      <c r="D205" s="334"/>
    </row>
    <row r="206" spans="2:4" x14ac:dyDescent="0.2">
      <c r="B206" s="334"/>
      <c r="C206" s="334"/>
      <c r="D206" s="334"/>
    </row>
    <row r="207" spans="2:4" x14ac:dyDescent="0.2">
      <c r="B207" s="334"/>
      <c r="C207" s="334"/>
      <c r="D207" s="334"/>
    </row>
    <row r="208" spans="2:4" x14ac:dyDescent="0.2">
      <c r="B208" s="334"/>
      <c r="C208" s="334"/>
      <c r="D208" s="334"/>
    </row>
    <row r="209" spans="2:4" x14ac:dyDescent="0.2">
      <c r="B209" s="334"/>
      <c r="C209" s="334"/>
      <c r="D209" s="334"/>
    </row>
    <row r="210" spans="2:4" x14ac:dyDescent="0.2">
      <c r="B210" s="334"/>
      <c r="C210" s="334"/>
      <c r="D210" s="334"/>
    </row>
    <row r="211" spans="2:4" x14ac:dyDescent="0.2">
      <c r="B211" s="334"/>
      <c r="C211" s="334"/>
      <c r="D211" s="334"/>
    </row>
    <row r="212" spans="2:4" x14ac:dyDescent="0.2">
      <c r="B212" s="334"/>
      <c r="C212" s="334"/>
      <c r="D212" s="334"/>
    </row>
    <row r="213" spans="2:4" x14ac:dyDescent="0.2">
      <c r="B213" s="334"/>
      <c r="C213" s="334"/>
      <c r="D213" s="334"/>
    </row>
    <row r="214" spans="2:4" x14ac:dyDescent="0.2">
      <c r="B214" s="334"/>
      <c r="C214" s="334"/>
      <c r="D214" s="334"/>
    </row>
    <row r="215" spans="2:4" x14ac:dyDescent="0.2">
      <c r="B215" s="334"/>
      <c r="C215" s="334"/>
      <c r="D215" s="334"/>
    </row>
    <row r="216" spans="2:4" x14ac:dyDescent="0.2">
      <c r="B216" s="334"/>
      <c r="C216" s="334"/>
      <c r="D216" s="334"/>
    </row>
    <row r="217" spans="2:4" x14ac:dyDescent="0.2">
      <c r="B217" s="334"/>
      <c r="C217" s="334"/>
      <c r="D217" s="334"/>
    </row>
    <row r="218" spans="2:4" x14ac:dyDescent="0.2">
      <c r="B218" s="334"/>
      <c r="C218" s="334"/>
      <c r="D218" s="334"/>
    </row>
    <row r="219" spans="2:4" x14ac:dyDescent="0.2">
      <c r="B219" s="334"/>
      <c r="C219" s="334"/>
      <c r="D219" s="334"/>
    </row>
    <row r="220" spans="2:4" x14ac:dyDescent="0.2">
      <c r="B220" s="334"/>
      <c r="C220" s="334"/>
      <c r="D220" s="334"/>
    </row>
    <row r="221" spans="2:4" x14ac:dyDescent="0.2">
      <c r="B221" s="334"/>
      <c r="C221" s="334"/>
      <c r="D221" s="334"/>
    </row>
    <row r="222" spans="2:4" x14ac:dyDescent="0.2">
      <c r="B222" s="334"/>
      <c r="C222" s="334"/>
      <c r="D222" s="334"/>
    </row>
    <row r="223" spans="2:4" x14ac:dyDescent="0.2">
      <c r="B223" s="334"/>
      <c r="C223" s="334"/>
      <c r="D223" s="334"/>
    </row>
    <row r="224" spans="2:4" x14ac:dyDescent="0.2">
      <c r="B224" s="334"/>
      <c r="C224" s="334"/>
      <c r="D224" s="334"/>
    </row>
    <row r="225" spans="2:4" x14ac:dyDescent="0.2">
      <c r="B225" s="334"/>
      <c r="C225" s="334"/>
      <c r="D225" s="334"/>
    </row>
    <row r="226" spans="2:4" x14ac:dyDescent="0.2">
      <c r="B226" s="334"/>
      <c r="C226" s="334"/>
      <c r="D226" s="334"/>
    </row>
    <row r="227" spans="2:4" x14ac:dyDescent="0.2">
      <c r="B227" s="334"/>
      <c r="C227" s="334"/>
      <c r="D227" s="334"/>
    </row>
    <row r="228" spans="2:4" x14ac:dyDescent="0.2">
      <c r="B228" s="334"/>
      <c r="C228" s="334"/>
      <c r="D228" s="334"/>
    </row>
    <row r="229" spans="2:4" x14ac:dyDescent="0.2">
      <c r="B229" s="334"/>
      <c r="C229" s="334"/>
      <c r="D229" s="334"/>
    </row>
    <row r="230" spans="2:4" x14ac:dyDescent="0.2">
      <c r="B230" s="334"/>
      <c r="C230" s="334"/>
      <c r="D230" s="334"/>
    </row>
    <row r="231" spans="2:4" x14ac:dyDescent="0.2">
      <c r="B231" s="334"/>
      <c r="C231" s="334"/>
      <c r="D231" s="334"/>
    </row>
    <row r="232" spans="2:4" x14ac:dyDescent="0.2">
      <c r="B232" s="334"/>
      <c r="C232" s="334"/>
      <c r="D232" s="334"/>
    </row>
    <row r="233" spans="2:4" x14ac:dyDescent="0.2">
      <c r="B233" s="334"/>
      <c r="C233" s="334"/>
      <c r="D233" s="334"/>
    </row>
    <row r="234" spans="2:4" x14ac:dyDescent="0.2">
      <c r="B234" s="334"/>
      <c r="C234" s="334"/>
      <c r="D234" s="334"/>
    </row>
    <row r="235" spans="2:4" x14ac:dyDescent="0.2">
      <c r="B235" s="334"/>
      <c r="C235" s="334"/>
      <c r="D235" s="334"/>
    </row>
    <row r="236" spans="2:4" x14ac:dyDescent="0.2">
      <c r="B236" s="334"/>
      <c r="C236" s="334"/>
      <c r="D236" s="334"/>
    </row>
    <row r="237" spans="2:4" x14ac:dyDescent="0.2">
      <c r="B237" s="334"/>
      <c r="C237" s="334"/>
      <c r="D237" s="334"/>
    </row>
    <row r="238" spans="2:4" x14ac:dyDescent="0.2">
      <c r="B238" s="334"/>
      <c r="C238" s="334"/>
      <c r="D238" s="334"/>
    </row>
    <row r="239" spans="2:4" x14ac:dyDescent="0.2">
      <c r="B239" s="334"/>
      <c r="C239" s="334"/>
      <c r="D239" s="334"/>
    </row>
    <row r="240" spans="2:4" x14ac:dyDescent="0.2">
      <c r="B240" s="334"/>
      <c r="C240" s="334"/>
      <c r="D240" s="334"/>
    </row>
    <row r="241" spans="2:4" x14ac:dyDescent="0.2">
      <c r="B241" s="334"/>
      <c r="C241" s="334"/>
      <c r="D241" s="334"/>
    </row>
    <row r="242" spans="2:4" x14ac:dyDescent="0.2">
      <c r="B242" s="334"/>
      <c r="C242" s="334"/>
      <c r="D242" s="334"/>
    </row>
    <row r="243" spans="2:4" x14ac:dyDescent="0.2">
      <c r="B243" s="334"/>
      <c r="C243" s="334"/>
      <c r="D243" s="334"/>
    </row>
    <row r="244" spans="2:4" x14ac:dyDescent="0.2">
      <c r="B244" s="334"/>
      <c r="C244" s="334"/>
      <c r="D244" s="334"/>
    </row>
    <row r="245" spans="2:4" x14ac:dyDescent="0.2">
      <c r="B245" s="334"/>
      <c r="C245" s="334"/>
      <c r="D245" s="334"/>
    </row>
    <row r="246" spans="2:4" x14ac:dyDescent="0.2">
      <c r="B246" s="334"/>
      <c r="C246" s="334"/>
      <c r="D246" s="334"/>
    </row>
    <row r="247" spans="2:4" x14ac:dyDescent="0.2">
      <c r="B247" s="334"/>
      <c r="C247" s="334"/>
      <c r="D247" s="334"/>
    </row>
    <row r="248" spans="2:4" x14ac:dyDescent="0.2">
      <c r="B248" s="334"/>
      <c r="C248" s="334"/>
      <c r="D248" s="334"/>
    </row>
    <row r="249" spans="2:4" x14ac:dyDescent="0.2">
      <c r="B249" s="334"/>
      <c r="C249" s="334"/>
      <c r="D249" s="334"/>
    </row>
    <row r="250" spans="2:4" x14ac:dyDescent="0.2">
      <c r="B250" s="334"/>
      <c r="C250" s="334"/>
      <c r="D250" s="334"/>
    </row>
    <row r="251" spans="2:4" x14ac:dyDescent="0.2">
      <c r="B251" s="334"/>
      <c r="C251" s="334"/>
      <c r="D251" s="334"/>
    </row>
    <row r="252" spans="2:4" x14ac:dyDescent="0.2">
      <c r="B252" s="334"/>
      <c r="C252" s="334"/>
      <c r="D252" s="334"/>
    </row>
    <row r="253" spans="2:4" x14ac:dyDescent="0.2">
      <c r="B253" s="334"/>
      <c r="C253" s="334"/>
      <c r="D253" s="334"/>
    </row>
    <row r="254" spans="2:4" x14ac:dyDescent="0.2">
      <c r="B254" s="334"/>
      <c r="C254" s="334"/>
      <c r="D254" s="334"/>
    </row>
    <row r="255" spans="2:4" x14ac:dyDescent="0.2">
      <c r="B255" s="334"/>
      <c r="C255" s="334"/>
      <c r="D255" s="334"/>
    </row>
    <row r="256" spans="2:4" x14ac:dyDescent="0.2">
      <c r="B256" s="334"/>
      <c r="C256" s="334"/>
      <c r="D256" s="334"/>
    </row>
    <row r="257" spans="2:4" x14ac:dyDescent="0.2">
      <c r="B257" s="334"/>
      <c r="C257" s="334"/>
      <c r="D257" s="334"/>
    </row>
    <row r="258" spans="2:4" x14ac:dyDescent="0.2">
      <c r="B258" s="334"/>
      <c r="C258" s="334"/>
      <c r="D258" s="334"/>
    </row>
    <row r="259" spans="2:4" x14ac:dyDescent="0.2">
      <c r="B259" s="334"/>
      <c r="C259" s="334"/>
      <c r="D259" s="334"/>
    </row>
    <row r="260" spans="2:4" x14ac:dyDescent="0.2">
      <c r="B260" s="334"/>
      <c r="C260" s="334"/>
      <c r="D260" s="334"/>
    </row>
    <row r="261" spans="2:4" x14ac:dyDescent="0.2">
      <c r="B261" s="334"/>
      <c r="C261" s="334"/>
      <c r="D261" s="334"/>
    </row>
    <row r="262" spans="2:4" x14ac:dyDescent="0.2">
      <c r="B262" s="334"/>
      <c r="C262" s="334"/>
      <c r="D262" s="334"/>
    </row>
    <row r="263" spans="2:4" x14ac:dyDescent="0.2">
      <c r="B263" s="334"/>
      <c r="C263" s="334"/>
      <c r="D263" s="334"/>
    </row>
    <row r="264" spans="2:4" x14ac:dyDescent="0.2">
      <c r="B264" s="334"/>
      <c r="C264" s="334"/>
      <c r="D264" s="334"/>
    </row>
    <row r="265" spans="2:4" x14ac:dyDescent="0.2">
      <c r="B265" s="334"/>
      <c r="C265" s="334"/>
      <c r="D265" s="334"/>
    </row>
    <row r="266" spans="2:4" x14ac:dyDescent="0.2">
      <c r="B266" s="334"/>
      <c r="C266" s="334"/>
      <c r="D266" s="334"/>
    </row>
    <row r="267" spans="2:4" x14ac:dyDescent="0.2">
      <c r="B267" s="334"/>
      <c r="C267" s="334"/>
      <c r="D267" s="334"/>
    </row>
    <row r="268" spans="2:4" x14ac:dyDescent="0.2">
      <c r="B268" s="334"/>
      <c r="C268" s="334"/>
      <c r="D268" s="334"/>
    </row>
    <row r="269" spans="2:4" x14ac:dyDescent="0.2">
      <c r="B269" s="334"/>
      <c r="C269" s="334"/>
      <c r="D269" s="334"/>
    </row>
    <row r="270" spans="2:4" x14ac:dyDescent="0.2">
      <c r="B270" s="334"/>
      <c r="C270" s="334"/>
      <c r="D270" s="334"/>
    </row>
    <row r="271" spans="2:4" x14ac:dyDescent="0.2">
      <c r="B271" s="334"/>
      <c r="C271" s="334"/>
      <c r="D271" s="334"/>
    </row>
    <row r="272" spans="2:4" x14ac:dyDescent="0.2">
      <c r="B272" s="334"/>
      <c r="C272" s="334"/>
      <c r="D272" s="334"/>
    </row>
    <row r="273" spans="2:4" x14ac:dyDescent="0.2">
      <c r="B273" s="334"/>
      <c r="C273" s="334"/>
      <c r="D273" s="334"/>
    </row>
    <row r="274" spans="2:4" x14ac:dyDescent="0.2">
      <c r="B274" s="334"/>
      <c r="C274" s="334"/>
      <c r="D274" s="334"/>
    </row>
    <row r="275" spans="2:4" x14ac:dyDescent="0.2">
      <c r="B275" s="334"/>
      <c r="C275" s="334"/>
      <c r="D275" s="334"/>
    </row>
    <row r="276" spans="2:4" x14ac:dyDescent="0.2">
      <c r="B276" s="334"/>
      <c r="C276" s="334"/>
      <c r="D276" s="334"/>
    </row>
    <row r="277" spans="2:4" x14ac:dyDescent="0.2">
      <c r="B277" s="334"/>
      <c r="C277" s="334"/>
      <c r="D277" s="334"/>
    </row>
    <row r="278" spans="2:4" x14ac:dyDescent="0.2">
      <c r="B278" s="334"/>
      <c r="C278" s="334"/>
      <c r="D278" s="334"/>
    </row>
    <row r="279" spans="2:4" x14ac:dyDescent="0.2">
      <c r="B279" s="334"/>
      <c r="C279" s="334"/>
      <c r="D279" s="334"/>
    </row>
    <row r="280" spans="2:4" x14ac:dyDescent="0.2">
      <c r="B280" s="334"/>
      <c r="C280" s="334"/>
      <c r="D280" s="334"/>
    </row>
    <row r="281" spans="2:4" x14ac:dyDescent="0.2">
      <c r="B281" s="334"/>
      <c r="C281" s="334"/>
      <c r="D281" s="334"/>
    </row>
    <row r="282" spans="2:4" x14ac:dyDescent="0.2">
      <c r="B282" s="334"/>
      <c r="C282" s="334"/>
      <c r="D282" s="334"/>
    </row>
    <row r="283" spans="2:4" x14ac:dyDescent="0.2">
      <c r="B283" s="334"/>
      <c r="C283" s="334"/>
      <c r="D283" s="334"/>
    </row>
    <row r="284" spans="2:4" x14ac:dyDescent="0.2">
      <c r="B284" s="334"/>
      <c r="C284" s="334"/>
      <c r="D284" s="334"/>
    </row>
    <row r="285" spans="2:4" x14ac:dyDescent="0.2">
      <c r="B285" s="334"/>
      <c r="C285" s="334"/>
      <c r="D285" s="334"/>
    </row>
    <row r="286" spans="2:4" x14ac:dyDescent="0.2">
      <c r="B286" s="334"/>
      <c r="C286" s="334"/>
      <c r="D286" s="334"/>
    </row>
    <row r="287" spans="2:4" x14ac:dyDescent="0.2">
      <c r="B287" s="334"/>
      <c r="C287" s="334"/>
      <c r="D287" s="334"/>
    </row>
    <row r="288" spans="2:4" x14ac:dyDescent="0.2">
      <c r="B288" s="334"/>
      <c r="C288" s="334"/>
      <c r="D288" s="334"/>
    </row>
    <row r="289" spans="2:4" x14ac:dyDescent="0.2">
      <c r="B289" s="334"/>
      <c r="C289" s="334"/>
      <c r="D289" s="334"/>
    </row>
    <row r="290" spans="2:4" x14ac:dyDescent="0.2">
      <c r="B290" s="334"/>
      <c r="C290" s="334"/>
      <c r="D290" s="334"/>
    </row>
    <row r="291" spans="2:4" x14ac:dyDescent="0.2">
      <c r="B291" s="334"/>
      <c r="C291" s="334"/>
      <c r="D291" s="334"/>
    </row>
    <row r="292" spans="2:4" x14ac:dyDescent="0.2">
      <c r="B292" s="334"/>
      <c r="C292" s="334"/>
      <c r="D292" s="334"/>
    </row>
    <row r="293" spans="2:4" x14ac:dyDescent="0.2">
      <c r="B293" s="334"/>
      <c r="C293" s="334"/>
      <c r="D293" s="334"/>
    </row>
    <row r="294" spans="2:4" x14ac:dyDescent="0.2">
      <c r="B294" s="334"/>
      <c r="C294" s="334"/>
      <c r="D294" s="334"/>
    </row>
    <row r="295" spans="2:4" x14ac:dyDescent="0.2">
      <c r="B295" s="334"/>
      <c r="C295" s="334"/>
      <c r="D295" s="334"/>
    </row>
    <row r="296" spans="2:4" x14ac:dyDescent="0.2">
      <c r="B296" s="334"/>
      <c r="C296" s="334"/>
      <c r="D296" s="334"/>
    </row>
    <row r="297" spans="2:4" x14ac:dyDescent="0.2">
      <c r="B297" s="334"/>
      <c r="C297" s="334"/>
      <c r="D297" s="334"/>
    </row>
    <row r="298" spans="2:4" x14ac:dyDescent="0.2">
      <c r="B298" s="334"/>
      <c r="C298" s="334"/>
      <c r="D298" s="334"/>
    </row>
    <row r="299" spans="2:4" x14ac:dyDescent="0.2">
      <c r="B299" s="334"/>
      <c r="C299" s="334"/>
      <c r="D299" s="334"/>
    </row>
    <row r="300" spans="2:4" x14ac:dyDescent="0.2">
      <c r="B300" s="334"/>
      <c r="C300" s="334"/>
      <c r="D300" s="334"/>
    </row>
    <row r="301" spans="2:4" x14ac:dyDescent="0.2">
      <c r="B301" s="334"/>
      <c r="C301" s="334"/>
      <c r="D301" s="334"/>
    </row>
    <row r="302" spans="2:4" x14ac:dyDescent="0.2">
      <c r="B302" s="334"/>
      <c r="C302" s="334"/>
      <c r="D302" s="334"/>
    </row>
    <row r="303" spans="2:4" x14ac:dyDescent="0.2">
      <c r="B303" s="334"/>
      <c r="C303" s="334"/>
      <c r="D303" s="334"/>
    </row>
    <row r="304" spans="2:4" x14ac:dyDescent="0.2">
      <c r="B304" s="334"/>
      <c r="C304" s="334"/>
      <c r="D304" s="334"/>
    </row>
    <row r="305" spans="2:4" x14ac:dyDescent="0.2">
      <c r="B305" s="334"/>
      <c r="C305" s="334"/>
      <c r="D305" s="334"/>
    </row>
    <row r="306" spans="2:4" x14ac:dyDescent="0.2">
      <c r="B306" s="334"/>
      <c r="C306" s="334"/>
      <c r="D306" s="334"/>
    </row>
    <row r="307" spans="2:4" x14ac:dyDescent="0.2">
      <c r="B307" s="334"/>
      <c r="C307" s="334"/>
      <c r="D307" s="334"/>
    </row>
    <row r="308" spans="2:4" x14ac:dyDescent="0.2">
      <c r="B308" s="334"/>
      <c r="C308" s="334"/>
      <c r="D308" s="334"/>
    </row>
    <row r="309" spans="2:4" x14ac:dyDescent="0.2">
      <c r="B309" s="334"/>
      <c r="C309" s="334"/>
      <c r="D309" s="334"/>
    </row>
    <row r="310" spans="2:4" x14ac:dyDescent="0.2">
      <c r="B310" s="334"/>
      <c r="C310" s="334"/>
      <c r="D310" s="334"/>
    </row>
    <row r="311" spans="2:4" x14ac:dyDescent="0.2">
      <c r="B311" s="334"/>
      <c r="C311" s="334"/>
      <c r="D311" s="334"/>
    </row>
    <row r="312" spans="2:4" x14ac:dyDescent="0.2">
      <c r="B312" s="334"/>
      <c r="C312" s="334"/>
      <c r="D312" s="334"/>
    </row>
    <row r="313" spans="2:4" x14ac:dyDescent="0.2">
      <c r="B313" s="334"/>
      <c r="C313" s="334"/>
      <c r="D313" s="334"/>
    </row>
    <row r="314" spans="2:4" x14ac:dyDescent="0.2">
      <c r="B314" s="334"/>
      <c r="C314" s="334"/>
      <c r="D314" s="334"/>
    </row>
    <row r="315" spans="2:4" x14ac:dyDescent="0.2">
      <c r="B315" s="334"/>
      <c r="C315" s="334"/>
      <c r="D315" s="334"/>
    </row>
    <row r="316" spans="2:4" x14ac:dyDescent="0.2">
      <c r="B316" s="334"/>
      <c r="C316" s="334"/>
      <c r="D316" s="334"/>
    </row>
    <row r="317" spans="2:4" x14ac:dyDescent="0.2">
      <c r="B317" s="334"/>
      <c r="C317" s="334"/>
      <c r="D317" s="334"/>
    </row>
    <row r="318" spans="2:4" x14ac:dyDescent="0.2">
      <c r="B318" s="334"/>
      <c r="C318" s="334"/>
      <c r="D318" s="334"/>
    </row>
    <row r="319" spans="2:4" x14ac:dyDescent="0.2">
      <c r="B319" s="334"/>
      <c r="C319" s="334"/>
      <c r="D319" s="334"/>
    </row>
    <row r="320" spans="2:4" x14ac:dyDescent="0.2">
      <c r="B320" s="334"/>
      <c r="C320" s="334"/>
      <c r="D320" s="334"/>
    </row>
    <row r="321" spans="2:4" x14ac:dyDescent="0.2">
      <c r="B321" s="334"/>
      <c r="C321" s="334"/>
      <c r="D321" s="334"/>
    </row>
    <row r="322" spans="2:4" x14ac:dyDescent="0.2">
      <c r="B322" s="334"/>
      <c r="C322" s="334"/>
      <c r="D322" s="334"/>
    </row>
    <row r="323" spans="2:4" x14ac:dyDescent="0.2">
      <c r="B323" s="334"/>
      <c r="C323" s="334"/>
      <c r="D323" s="334"/>
    </row>
    <row r="324" spans="2:4" x14ac:dyDescent="0.2">
      <c r="B324" s="334"/>
      <c r="C324" s="334"/>
      <c r="D324" s="334"/>
    </row>
    <row r="325" spans="2:4" x14ac:dyDescent="0.2">
      <c r="B325" s="334"/>
      <c r="C325" s="334"/>
      <c r="D325" s="334"/>
    </row>
    <row r="326" spans="2:4" x14ac:dyDescent="0.2">
      <c r="B326" s="334"/>
      <c r="C326" s="334"/>
      <c r="D326" s="334"/>
    </row>
    <row r="327" spans="2:4" x14ac:dyDescent="0.2">
      <c r="B327" s="334"/>
      <c r="C327" s="334"/>
      <c r="D327" s="334"/>
    </row>
    <row r="328" spans="2:4" x14ac:dyDescent="0.2">
      <c r="B328" s="334"/>
      <c r="C328" s="334"/>
      <c r="D328" s="334"/>
    </row>
    <row r="329" spans="2:4" x14ac:dyDescent="0.2">
      <c r="B329" s="334"/>
      <c r="C329" s="334"/>
      <c r="D329" s="334"/>
    </row>
    <row r="330" spans="2:4" x14ac:dyDescent="0.2">
      <c r="B330" s="334"/>
      <c r="C330" s="334"/>
      <c r="D330" s="334"/>
    </row>
    <row r="331" spans="2:4" x14ac:dyDescent="0.2">
      <c r="B331" s="334"/>
      <c r="C331" s="334"/>
      <c r="D331" s="334"/>
    </row>
    <row r="332" spans="2:4" x14ac:dyDescent="0.2">
      <c r="B332" s="334"/>
      <c r="C332" s="334"/>
      <c r="D332" s="334"/>
    </row>
    <row r="333" spans="2:4" x14ac:dyDescent="0.2">
      <c r="B333" s="334"/>
      <c r="C333" s="334"/>
      <c r="D333" s="334"/>
    </row>
    <row r="334" spans="2:4" x14ac:dyDescent="0.2">
      <c r="B334" s="334"/>
      <c r="C334" s="334"/>
      <c r="D334" s="334"/>
    </row>
    <row r="335" spans="2:4" x14ac:dyDescent="0.2">
      <c r="B335" s="334"/>
      <c r="C335" s="334"/>
      <c r="D335" s="334"/>
    </row>
    <row r="336" spans="2:4" x14ac:dyDescent="0.2">
      <c r="B336" s="334"/>
      <c r="C336" s="334"/>
      <c r="D336" s="334"/>
    </row>
    <row r="337" spans="2:4" x14ac:dyDescent="0.2">
      <c r="B337" s="334"/>
      <c r="C337" s="334"/>
      <c r="D337" s="334"/>
    </row>
    <row r="338" spans="2:4" x14ac:dyDescent="0.2">
      <c r="B338" s="334"/>
      <c r="C338" s="334"/>
      <c r="D338" s="334"/>
    </row>
    <row r="339" spans="2:4" x14ac:dyDescent="0.2">
      <c r="B339" s="334"/>
      <c r="C339" s="334"/>
      <c r="D339" s="334"/>
    </row>
    <row r="340" spans="2:4" x14ac:dyDescent="0.2">
      <c r="B340" s="334"/>
      <c r="C340" s="334"/>
      <c r="D340" s="334"/>
    </row>
    <row r="341" spans="2:4" x14ac:dyDescent="0.2">
      <c r="B341" s="334"/>
      <c r="C341" s="334"/>
      <c r="D341" s="334"/>
    </row>
    <row r="342" spans="2:4" x14ac:dyDescent="0.2">
      <c r="B342" s="334"/>
      <c r="C342" s="334"/>
      <c r="D342" s="334"/>
    </row>
    <row r="343" spans="2:4" x14ac:dyDescent="0.2">
      <c r="B343" s="334"/>
      <c r="C343" s="334"/>
      <c r="D343" s="334"/>
    </row>
    <row r="344" spans="2:4" x14ac:dyDescent="0.2">
      <c r="B344" s="334"/>
      <c r="C344" s="334"/>
      <c r="D344" s="334"/>
    </row>
    <row r="345" spans="2:4" x14ac:dyDescent="0.2">
      <c r="B345" s="334"/>
      <c r="C345" s="334"/>
      <c r="D345" s="334"/>
    </row>
    <row r="346" spans="2:4" x14ac:dyDescent="0.2">
      <c r="B346" s="334"/>
      <c r="C346" s="334"/>
      <c r="D346" s="334"/>
    </row>
    <row r="347" spans="2:4" x14ac:dyDescent="0.2">
      <c r="B347" s="334"/>
      <c r="C347" s="334"/>
      <c r="D347" s="334"/>
    </row>
    <row r="348" spans="2:4" x14ac:dyDescent="0.2">
      <c r="B348" s="334"/>
      <c r="C348" s="334"/>
      <c r="D348" s="334"/>
    </row>
    <row r="349" spans="2:4" x14ac:dyDescent="0.2">
      <c r="B349" s="334"/>
      <c r="C349" s="334"/>
      <c r="D349" s="334"/>
    </row>
    <row r="350" spans="2:4" x14ac:dyDescent="0.2">
      <c r="B350" s="334"/>
      <c r="C350" s="334"/>
      <c r="D350" s="334"/>
    </row>
    <row r="351" spans="2:4" x14ac:dyDescent="0.2">
      <c r="B351" s="334"/>
      <c r="C351" s="334"/>
      <c r="D351" s="334"/>
    </row>
    <row r="352" spans="2:4" x14ac:dyDescent="0.2">
      <c r="B352" s="334"/>
      <c r="C352" s="334"/>
      <c r="D352" s="334"/>
    </row>
    <row r="353" spans="2:4" x14ac:dyDescent="0.2">
      <c r="B353" s="334"/>
      <c r="C353" s="334"/>
      <c r="D353" s="334"/>
    </row>
    <row r="354" spans="2:4" x14ac:dyDescent="0.2">
      <c r="B354" s="334"/>
      <c r="C354" s="334"/>
      <c r="D354" s="334"/>
    </row>
    <row r="355" spans="2:4" x14ac:dyDescent="0.2">
      <c r="B355" s="334"/>
      <c r="C355" s="334"/>
      <c r="D355" s="334"/>
    </row>
    <row r="356" spans="2:4" x14ac:dyDescent="0.2">
      <c r="B356" s="334"/>
      <c r="C356" s="334"/>
      <c r="D356" s="334"/>
    </row>
    <row r="357" spans="2:4" x14ac:dyDescent="0.2">
      <c r="B357" s="334"/>
      <c r="C357" s="334"/>
      <c r="D357" s="334"/>
    </row>
    <row r="358" spans="2:4" x14ac:dyDescent="0.2">
      <c r="B358" s="334"/>
      <c r="C358" s="334"/>
      <c r="D358" s="334"/>
    </row>
    <row r="359" spans="2:4" x14ac:dyDescent="0.2">
      <c r="B359" s="334"/>
      <c r="C359" s="334"/>
      <c r="D359" s="334"/>
    </row>
    <row r="360" spans="2:4" x14ac:dyDescent="0.2">
      <c r="B360" s="334"/>
      <c r="C360" s="334"/>
      <c r="D360" s="334"/>
    </row>
    <row r="361" spans="2:4" x14ac:dyDescent="0.2">
      <c r="B361" s="334"/>
      <c r="C361" s="334"/>
      <c r="D361" s="334"/>
    </row>
    <row r="362" spans="2:4" x14ac:dyDescent="0.2">
      <c r="B362" s="334"/>
      <c r="C362" s="334"/>
      <c r="D362" s="334"/>
    </row>
    <row r="363" spans="2:4" x14ac:dyDescent="0.2">
      <c r="B363" s="334"/>
      <c r="C363" s="334"/>
      <c r="D363" s="334"/>
    </row>
    <row r="364" spans="2:4" x14ac:dyDescent="0.2">
      <c r="B364" s="334"/>
      <c r="C364" s="334"/>
      <c r="D364" s="334"/>
    </row>
    <row r="365" spans="2:4" x14ac:dyDescent="0.2">
      <c r="B365" s="334"/>
      <c r="C365" s="334"/>
      <c r="D365" s="334"/>
    </row>
    <row r="366" spans="2:4" x14ac:dyDescent="0.2">
      <c r="B366" s="334"/>
      <c r="C366" s="334"/>
      <c r="D366" s="334"/>
    </row>
    <row r="367" spans="2:4" x14ac:dyDescent="0.2">
      <c r="B367" s="334"/>
      <c r="C367" s="334"/>
      <c r="D367" s="334"/>
    </row>
    <row r="368" spans="2:4" x14ac:dyDescent="0.2">
      <c r="B368" s="334"/>
      <c r="C368" s="334"/>
      <c r="D368" s="334"/>
    </row>
    <row r="369" spans="2:4" x14ac:dyDescent="0.2">
      <c r="B369" s="334"/>
      <c r="C369" s="334"/>
      <c r="D369" s="334"/>
    </row>
    <row r="370" spans="2:4" x14ac:dyDescent="0.2">
      <c r="B370" s="334"/>
      <c r="C370" s="334"/>
      <c r="D370" s="334"/>
    </row>
    <row r="371" spans="2:4" x14ac:dyDescent="0.2">
      <c r="B371" s="334"/>
      <c r="C371" s="334"/>
      <c r="D371" s="334"/>
    </row>
    <row r="372" spans="2:4" x14ac:dyDescent="0.2">
      <c r="B372" s="334"/>
      <c r="C372" s="334"/>
      <c r="D372" s="334"/>
    </row>
    <row r="373" spans="2:4" x14ac:dyDescent="0.2">
      <c r="B373" s="334"/>
      <c r="C373" s="334"/>
      <c r="D373" s="334"/>
    </row>
    <row r="374" spans="2:4" x14ac:dyDescent="0.2">
      <c r="B374" s="334"/>
      <c r="C374" s="334"/>
      <c r="D374" s="334"/>
    </row>
    <row r="375" spans="2:4" x14ac:dyDescent="0.2">
      <c r="B375" s="334"/>
      <c r="C375" s="334"/>
      <c r="D375" s="334"/>
    </row>
    <row r="376" spans="2:4" x14ac:dyDescent="0.2">
      <c r="B376" s="334"/>
      <c r="C376" s="334"/>
      <c r="D376" s="334"/>
    </row>
    <row r="377" spans="2:4" x14ac:dyDescent="0.2">
      <c r="B377" s="334"/>
      <c r="C377" s="334"/>
      <c r="D377" s="334"/>
    </row>
    <row r="378" spans="2:4" x14ac:dyDescent="0.2">
      <c r="B378" s="334"/>
      <c r="C378" s="334"/>
      <c r="D378" s="334"/>
    </row>
    <row r="379" spans="2:4" x14ac:dyDescent="0.2">
      <c r="B379" s="334"/>
      <c r="C379" s="334"/>
      <c r="D379" s="334"/>
    </row>
    <row r="380" spans="2:4" x14ac:dyDescent="0.2">
      <c r="B380" s="334"/>
      <c r="C380" s="334"/>
      <c r="D380" s="334"/>
    </row>
    <row r="381" spans="2:4" x14ac:dyDescent="0.2">
      <c r="B381" s="334"/>
      <c r="C381" s="334"/>
      <c r="D381" s="334"/>
    </row>
    <row r="382" spans="2:4" x14ac:dyDescent="0.2">
      <c r="B382" s="334"/>
      <c r="C382" s="334"/>
      <c r="D382" s="334"/>
    </row>
    <row r="383" spans="2:4" x14ac:dyDescent="0.2">
      <c r="B383" s="334"/>
      <c r="C383" s="334"/>
      <c r="D383" s="334"/>
    </row>
    <row r="384" spans="2:4" x14ac:dyDescent="0.2">
      <c r="B384" s="334"/>
      <c r="C384" s="334"/>
      <c r="D384" s="334"/>
    </row>
    <row r="385" spans="2:4" x14ac:dyDescent="0.2">
      <c r="B385" s="334"/>
      <c r="C385" s="334"/>
      <c r="D385" s="334"/>
    </row>
    <row r="386" spans="2:4" x14ac:dyDescent="0.2">
      <c r="B386" s="334"/>
      <c r="C386" s="334"/>
      <c r="D386" s="334"/>
    </row>
    <row r="387" spans="2:4" x14ac:dyDescent="0.2">
      <c r="B387" s="334"/>
      <c r="C387" s="334"/>
      <c r="D387" s="334"/>
    </row>
    <row r="388" spans="2:4" x14ac:dyDescent="0.2">
      <c r="B388" s="334"/>
      <c r="C388" s="334"/>
      <c r="D388" s="334"/>
    </row>
    <row r="389" spans="2:4" x14ac:dyDescent="0.2">
      <c r="B389" s="334"/>
      <c r="C389" s="334"/>
      <c r="D389" s="334"/>
    </row>
    <row r="390" spans="2:4" x14ac:dyDescent="0.2">
      <c r="B390" s="334"/>
      <c r="C390" s="334"/>
      <c r="D390" s="334"/>
    </row>
    <row r="391" spans="2:4" x14ac:dyDescent="0.2">
      <c r="B391" s="334"/>
      <c r="C391" s="334"/>
      <c r="D391" s="334"/>
    </row>
    <row r="392" spans="2:4" x14ac:dyDescent="0.2">
      <c r="B392" s="334"/>
      <c r="C392" s="334"/>
      <c r="D392" s="334"/>
    </row>
    <row r="393" spans="2:4" x14ac:dyDescent="0.2">
      <c r="B393" s="334"/>
      <c r="C393" s="334"/>
      <c r="D393" s="334"/>
    </row>
    <row r="394" spans="2:4" x14ac:dyDescent="0.2">
      <c r="B394" s="334"/>
      <c r="C394" s="334"/>
      <c r="D394" s="334"/>
    </row>
    <row r="395" spans="2:4" x14ac:dyDescent="0.2">
      <c r="B395" s="334"/>
      <c r="C395" s="334"/>
      <c r="D395" s="334"/>
    </row>
    <row r="396" spans="2:4" x14ac:dyDescent="0.2">
      <c r="B396" s="334"/>
      <c r="C396" s="334"/>
      <c r="D396" s="334"/>
    </row>
    <row r="397" spans="2:4" x14ac:dyDescent="0.2">
      <c r="B397" s="334"/>
      <c r="C397" s="334"/>
      <c r="D397" s="334"/>
    </row>
    <row r="398" spans="2:4" x14ac:dyDescent="0.2">
      <c r="B398" s="334"/>
      <c r="C398" s="334"/>
      <c r="D398" s="334"/>
    </row>
    <row r="399" spans="2:4" x14ac:dyDescent="0.2">
      <c r="B399" s="334"/>
      <c r="C399" s="334"/>
      <c r="D399" s="334"/>
    </row>
    <row r="400" spans="2:4" x14ac:dyDescent="0.2">
      <c r="B400" s="334"/>
      <c r="C400" s="334"/>
      <c r="D400" s="334"/>
    </row>
    <row r="401" spans="2:4" x14ac:dyDescent="0.2">
      <c r="B401" s="334"/>
      <c r="C401" s="334"/>
      <c r="D401" s="334"/>
    </row>
    <row r="402" spans="2:4" x14ac:dyDescent="0.2">
      <c r="B402" s="334"/>
      <c r="C402" s="334"/>
      <c r="D402" s="334"/>
    </row>
    <row r="403" spans="2:4" x14ac:dyDescent="0.2">
      <c r="B403" s="334"/>
      <c r="C403" s="334"/>
      <c r="D403" s="334"/>
    </row>
    <row r="404" spans="2:4" x14ac:dyDescent="0.2">
      <c r="B404" s="334"/>
      <c r="C404" s="334"/>
      <c r="D404" s="334"/>
    </row>
    <row r="405" spans="2:4" x14ac:dyDescent="0.2">
      <c r="B405" s="334"/>
      <c r="C405" s="334"/>
      <c r="D405" s="334"/>
    </row>
    <row r="406" spans="2:4" x14ac:dyDescent="0.2">
      <c r="B406" s="334"/>
      <c r="C406" s="334"/>
      <c r="D406" s="334"/>
    </row>
    <row r="407" spans="2:4" x14ac:dyDescent="0.2">
      <c r="B407" s="334"/>
      <c r="C407" s="334"/>
      <c r="D407" s="334"/>
    </row>
    <row r="408" spans="2:4" x14ac:dyDescent="0.2">
      <c r="B408" s="334"/>
      <c r="C408" s="334"/>
      <c r="D408" s="334"/>
    </row>
    <row r="409" spans="2:4" x14ac:dyDescent="0.2">
      <c r="B409" s="334"/>
      <c r="C409" s="334"/>
      <c r="D409" s="334"/>
    </row>
    <row r="410" spans="2:4" x14ac:dyDescent="0.2">
      <c r="B410" s="334"/>
      <c r="C410" s="334"/>
      <c r="D410" s="334"/>
    </row>
    <row r="411" spans="2:4" x14ac:dyDescent="0.2">
      <c r="B411" s="334"/>
      <c r="C411" s="334"/>
      <c r="D411" s="334"/>
    </row>
    <row r="412" spans="2:4" x14ac:dyDescent="0.2">
      <c r="B412" s="334"/>
      <c r="C412" s="334"/>
      <c r="D412" s="334"/>
    </row>
    <row r="413" spans="2:4" x14ac:dyDescent="0.2">
      <c r="B413" s="334"/>
      <c r="C413" s="334"/>
      <c r="D413" s="334"/>
    </row>
    <row r="414" spans="2:4" x14ac:dyDescent="0.2">
      <c r="B414" s="334"/>
      <c r="C414" s="334"/>
      <c r="D414" s="334"/>
    </row>
    <row r="415" spans="2:4" x14ac:dyDescent="0.2">
      <c r="B415" s="334"/>
      <c r="C415" s="334"/>
      <c r="D415" s="334"/>
    </row>
    <row r="416" spans="2:4" x14ac:dyDescent="0.2">
      <c r="B416" s="334"/>
      <c r="C416" s="334"/>
      <c r="D416" s="334"/>
    </row>
    <row r="417" spans="2:4" x14ac:dyDescent="0.2">
      <c r="B417" s="334"/>
      <c r="C417" s="334"/>
      <c r="D417" s="334"/>
    </row>
    <row r="418" spans="2:4" x14ac:dyDescent="0.2">
      <c r="B418" s="334"/>
      <c r="C418" s="334"/>
      <c r="D418" s="334"/>
    </row>
    <row r="419" spans="2:4" x14ac:dyDescent="0.2">
      <c r="B419" s="334"/>
      <c r="C419" s="334"/>
      <c r="D419" s="334"/>
    </row>
    <row r="420" spans="2:4" x14ac:dyDescent="0.2">
      <c r="B420" s="334"/>
      <c r="C420" s="334"/>
      <c r="D420" s="334"/>
    </row>
    <row r="421" spans="2:4" x14ac:dyDescent="0.2">
      <c r="B421" s="334"/>
      <c r="C421" s="334"/>
      <c r="D421" s="334"/>
    </row>
    <row r="422" spans="2:4" x14ac:dyDescent="0.2">
      <c r="B422" s="334"/>
      <c r="C422" s="334"/>
      <c r="D422" s="334"/>
    </row>
    <row r="423" spans="2:4" x14ac:dyDescent="0.2">
      <c r="B423" s="334"/>
      <c r="C423" s="334"/>
      <c r="D423" s="334"/>
    </row>
    <row r="424" spans="2:4" x14ac:dyDescent="0.2">
      <c r="B424" s="334"/>
      <c r="C424" s="334"/>
      <c r="D424" s="334"/>
    </row>
    <row r="425" spans="2:4" x14ac:dyDescent="0.2">
      <c r="B425" s="334"/>
      <c r="C425" s="334"/>
      <c r="D425" s="334"/>
    </row>
    <row r="426" spans="2:4" x14ac:dyDescent="0.2">
      <c r="B426" s="334"/>
      <c r="C426" s="334"/>
      <c r="D426" s="334"/>
    </row>
    <row r="427" spans="2:4" x14ac:dyDescent="0.2">
      <c r="B427" s="334"/>
      <c r="C427" s="334"/>
      <c r="D427" s="334"/>
    </row>
    <row r="428" spans="2:4" x14ac:dyDescent="0.2">
      <c r="B428" s="334"/>
      <c r="C428" s="334"/>
      <c r="D428" s="334"/>
    </row>
    <row r="429" spans="2:4" x14ac:dyDescent="0.2">
      <c r="B429" s="334"/>
      <c r="C429" s="334"/>
      <c r="D429" s="334"/>
    </row>
    <row r="430" spans="2:4" x14ac:dyDescent="0.2">
      <c r="B430" s="334"/>
      <c r="C430" s="334"/>
      <c r="D430" s="334"/>
    </row>
    <row r="431" spans="2:4" x14ac:dyDescent="0.2">
      <c r="B431" s="334"/>
      <c r="C431" s="334"/>
      <c r="D431" s="334"/>
    </row>
    <row r="432" spans="2:4" x14ac:dyDescent="0.2">
      <c r="B432" s="334"/>
      <c r="C432" s="334"/>
      <c r="D432" s="334"/>
    </row>
    <row r="433" spans="2:4" x14ac:dyDescent="0.2">
      <c r="B433" s="334"/>
      <c r="C433" s="334"/>
      <c r="D433" s="334"/>
    </row>
    <row r="434" spans="2:4" x14ac:dyDescent="0.2">
      <c r="B434" s="334"/>
      <c r="C434" s="334"/>
      <c r="D434" s="334"/>
    </row>
    <row r="435" spans="2:4" x14ac:dyDescent="0.2">
      <c r="B435" s="334"/>
      <c r="C435" s="334"/>
      <c r="D435" s="334"/>
    </row>
    <row r="436" spans="2:4" x14ac:dyDescent="0.2">
      <c r="B436" s="334"/>
      <c r="C436" s="334"/>
      <c r="D436" s="334"/>
    </row>
    <row r="437" spans="2:4" x14ac:dyDescent="0.2">
      <c r="B437" s="334"/>
      <c r="C437" s="334"/>
      <c r="D437" s="334"/>
    </row>
    <row r="438" spans="2:4" x14ac:dyDescent="0.2">
      <c r="B438" s="334"/>
      <c r="C438" s="334"/>
      <c r="D438" s="334"/>
    </row>
    <row r="439" spans="2:4" x14ac:dyDescent="0.2">
      <c r="B439" s="334"/>
      <c r="C439" s="334"/>
      <c r="D439" s="334"/>
    </row>
    <row r="440" spans="2:4" x14ac:dyDescent="0.2">
      <c r="B440" s="334"/>
      <c r="C440" s="334"/>
      <c r="D440" s="334"/>
    </row>
    <row r="441" spans="2:4" x14ac:dyDescent="0.2">
      <c r="B441" s="334"/>
      <c r="C441" s="334"/>
      <c r="D441" s="334"/>
    </row>
    <row r="442" spans="2:4" x14ac:dyDescent="0.2">
      <c r="B442" s="334"/>
      <c r="C442" s="334"/>
      <c r="D442" s="334"/>
    </row>
    <row r="443" spans="2:4" x14ac:dyDescent="0.2">
      <c r="B443" s="334"/>
      <c r="C443" s="334"/>
      <c r="D443" s="334"/>
    </row>
    <row r="444" spans="2:4" x14ac:dyDescent="0.2">
      <c r="B444" s="334"/>
      <c r="C444" s="334"/>
      <c r="D444" s="334"/>
    </row>
    <row r="445" spans="2:4" x14ac:dyDescent="0.2">
      <c r="B445" s="334"/>
      <c r="C445" s="334"/>
      <c r="D445" s="334"/>
    </row>
    <row r="446" spans="2:4" x14ac:dyDescent="0.2">
      <c r="B446" s="334"/>
      <c r="C446" s="334"/>
      <c r="D446" s="334"/>
    </row>
    <row r="447" spans="2:4" x14ac:dyDescent="0.2">
      <c r="B447" s="334"/>
      <c r="C447" s="334"/>
      <c r="D447" s="334"/>
    </row>
    <row r="448" spans="2:4" x14ac:dyDescent="0.2">
      <c r="B448" s="334"/>
      <c r="C448" s="334"/>
      <c r="D448" s="334"/>
    </row>
    <row r="449" spans="2:4" x14ac:dyDescent="0.2">
      <c r="B449" s="334"/>
      <c r="C449" s="334"/>
      <c r="D449" s="334"/>
    </row>
    <row r="450" spans="2:4" x14ac:dyDescent="0.2">
      <c r="B450" s="334"/>
      <c r="C450" s="334"/>
      <c r="D450" s="334"/>
    </row>
    <row r="451" spans="2:4" x14ac:dyDescent="0.2">
      <c r="B451" s="334"/>
      <c r="C451" s="334"/>
      <c r="D451" s="334"/>
    </row>
    <row r="452" spans="2:4" x14ac:dyDescent="0.2">
      <c r="B452" s="334"/>
      <c r="C452" s="334"/>
      <c r="D452" s="334"/>
    </row>
    <row r="453" spans="2:4" x14ac:dyDescent="0.2">
      <c r="B453" s="334"/>
      <c r="C453" s="334"/>
      <c r="D453" s="334"/>
    </row>
    <row r="454" spans="2:4" x14ac:dyDescent="0.2">
      <c r="B454" s="334"/>
      <c r="C454" s="334"/>
      <c r="D454" s="334"/>
    </row>
    <row r="455" spans="2:4" x14ac:dyDescent="0.2">
      <c r="B455" s="334"/>
      <c r="C455" s="334"/>
      <c r="D455" s="334"/>
    </row>
    <row r="456" spans="2:4" x14ac:dyDescent="0.2">
      <c r="B456" s="334"/>
      <c r="C456" s="334"/>
      <c r="D456" s="334"/>
    </row>
    <row r="457" spans="2:4" x14ac:dyDescent="0.2">
      <c r="B457" s="334"/>
      <c r="C457" s="334"/>
      <c r="D457" s="334"/>
    </row>
    <row r="458" spans="2:4" x14ac:dyDescent="0.2">
      <c r="B458" s="334"/>
      <c r="C458" s="334"/>
      <c r="D458" s="334"/>
    </row>
    <row r="459" spans="2:4" x14ac:dyDescent="0.2">
      <c r="B459" s="334"/>
      <c r="C459" s="334"/>
      <c r="D459" s="334"/>
    </row>
    <row r="460" spans="2:4" x14ac:dyDescent="0.2">
      <c r="B460" s="334"/>
      <c r="C460" s="334"/>
      <c r="D460" s="334"/>
    </row>
    <row r="461" spans="2:4" x14ac:dyDescent="0.2">
      <c r="B461" s="334"/>
      <c r="C461" s="334"/>
      <c r="D461" s="334"/>
    </row>
    <row r="462" spans="2:4" x14ac:dyDescent="0.2">
      <c r="B462" s="334"/>
      <c r="C462" s="334"/>
      <c r="D462" s="334"/>
    </row>
    <row r="463" spans="2:4" x14ac:dyDescent="0.2">
      <c r="B463" s="334"/>
      <c r="C463" s="334"/>
      <c r="D463" s="334"/>
    </row>
    <row r="464" spans="2:4" x14ac:dyDescent="0.2">
      <c r="B464" s="334"/>
      <c r="C464" s="334"/>
      <c r="D464" s="334"/>
    </row>
    <row r="465" spans="2:4" x14ac:dyDescent="0.2">
      <c r="B465" s="334"/>
      <c r="C465" s="334"/>
      <c r="D465" s="334"/>
    </row>
    <row r="466" spans="2:4" x14ac:dyDescent="0.2">
      <c r="B466" s="334"/>
      <c r="C466" s="334"/>
      <c r="D466" s="334"/>
    </row>
    <row r="467" spans="2:4" x14ac:dyDescent="0.2">
      <c r="B467" s="334"/>
      <c r="C467" s="334"/>
      <c r="D467" s="334"/>
    </row>
    <row r="468" spans="2:4" x14ac:dyDescent="0.2">
      <c r="B468" s="334"/>
      <c r="C468" s="334"/>
      <c r="D468" s="334"/>
    </row>
    <row r="469" spans="2:4" x14ac:dyDescent="0.2">
      <c r="B469" s="334"/>
      <c r="C469" s="334"/>
      <c r="D469" s="334"/>
    </row>
    <row r="470" spans="2:4" x14ac:dyDescent="0.2">
      <c r="B470" s="334"/>
      <c r="C470" s="334"/>
      <c r="D470" s="334"/>
    </row>
    <row r="471" spans="2:4" x14ac:dyDescent="0.2">
      <c r="B471" s="334"/>
      <c r="C471" s="334"/>
      <c r="D471" s="334"/>
    </row>
    <row r="472" spans="2:4" x14ac:dyDescent="0.2">
      <c r="B472" s="334"/>
      <c r="C472" s="334"/>
      <c r="D472" s="334"/>
    </row>
    <row r="473" spans="2:4" x14ac:dyDescent="0.2">
      <c r="B473" s="334"/>
      <c r="C473" s="334"/>
      <c r="D473" s="334"/>
    </row>
    <row r="474" spans="2:4" x14ac:dyDescent="0.2">
      <c r="B474" s="334"/>
      <c r="C474" s="334"/>
      <c r="D474" s="334"/>
    </row>
    <row r="475" spans="2:4" x14ac:dyDescent="0.2">
      <c r="B475" s="334"/>
      <c r="C475" s="334"/>
      <c r="D475" s="334"/>
    </row>
    <row r="476" spans="2:4" x14ac:dyDescent="0.2">
      <c r="B476" s="334"/>
      <c r="C476" s="334"/>
      <c r="D476" s="334"/>
    </row>
    <row r="477" spans="2:4" x14ac:dyDescent="0.2">
      <c r="B477" s="334"/>
      <c r="C477" s="334"/>
      <c r="D477" s="334"/>
    </row>
    <row r="478" spans="2:4" x14ac:dyDescent="0.2">
      <c r="B478" s="334"/>
      <c r="C478" s="334"/>
      <c r="D478" s="334"/>
    </row>
    <row r="479" spans="2:4" x14ac:dyDescent="0.2">
      <c r="B479" s="334"/>
      <c r="C479" s="334"/>
      <c r="D479" s="334"/>
    </row>
    <row r="480" spans="2:4" x14ac:dyDescent="0.2">
      <c r="B480" s="334"/>
      <c r="C480" s="334"/>
      <c r="D480" s="334"/>
    </row>
    <row r="481" spans="2:4" x14ac:dyDescent="0.2">
      <c r="B481" s="334"/>
      <c r="C481" s="334"/>
      <c r="D481" s="334"/>
    </row>
    <row r="482" spans="2:4" x14ac:dyDescent="0.2">
      <c r="B482" s="334"/>
      <c r="C482" s="334"/>
      <c r="D482" s="334"/>
    </row>
    <row r="483" spans="2:4" x14ac:dyDescent="0.2">
      <c r="B483" s="334"/>
      <c r="C483" s="334"/>
      <c r="D483" s="334"/>
    </row>
    <row r="484" spans="2:4" x14ac:dyDescent="0.2">
      <c r="B484" s="334"/>
      <c r="C484" s="334"/>
      <c r="D484" s="334"/>
    </row>
    <row r="485" spans="2:4" x14ac:dyDescent="0.2">
      <c r="B485" s="334"/>
      <c r="C485" s="334"/>
      <c r="D485" s="334"/>
    </row>
    <row r="486" spans="2:4" x14ac:dyDescent="0.2">
      <c r="B486" s="334"/>
      <c r="C486" s="334"/>
      <c r="D486" s="334"/>
    </row>
    <row r="487" spans="2:4" x14ac:dyDescent="0.2">
      <c r="B487" s="334"/>
      <c r="C487" s="334"/>
      <c r="D487" s="334"/>
    </row>
    <row r="488" spans="2:4" x14ac:dyDescent="0.2">
      <c r="B488" s="334"/>
      <c r="C488" s="334"/>
      <c r="D488" s="334"/>
    </row>
    <row r="489" spans="2:4" x14ac:dyDescent="0.2">
      <c r="B489" s="334"/>
      <c r="C489" s="334"/>
      <c r="D489" s="334"/>
    </row>
    <row r="490" spans="2:4" x14ac:dyDescent="0.2">
      <c r="B490" s="334"/>
      <c r="C490" s="334"/>
      <c r="D490" s="334"/>
    </row>
    <row r="491" spans="2:4" x14ac:dyDescent="0.2">
      <c r="B491" s="334"/>
      <c r="C491" s="334"/>
      <c r="D491" s="334"/>
    </row>
    <row r="492" spans="2:4" x14ac:dyDescent="0.2">
      <c r="B492" s="334"/>
      <c r="C492" s="334"/>
      <c r="D492" s="334"/>
    </row>
    <row r="493" spans="2:4" x14ac:dyDescent="0.2">
      <c r="B493" s="334"/>
      <c r="C493" s="334"/>
      <c r="D493" s="334"/>
    </row>
    <row r="494" spans="2:4" x14ac:dyDescent="0.2">
      <c r="B494" s="334"/>
      <c r="C494" s="334"/>
      <c r="D494" s="334"/>
    </row>
    <row r="495" spans="2:4" x14ac:dyDescent="0.2">
      <c r="B495" s="334"/>
      <c r="C495" s="334"/>
      <c r="D495" s="334"/>
    </row>
    <row r="496" spans="2:4" x14ac:dyDescent="0.2">
      <c r="B496" s="334"/>
      <c r="C496" s="334"/>
      <c r="D496" s="334"/>
    </row>
    <row r="497" spans="2:4" x14ac:dyDescent="0.2">
      <c r="B497" s="334"/>
      <c r="C497" s="334"/>
      <c r="D497" s="334"/>
    </row>
    <row r="498" spans="2:4" x14ac:dyDescent="0.2">
      <c r="B498" s="334"/>
      <c r="C498" s="334"/>
      <c r="D498" s="334"/>
    </row>
    <row r="499" spans="2:4" x14ac:dyDescent="0.2">
      <c r="B499" s="334"/>
      <c r="C499" s="334"/>
      <c r="D499" s="334"/>
    </row>
    <row r="500" spans="2:4" x14ac:dyDescent="0.2">
      <c r="B500" s="334"/>
      <c r="C500" s="334"/>
      <c r="D500" s="334"/>
    </row>
    <row r="501" spans="2:4" x14ac:dyDescent="0.2">
      <c r="B501" s="334"/>
      <c r="C501" s="334"/>
      <c r="D501" s="334"/>
    </row>
    <row r="502" spans="2:4" x14ac:dyDescent="0.2">
      <c r="B502" s="334"/>
      <c r="C502" s="334"/>
      <c r="D502" s="334"/>
    </row>
    <row r="503" spans="2:4" x14ac:dyDescent="0.2">
      <c r="B503" s="334"/>
      <c r="C503" s="334"/>
      <c r="D503" s="334"/>
    </row>
    <row r="504" spans="2:4" x14ac:dyDescent="0.2">
      <c r="B504" s="334"/>
      <c r="C504" s="334"/>
      <c r="D504" s="334"/>
    </row>
    <row r="505" spans="2:4" x14ac:dyDescent="0.2">
      <c r="B505" s="334"/>
      <c r="C505" s="334"/>
      <c r="D505" s="334"/>
    </row>
    <row r="506" spans="2:4" x14ac:dyDescent="0.2">
      <c r="B506" s="334"/>
      <c r="C506" s="334"/>
      <c r="D506" s="334"/>
    </row>
    <row r="507" spans="2:4" x14ac:dyDescent="0.2">
      <c r="B507" s="334"/>
      <c r="C507" s="334"/>
      <c r="D507" s="334"/>
    </row>
    <row r="508" spans="2:4" x14ac:dyDescent="0.2">
      <c r="B508" s="334"/>
      <c r="C508" s="334"/>
      <c r="D508" s="334"/>
    </row>
    <row r="509" spans="2:4" x14ac:dyDescent="0.2">
      <c r="B509" s="334"/>
      <c r="C509" s="334"/>
      <c r="D509" s="334"/>
    </row>
    <row r="510" spans="2:4" x14ac:dyDescent="0.2">
      <c r="B510" s="334"/>
      <c r="C510" s="334"/>
      <c r="D510" s="334"/>
    </row>
    <row r="511" spans="2:4" x14ac:dyDescent="0.2">
      <c r="B511" s="334"/>
      <c r="C511" s="334"/>
      <c r="D511" s="334"/>
    </row>
    <row r="512" spans="2:4" x14ac:dyDescent="0.2">
      <c r="B512" s="334"/>
      <c r="C512" s="334"/>
      <c r="D512" s="334"/>
    </row>
    <row r="513" spans="2:4" x14ac:dyDescent="0.2">
      <c r="B513" s="334"/>
      <c r="C513" s="334"/>
      <c r="D513" s="334"/>
    </row>
    <row r="514" spans="2:4" x14ac:dyDescent="0.2">
      <c r="B514" s="334"/>
      <c r="C514" s="334"/>
      <c r="D514" s="334"/>
    </row>
    <row r="515" spans="2:4" x14ac:dyDescent="0.2">
      <c r="B515" s="334"/>
      <c r="C515" s="334"/>
      <c r="D515" s="334"/>
    </row>
    <row r="516" spans="2:4" x14ac:dyDescent="0.2">
      <c r="B516" s="334"/>
      <c r="C516" s="334"/>
      <c r="D516" s="334"/>
    </row>
    <row r="517" spans="2:4" x14ac:dyDescent="0.2">
      <c r="B517" s="334"/>
      <c r="C517" s="334"/>
      <c r="D517" s="334"/>
    </row>
    <row r="518" spans="2:4" x14ac:dyDescent="0.2">
      <c r="B518" s="334"/>
      <c r="C518" s="334"/>
      <c r="D518" s="334"/>
    </row>
    <row r="519" spans="2:4" x14ac:dyDescent="0.2">
      <c r="B519" s="334"/>
      <c r="C519" s="334"/>
      <c r="D519" s="334"/>
    </row>
    <row r="520" spans="2:4" x14ac:dyDescent="0.2">
      <c r="B520" s="334"/>
      <c r="C520" s="334"/>
      <c r="D520" s="334"/>
    </row>
    <row r="521" spans="2:4" x14ac:dyDescent="0.2">
      <c r="B521" s="334"/>
      <c r="C521" s="334"/>
      <c r="D521" s="334"/>
    </row>
    <row r="522" spans="2:4" x14ac:dyDescent="0.2">
      <c r="B522" s="334"/>
      <c r="C522" s="334"/>
      <c r="D522" s="334"/>
    </row>
    <row r="523" spans="2:4" x14ac:dyDescent="0.2">
      <c r="B523" s="334"/>
      <c r="C523" s="334"/>
      <c r="D523" s="334"/>
    </row>
    <row r="524" spans="2:4" x14ac:dyDescent="0.2">
      <c r="B524" s="334"/>
      <c r="C524" s="334"/>
      <c r="D524" s="334"/>
    </row>
    <row r="525" spans="2:4" x14ac:dyDescent="0.2">
      <c r="B525" s="334"/>
      <c r="C525" s="334"/>
      <c r="D525" s="334"/>
    </row>
    <row r="526" spans="2:4" x14ac:dyDescent="0.2">
      <c r="B526" s="334"/>
      <c r="C526" s="334"/>
      <c r="D526" s="334"/>
    </row>
    <row r="527" spans="2:4" x14ac:dyDescent="0.2">
      <c r="B527" s="334"/>
      <c r="C527" s="334"/>
      <c r="D527" s="334"/>
    </row>
    <row r="528" spans="2:4" x14ac:dyDescent="0.2">
      <c r="B528" s="334"/>
      <c r="C528" s="334"/>
      <c r="D528" s="334"/>
    </row>
    <row r="529" spans="2:4" x14ac:dyDescent="0.2">
      <c r="B529" s="334"/>
      <c r="C529" s="334"/>
      <c r="D529" s="334"/>
    </row>
    <row r="530" spans="2:4" x14ac:dyDescent="0.2">
      <c r="B530" s="334"/>
      <c r="C530" s="334"/>
      <c r="D530" s="334"/>
    </row>
    <row r="531" spans="2:4" x14ac:dyDescent="0.2">
      <c r="B531" s="334"/>
      <c r="C531" s="334"/>
      <c r="D531" s="334"/>
    </row>
    <row r="532" spans="2:4" x14ac:dyDescent="0.2">
      <c r="B532" s="334"/>
      <c r="C532" s="334"/>
      <c r="D532" s="334"/>
    </row>
    <row r="533" spans="2:4" x14ac:dyDescent="0.2">
      <c r="B533" s="334"/>
      <c r="C533" s="334"/>
      <c r="D533" s="334"/>
    </row>
    <row r="534" spans="2:4" x14ac:dyDescent="0.2">
      <c r="B534" s="334"/>
      <c r="C534" s="334"/>
      <c r="D534" s="334"/>
    </row>
    <row r="535" spans="2:4" x14ac:dyDescent="0.2">
      <c r="B535" s="334"/>
      <c r="C535" s="334"/>
      <c r="D535" s="334"/>
    </row>
    <row r="536" spans="2:4" x14ac:dyDescent="0.2">
      <c r="B536" s="334"/>
      <c r="C536" s="334"/>
      <c r="D536" s="334"/>
    </row>
    <row r="537" spans="2:4" x14ac:dyDescent="0.2">
      <c r="B537" s="334"/>
      <c r="C537" s="334"/>
      <c r="D537" s="334"/>
    </row>
    <row r="538" spans="2:4" x14ac:dyDescent="0.2">
      <c r="B538" s="334"/>
      <c r="C538" s="334"/>
      <c r="D538" s="334"/>
    </row>
    <row r="539" spans="2:4" x14ac:dyDescent="0.2">
      <c r="B539" s="334"/>
      <c r="C539" s="334"/>
      <c r="D539" s="334"/>
    </row>
    <row r="540" spans="2:4" x14ac:dyDescent="0.2">
      <c r="B540" s="334"/>
      <c r="C540" s="334"/>
      <c r="D540" s="334"/>
    </row>
    <row r="541" spans="2:4" x14ac:dyDescent="0.2">
      <c r="B541" s="334"/>
      <c r="C541" s="334"/>
      <c r="D541" s="334"/>
    </row>
    <row r="542" spans="2:4" x14ac:dyDescent="0.2">
      <c r="B542" s="334"/>
      <c r="C542" s="334"/>
      <c r="D542" s="334"/>
    </row>
    <row r="543" spans="2:4" x14ac:dyDescent="0.2">
      <c r="B543" s="334"/>
      <c r="C543" s="334"/>
      <c r="D543" s="334"/>
    </row>
    <row r="544" spans="2:4" x14ac:dyDescent="0.2">
      <c r="B544" s="334"/>
      <c r="C544" s="334"/>
      <c r="D544" s="334"/>
    </row>
    <row r="545" spans="2:4" x14ac:dyDescent="0.2">
      <c r="B545" s="334"/>
      <c r="C545" s="334"/>
      <c r="D545" s="334"/>
    </row>
    <row r="546" spans="2:4" x14ac:dyDescent="0.2">
      <c r="B546" s="334"/>
      <c r="C546" s="334"/>
      <c r="D546" s="334"/>
    </row>
    <row r="547" spans="2:4" x14ac:dyDescent="0.2">
      <c r="B547" s="334"/>
      <c r="C547" s="334"/>
      <c r="D547" s="334"/>
    </row>
    <row r="548" spans="2:4" x14ac:dyDescent="0.2">
      <c r="B548" s="334"/>
      <c r="C548" s="334"/>
      <c r="D548" s="334"/>
    </row>
    <row r="549" spans="2:4" x14ac:dyDescent="0.2">
      <c r="B549" s="334"/>
      <c r="C549" s="334"/>
      <c r="D549" s="334"/>
    </row>
    <row r="550" spans="2:4" x14ac:dyDescent="0.2">
      <c r="B550" s="334"/>
      <c r="C550" s="334"/>
      <c r="D550" s="334"/>
    </row>
    <row r="551" spans="2:4" x14ac:dyDescent="0.2">
      <c r="B551" s="334"/>
      <c r="C551" s="334"/>
      <c r="D551" s="334"/>
    </row>
    <row r="552" spans="2:4" x14ac:dyDescent="0.2">
      <c r="B552" s="334"/>
      <c r="C552" s="334"/>
      <c r="D552" s="334"/>
    </row>
    <row r="553" spans="2:4" x14ac:dyDescent="0.2">
      <c r="B553" s="334"/>
      <c r="C553" s="334"/>
      <c r="D553" s="334"/>
    </row>
    <row r="554" spans="2:4" x14ac:dyDescent="0.2">
      <c r="B554" s="334"/>
      <c r="C554" s="334"/>
      <c r="D554" s="334"/>
    </row>
    <row r="555" spans="2:4" x14ac:dyDescent="0.2">
      <c r="B555" s="334"/>
      <c r="C555" s="334"/>
      <c r="D555" s="334"/>
    </row>
    <row r="556" spans="2:4" x14ac:dyDescent="0.2">
      <c r="B556" s="334"/>
      <c r="C556" s="334"/>
      <c r="D556" s="334"/>
    </row>
    <row r="557" spans="2:4" x14ac:dyDescent="0.2">
      <c r="B557" s="334"/>
      <c r="C557" s="334"/>
      <c r="D557" s="334"/>
    </row>
    <row r="558" spans="2:4" x14ac:dyDescent="0.2">
      <c r="B558" s="334"/>
      <c r="C558" s="334"/>
      <c r="D558" s="334"/>
    </row>
    <row r="559" spans="2:4" x14ac:dyDescent="0.2">
      <c r="B559" s="334"/>
      <c r="C559" s="334"/>
      <c r="D559" s="334"/>
    </row>
    <row r="560" spans="2:4" x14ac:dyDescent="0.2">
      <c r="B560" s="334"/>
      <c r="C560" s="334"/>
      <c r="D560" s="334"/>
    </row>
    <row r="561" spans="2:4" x14ac:dyDescent="0.2">
      <c r="B561" s="334"/>
      <c r="C561" s="334"/>
      <c r="D561" s="334"/>
    </row>
    <row r="562" spans="2:4" x14ac:dyDescent="0.2">
      <c r="B562" s="334"/>
      <c r="C562" s="334"/>
      <c r="D562" s="334"/>
    </row>
    <row r="563" spans="2:4" x14ac:dyDescent="0.2">
      <c r="B563" s="334"/>
      <c r="C563" s="334"/>
      <c r="D563" s="334"/>
    </row>
    <row r="564" spans="2:4" x14ac:dyDescent="0.2">
      <c r="B564" s="334"/>
      <c r="C564" s="334"/>
      <c r="D564" s="334"/>
    </row>
    <row r="565" spans="2:4" x14ac:dyDescent="0.2">
      <c r="B565" s="334"/>
      <c r="C565" s="334"/>
      <c r="D565" s="334"/>
    </row>
    <row r="566" spans="2:4" x14ac:dyDescent="0.2">
      <c r="B566" s="334"/>
      <c r="C566" s="334"/>
      <c r="D566" s="334"/>
    </row>
    <row r="567" spans="2:4" x14ac:dyDescent="0.2">
      <c r="B567" s="334"/>
      <c r="C567" s="334"/>
      <c r="D567" s="334"/>
    </row>
    <row r="568" spans="2:4" x14ac:dyDescent="0.2">
      <c r="B568" s="334"/>
      <c r="C568" s="334"/>
      <c r="D568" s="334"/>
    </row>
    <row r="569" spans="2:4" x14ac:dyDescent="0.2">
      <c r="B569" s="334"/>
      <c r="C569" s="334"/>
      <c r="D569" s="334"/>
    </row>
    <row r="570" spans="2:4" x14ac:dyDescent="0.2">
      <c r="B570" s="334"/>
      <c r="C570" s="334"/>
      <c r="D570" s="334"/>
    </row>
    <row r="571" spans="2:4" x14ac:dyDescent="0.2">
      <c r="B571" s="334"/>
      <c r="C571" s="334"/>
      <c r="D571" s="334"/>
    </row>
    <row r="572" spans="2:4" x14ac:dyDescent="0.2">
      <c r="B572" s="334"/>
      <c r="C572" s="334"/>
      <c r="D572" s="334"/>
    </row>
    <row r="573" spans="2:4" x14ac:dyDescent="0.2">
      <c r="B573" s="334"/>
      <c r="C573" s="334"/>
      <c r="D573" s="334"/>
    </row>
    <row r="574" spans="2:4" x14ac:dyDescent="0.2">
      <c r="B574" s="334"/>
      <c r="C574" s="334"/>
      <c r="D574" s="334"/>
    </row>
    <row r="575" spans="2:4" x14ac:dyDescent="0.2">
      <c r="B575" s="334"/>
      <c r="C575" s="334"/>
      <c r="D575" s="334"/>
    </row>
    <row r="576" spans="2:4" x14ac:dyDescent="0.2">
      <c r="B576" s="334"/>
      <c r="C576" s="334"/>
      <c r="D576" s="334"/>
    </row>
    <row r="577" spans="2:4" x14ac:dyDescent="0.2">
      <c r="B577" s="334"/>
      <c r="C577" s="334"/>
      <c r="D577" s="334"/>
    </row>
    <row r="578" spans="2:4" x14ac:dyDescent="0.2">
      <c r="B578" s="334"/>
      <c r="C578" s="334"/>
      <c r="D578" s="334"/>
    </row>
    <row r="579" spans="2:4" x14ac:dyDescent="0.2">
      <c r="B579" s="334"/>
      <c r="C579" s="334"/>
      <c r="D579" s="334"/>
    </row>
    <row r="580" spans="2:4" x14ac:dyDescent="0.2">
      <c r="B580" s="334"/>
      <c r="C580" s="334"/>
      <c r="D580" s="334"/>
    </row>
    <row r="581" spans="2:4" x14ac:dyDescent="0.2">
      <c r="B581" s="334"/>
      <c r="C581" s="334"/>
      <c r="D581" s="334"/>
    </row>
    <row r="582" spans="2:4" x14ac:dyDescent="0.2">
      <c r="B582" s="334"/>
      <c r="C582" s="334"/>
      <c r="D582" s="334"/>
    </row>
    <row r="583" spans="2:4" x14ac:dyDescent="0.2">
      <c r="B583" s="334"/>
      <c r="C583" s="334"/>
      <c r="D583" s="334"/>
    </row>
    <row r="584" spans="2:4" x14ac:dyDescent="0.2">
      <c r="B584" s="334"/>
      <c r="C584" s="334"/>
      <c r="D584" s="334"/>
    </row>
    <row r="585" spans="2:4" x14ac:dyDescent="0.2">
      <c r="B585" s="334"/>
      <c r="C585" s="334"/>
      <c r="D585" s="334"/>
    </row>
    <row r="586" spans="2:4" x14ac:dyDescent="0.2">
      <c r="B586" s="334"/>
      <c r="C586" s="334"/>
      <c r="D586" s="334"/>
    </row>
    <row r="587" spans="2:4" x14ac:dyDescent="0.2">
      <c r="B587" s="334"/>
      <c r="C587" s="334"/>
      <c r="D587" s="334"/>
    </row>
    <row r="588" spans="2:4" x14ac:dyDescent="0.2">
      <c r="B588" s="334"/>
      <c r="C588" s="334"/>
      <c r="D588" s="334"/>
    </row>
    <row r="589" spans="2:4" x14ac:dyDescent="0.2">
      <c r="B589" s="334"/>
      <c r="C589" s="334"/>
      <c r="D589" s="334"/>
    </row>
    <row r="590" spans="2:4" x14ac:dyDescent="0.2">
      <c r="B590" s="334"/>
      <c r="C590" s="334"/>
      <c r="D590" s="334"/>
    </row>
    <row r="591" spans="2:4" x14ac:dyDescent="0.2">
      <c r="B591" s="334"/>
      <c r="C591" s="334"/>
      <c r="D591" s="334"/>
    </row>
    <row r="592" spans="2:4" x14ac:dyDescent="0.2">
      <c r="B592" s="334"/>
      <c r="C592" s="334"/>
      <c r="D592" s="334"/>
    </row>
    <row r="593" spans="2:4" x14ac:dyDescent="0.2">
      <c r="B593" s="334"/>
      <c r="C593" s="334"/>
      <c r="D593" s="334"/>
    </row>
    <row r="594" spans="2:4" x14ac:dyDescent="0.2">
      <c r="B594" s="334"/>
      <c r="C594" s="334"/>
      <c r="D594" s="334"/>
    </row>
    <row r="595" spans="2:4" x14ac:dyDescent="0.2">
      <c r="B595" s="334"/>
      <c r="C595" s="334"/>
      <c r="D595" s="334"/>
    </row>
    <row r="596" spans="2:4" x14ac:dyDescent="0.2">
      <c r="B596" s="334"/>
      <c r="C596" s="334"/>
      <c r="D596" s="334"/>
    </row>
    <row r="597" spans="2:4" x14ac:dyDescent="0.2">
      <c r="B597" s="334"/>
      <c r="C597" s="334"/>
      <c r="D597" s="334"/>
    </row>
    <row r="598" spans="2:4" x14ac:dyDescent="0.2">
      <c r="B598" s="334"/>
      <c r="C598" s="334"/>
      <c r="D598" s="334"/>
    </row>
    <row r="599" spans="2:4" x14ac:dyDescent="0.2">
      <c r="B599" s="334"/>
      <c r="C599" s="334"/>
      <c r="D599" s="334"/>
    </row>
    <row r="600" spans="2:4" x14ac:dyDescent="0.2">
      <c r="B600" s="334"/>
      <c r="C600" s="334"/>
      <c r="D600" s="334"/>
    </row>
    <row r="601" spans="2:4" x14ac:dyDescent="0.2">
      <c r="B601" s="334"/>
      <c r="C601" s="334"/>
      <c r="D601" s="334"/>
    </row>
    <row r="602" spans="2:4" x14ac:dyDescent="0.2">
      <c r="B602" s="334"/>
      <c r="C602" s="334"/>
      <c r="D602" s="334"/>
    </row>
    <row r="603" spans="2:4" x14ac:dyDescent="0.2">
      <c r="B603" s="334"/>
      <c r="C603" s="334"/>
      <c r="D603" s="334"/>
    </row>
    <row r="604" spans="2:4" x14ac:dyDescent="0.2">
      <c r="B604" s="334"/>
      <c r="C604" s="334"/>
      <c r="D604" s="334"/>
    </row>
    <row r="605" spans="2:4" x14ac:dyDescent="0.2">
      <c r="B605" s="334"/>
      <c r="C605" s="334"/>
      <c r="D605" s="334"/>
    </row>
    <row r="606" spans="2:4" x14ac:dyDescent="0.2">
      <c r="B606" s="334"/>
      <c r="C606" s="334"/>
      <c r="D606" s="334"/>
    </row>
    <row r="607" spans="2:4" x14ac:dyDescent="0.2">
      <c r="B607" s="334"/>
      <c r="C607" s="334"/>
      <c r="D607" s="334"/>
    </row>
    <row r="608" spans="2:4" x14ac:dyDescent="0.2">
      <c r="B608" s="334"/>
      <c r="C608" s="334"/>
      <c r="D608" s="334"/>
    </row>
    <row r="609" spans="2:4" x14ac:dyDescent="0.2">
      <c r="B609" s="334"/>
      <c r="C609" s="334"/>
      <c r="D609" s="334"/>
    </row>
    <row r="610" spans="2:4" x14ac:dyDescent="0.2">
      <c r="B610" s="334"/>
      <c r="C610" s="334"/>
      <c r="D610" s="334"/>
    </row>
    <row r="611" spans="2:4" x14ac:dyDescent="0.2">
      <c r="B611" s="334"/>
      <c r="C611" s="334"/>
      <c r="D611" s="334"/>
    </row>
    <row r="612" spans="2:4" x14ac:dyDescent="0.2">
      <c r="B612" s="334"/>
      <c r="C612" s="334"/>
      <c r="D612" s="334"/>
    </row>
    <row r="613" spans="2:4" x14ac:dyDescent="0.2">
      <c r="B613" s="334"/>
      <c r="C613" s="334"/>
      <c r="D613" s="334"/>
    </row>
    <row r="614" spans="2:4" x14ac:dyDescent="0.2">
      <c r="B614" s="334"/>
      <c r="C614" s="334"/>
      <c r="D614" s="334"/>
    </row>
    <row r="615" spans="2:4" x14ac:dyDescent="0.2">
      <c r="B615" s="334"/>
      <c r="C615" s="334"/>
      <c r="D615" s="334"/>
    </row>
    <row r="616" spans="2:4" x14ac:dyDescent="0.2">
      <c r="B616" s="334"/>
      <c r="C616" s="334"/>
      <c r="D616" s="334"/>
    </row>
    <row r="617" spans="2:4" x14ac:dyDescent="0.2">
      <c r="B617" s="334"/>
      <c r="C617" s="334"/>
      <c r="D617" s="334"/>
    </row>
    <row r="618" spans="2:4" x14ac:dyDescent="0.2">
      <c r="B618" s="334"/>
      <c r="C618" s="334"/>
      <c r="D618" s="334"/>
    </row>
    <row r="619" spans="2:4" x14ac:dyDescent="0.2">
      <c r="B619" s="334"/>
      <c r="C619" s="334"/>
      <c r="D619" s="334"/>
    </row>
    <row r="620" spans="2:4" x14ac:dyDescent="0.2">
      <c r="B620" s="334"/>
      <c r="C620" s="334"/>
      <c r="D620" s="334"/>
    </row>
    <row r="621" spans="2:4" x14ac:dyDescent="0.2">
      <c r="B621" s="334"/>
      <c r="C621" s="334"/>
      <c r="D621" s="334"/>
    </row>
    <row r="622" spans="2:4" x14ac:dyDescent="0.2">
      <c r="B622" s="334"/>
      <c r="C622" s="334"/>
      <c r="D622" s="334"/>
    </row>
    <row r="623" spans="2:4" x14ac:dyDescent="0.2">
      <c r="B623" s="334"/>
      <c r="C623" s="334"/>
      <c r="D623" s="334"/>
    </row>
    <row r="624" spans="2:4" x14ac:dyDescent="0.2">
      <c r="B624" s="334"/>
      <c r="C624" s="334"/>
      <c r="D624" s="334"/>
    </row>
    <row r="625" spans="2:4" x14ac:dyDescent="0.2">
      <c r="B625" s="334"/>
      <c r="C625" s="334"/>
      <c r="D625" s="334"/>
    </row>
    <row r="626" spans="2:4" x14ac:dyDescent="0.2">
      <c r="B626" s="334"/>
      <c r="C626" s="334"/>
      <c r="D626" s="334"/>
    </row>
    <row r="627" spans="2:4" x14ac:dyDescent="0.2">
      <c r="B627" s="334"/>
      <c r="C627" s="334"/>
      <c r="D627" s="334"/>
    </row>
    <row r="628" spans="2:4" x14ac:dyDescent="0.2">
      <c r="B628" s="334"/>
      <c r="C628" s="334"/>
      <c r="D628" s="334"/>
    </row>
    <row r="629" spans="2:4" x14ac:dyDescent="0.2">
      <c r="B629" s="334"/>
      <c r="C629" s="334"/>
      <c r="D629" s="334"/>
    </row>
    <row r="630" spans="2:4" x14ac:dyDescent="0.2">
      <c r="B630" s="334"/>
      <c r="C630" s="334"/>
      <c r="D630" s="334"/>
    </row>
    <row r="631" spans="2:4" x14ac:dyDescent="0.2">
      <c r="B631" s="334"/>
      <c r="C631" s="334"/>
      <c r="D631" s="334"/>
    </row>
    <row r="632" spans="2:4" x14ac:dyDescent="0.2">
      <c r="B632" s="334"/>
      <c r="C632" s="334"/>
      <c r="D632" s="334"/>
    </row>
    <row r="633" spans="2:4" x14ac:dyDescent="0.2">
      <c r="B633" s="334"/>
      <c r="C633" s="334"/>
      <c r="D633" s="334"/>
    </row>
    <row r="634" spans="2:4" x14ac:dyDescent="0.2">
      <c r="B634" s="334"/>
      <c r="C634" s="334"/>
      <c r="D634" s="334"/>
    </row>
    <row r="635" spans="2:4" x14ac:dyDescent="0.2">
      <c r="B635" s="334"/>
      <c r="C635" s="334"/>
      <c r="D635" s="334"/>
    </row>
    <row r="636" spans="2:4" x14ac:dyDescent="0.2">
      <c r="B636" s="334"/>
      <c r="C636" s="334"/>
      <c r="D636" s="334"/>
    </row>
    <row r="637" spans="2:4" x14ac:dyDescent="0.2">
      <c r="B637" s="334"/>
      <c r="C637" s="334"/>
      <c r="D637" s="334"/>
    </row>
    <row r="638" spans="2:4" x14ac:dyDescent="0.2">
      <c r="B638" s="334"/>
      <c r="C638" s="334"/>
      <c r="D638" s="334"/>
    </row>
    <row r="639" spans="2:4" x14ac:dyDescent="0.2">
      <c r="B639" s="334"/>
      <c r="C639" s="334"/>
      <c r="D639" s="334"/>
    </row>
    <row r="640" spans="2:4" x14ac:dyDescent="0.2">
      <c r="B640" s="334"/>
      <c r="C640" s="334"/>
      <c r="D640" s="334"/>
    </row>
    <row r="641" spans="2:4" x14ac:dyDescent="0.2">
      <c r="B641" s="334"/>
      <c r="C641" s="334"/>
      <c r="D641" s="334"/>
    </row>
    <row r="642" spans="2:4" x14ac:dyDescent="0.2">
      <c r="B642" s="334"/>
      <c r="C642" s="334"/>
      <c r="D642" s="334"/>
    </row>
    <row r="643" spans="2:4" x14ac:dyDescent="0.2">
      <c r="B643" s="334"/>
      <c r="C643" s="334"/>
      <c r="D643" s="334"/>
    </row>
    <row r="644" spans="2:4" x14ac:dyDescent="0.2">
      <c r="B644" s="334"/>
      <c r="C644" s="334"/>
      <c r="D644" s="334"/>
    </row>
    <row r="645" spans="2:4" x14ac:dyDescent="0.2">
      <c r="B645" s="334"/>
      <c r="C645" s="334"/>
      <c r="D645" s="334"/>
    </row>
    <row r="646" spans="2:4" x14ac:dyDescent="0.2">
      <c r="B646" s="334"/>
      <c r="C646" s="334"/>
      <c r="D646" s="334"/>
    </row>
    <row r="647" spans="2:4" x14ac:dyDescent="0.2">
      <c r="B647" s="334"/>
      <c r="C647" s="334"/>
      <c r="D647" s="334"/>
    </row>
    <row r="648" spans="2:4" x14ac:dyDescent="0.2">
      <c r="B648" s="334"/>
      <c r="C648" s="334"/>
      <c r="D648" s="334"/>
    </row>
    <row r="649" spans="2:4" x14ac:dyDescent="0.2">
      <c r="B649" s="334"/>
      <c r="C649" s="334"/>
      <c r="D649" s="334"/>
    </row>
    <row r="650" spans="2:4" x14ac:dyDescent="0.2">
      <c r="B650" s="334"/>
      <c r="C650" s="334"/>
      <c r="D650" s="334"/>
    </row>
    <row r="651" spans="2:4" x14ac:dyDescent="0.2">
      <c r="B651" s="334"/>
      <c r="C651" s="334"/>
      <c r="D651" s="334"/>
    </row>
    <row r="652" spans="2:4" x14ac:dyDescent="0.2">
      <c r="B652" s="334"/>
      <c r="C652" s="334"/>
      <c r="D652" s="334"/>
    </row>
    <row r="653" spans="2:4" x14ac:dyDescent="0.2">
      <c r="B653" s="334"/>
      <c r="C653" s="334"/>
      <c r="D653" s="334"/>
    </row>
    <row r="654" spans="2:4" x14ac:dyDescent="0.2">
      <c r="B654" s="334"/>
      <c r="C654" s="334"/>
      <c r="D654" s="334"/>
    </row>
    <row r="655" spans="2:4" x14ac:dyDescent="0.2">
      <c r="B655" s="334"/>
      <c r="C655" s="334"/>
      <c r="D655" s="334"/>
    </row>
    <row r="656" spans="2:4" x14ac:dyDescent="0.2">
      <c r="B656" s="334"/>
      <c r="C656" s="334"/>
      <c r="D656" s="334"/>
    </row>
    <row r="657" spans="2:4" x14ac:dyDescent="0.2">
      <c r="B657" s="334"/>
      <c r="C657" s="334"/>
      <c r="D657" s="334"/>
    </row>
    <row r="658" spans="2:4" x14ac:dyDescent="0.2">
      <c r="B658" s="334"/>
      <c r="C658" s="334"/>
      <c r="D658" s="334"/>
    </row>
    <row r="659" spans="2:4" x14ac:dyDescent="0.2">
      <c r="B659" s="334"/>
      <c r="C659" s="334"/>
      <c r="D659" s="334"/>
    </row>
    <row r="660" spans="2:4" x14ac:dyDescent="0.2">
      <c r="B660" s="334"/>
      <c r="C660" s="334"/>
      <c r="D660" s="334"/>
    </row>
    <row r="661" spans="2:4" x14ac:dyDescent="0.2">
      <c r="B661" s="334"/>
      <c r="C661" s="334"/>
      <c r="D661" s="334"/>
    </row>
    <row r="662" spans="2:4" x14ac:dyDescent="0.2">
      <c r="B662" s="334"/>
      <c r="C662" s="334"/>
      <c r="D662" s="334"/>
    </row>
    <row r="663" spans="2:4" x14ac:dyDescent="0.2">
      <c r="B663" s="334"/>
      <c r="C663" s="334"/>
      <c r="D663" s="334"/>
    </row>
    <row r="664" spans="2:4" x14ac:dyDescent="0.2">
      <c r="B664" s="334"/>
      <c r="C664" s="334"/>
      <c r="D664" s="334"/>
    </row>
    <row r="665" spans="2:4" x14ac:dyDescent="0.2">
      <c r="B665" s="334"/>
      <c r="C665" s="334"/>
      <c r="D665" s="334"/>
    </row>
    <row r="666" spans="2:4" x14ac:dyDescent="0.2">
      <c r="B666" s="334"/>
      <c r="C666" s="334"/>
      <c r="D666" s="334"/>
    </row>
    <row r="667" spans="2:4" x14ac:dyDescent="0.2">
      <c r="B667" s="334"/>
      <c r="C667" s="334"/>
      <c r="D667" s="334"/>
    </row>
    <row r="668" spans="2:4" x14ac:dyDescent="0.2">
      <c r="B668" s="334"/>
      <c r="C668" s="334"/>
      <c r="D668" s="334"/>
    </row>
    <row r="669" spans="2:4" x14ac:dyDescent="0.2">
      <c r="B669" s="334"/>
      <c r="C669" s="334"/>
      <c r="D669" s="334"/>
    </row>
    <row r="670" spans="2:4" x14ac:dyDescent="0.2">
      <c r="B670" s="334"/>
      <c r="C670" s="334"/>
      <c r="D670" s="334"/>
    </row>
    <row r="671" spans="2:4" x14ac:dyDescent="0.2">
      <c r="B671" s="334"/>
      <c r="C671" s="334"/>
      <c r="D671" s="334"/>
    </row>
    <row r="672" spans="2:4" x14ac:dyDescent="0.2">
      <c r="B672" s="334"/>
      <c r="C672" s="334"/>
      <c r="D672" s="334"/>
    </row>
    <row r="673" spans="2:4" x14ac:dyDescent="0.2">
      <c r="B673" s="334"/>
      <c r="C673" s="334"/>
      <c r="D673" s="334"/>
    </row>
    <row r="674" spans="2:4" x14ac:dyDescent="0.2">
      <c r="B674" s="334"/>
      <c r="C674" s="334"/>
      <c r="D674" s="334"/>
    </row>
    <row r="675" spans="2:4" x14ac:dyDescent="0.2">
      <c r="B675" s="334"/>
      <c r="C675" s="334"/>
      <c r="D675" s="334"/>
    </row>
    <row r="676" spans="2:4" x14ac:dyDescent="0.2">
      <c r="B676" s="334"/>
      <c r="C676" s="334"/>
      <c r="D676" s="334"/>
    </row>
    <row r="677" spans="2:4" x14ac:dyDescent="0.2">
      <c r="B677" s="334"/>
      <c r="C677" s="334"/>
      <c r="D677" s="334"/>
    </row>
    <row r="678" spans="2:4" x14ac:dyDescent="0.2">
      <c r="B678" s="334"/>
      <c r="C678" s="334"/>
      <c r="D678" s="334"/>
    </row>
    <row r="679" spans="2:4" x14ac:dyDescent="0.2">
      <c r="B679" s="334"/>
      <c r="C679" s="334"/>
      <c r="D679" s="334"/>
    </row>
    <row r="680" spans="2:4" x14ac:dyDescent="0.2">
      <c r="B680" s="334"/>
      <c r="C680" s="334"/>
      <c r="D680" s="334"/>
    </row>
    <row r="681" spans="2:4" x14ac:dyDescent="0.2">
      <c r="B681" s="334"/>
      <c r="C681" s="334"/>
      <c r="D681" s="334"/>
    </row>
    <row r="682" spans="2:4" x14ac:dyDescent="0.2">
      <c r="B682" s="334"/>
      <c r="C682" s="334"/>
      <c r="D682" s="334"/>
    </row>
    <row r="683" spans="2:4" x14ac:dyDescent="0.2">
      <c r="B683" s="334"/>
      <c r="C683" s="334"/>
      <c r="D683" s="334"/>
    </row>
    <row r="684" spans="2:4" x14ac:dyDescent="0.2">
      <c r="B684" s="334"/>
      <c r="C684" s="334"/>
      <c r="D684" s="334"/>
    </row>
    <row r="685" spans="2:4" x14ac:dyDescent="0.2">
      <c r="B685" s="334"/>
      <c r="C685" s="334"/>
      <c r="D685" s="334"/>
    </row>
    <row r="686" spans="2:4" x14ac:dyDescent="0.2">
      <c r="B686" s="334"/>
      <c r="C686" s="334"/>
      <c r="D686" s="334"/>
    </row>
    <row r="687" spans="2:4" x14ac:dyDescent="0.2">
      <c r="B687" s="334"/>
      <c r="C687" s="334"/>
      <c r="D687" s="334"/>
    </row>
    <row r="688" spans="2:4" x14ac:dyDescent="0.2">
      <c r="B688" s="334"/>
      <c r="C688" s="334"/>
      <c r="D688" s="334"/>
    </row>
    <row r="689" spans="2:4" x14ac:dyDescent="0.2">
      <c r="B689" s="334"/>
      <c r="C689" s="334"/>
      <c r="D689" s="334"/>
    </row>
    <row r="690" spans="2:4" x14ac:dyDescent="0.2">
      <c r="B690" s="334"/>
      <c r="C690" s="334"/>
      <c r="D690" s="334"/>
    </row>
    <row r="691" spans="2:4" x14ac:dyDescent="0.2">
      <c r="B691" s="334"/>
      <c r="C691" s="334"/>
      <c r="D691" s="334"/>
    </row>
    <row r="692" spans="2:4" x14ac:dyDescent="0.2">
      <c r="B692" s="334"/>
      <c r="C692" s="334"/>
      <c r="D692" s="334"/>
    </row>
    <row r="693" spans="2:4" x14ac:dyDescent="0.2">
      <c r="B693" s="334"/>
      <c r="C693" s="334"/>
      <c r="D693" s="334"/>
    </row>
    <row r="694" spans="2:4" x14ac:dyDescent="0.2">
      <c r="B694" s="334"/>
      <c r="C694" s="334"/>
      <c r="D694" s="334"/>
    </row>
    <row r="695" spans="2:4" x14ac:dyDescent="0.2">
      <c r="B695" s="334"/>
      <c r="C695" s="334"/>
      <c r="D695" s="334"/>
    </row>
    <row r="696" spans="2:4" x14ac:dyDescent="0.2">
      <c r="B696" s="334"/>
      <c r="C696" s="334"/>
      <c r="D696" s="334"/>
    </row>
    <row r="697" spans="2:4" x14ac:dyDescent="0.2">
      <c r="B697" s="334"/>
      <c r="C697" s="334"/>
      <c r="D697" s="334"/>
    </row>
    <row r="698" spans="2:4" x14ac:dyDescent="0.2">
      <c r="B698" s="334"/>
      <c r="C698" s="334"/>
      <c r="D698" s="334"/>
    </row>
    <row r="699" spans="2:4" x14ac:dyDescent="0.2">
      <c r="B699" s="334"/>
      <c r="C699" s="334"/>
      <c r="D699" s="334"/>
    </row>
    <row r="700" spans="2:4" x14ac:dyDescent="0.2">
      <c r="B700" s="334"/>
      <c r="C700" s="334"/>
      <c r="D700" s="334"/>
    </row>
    <row r="701" spans="2:4" x14ac:dyDescent="0.2">
      <c r="B701" s="334"/>
      <c r="C701" s="334"/>
      <c r="D701" s="334"/>
    </row>
    <row r="702" spans="2:4" x14ac:dyDescent="0.2">
      <c r="B702" s="334"/>
      <c r="C702" s="334"/>
      <c r="D702" s="334"/>
    </row>
    <row r="703" spans="2:4" x14ac:dyDescent="0.2">
      <c r="B703" s="334"/>
      <c r="C703" s="334"/>
      <c r="D703" s="334"/>
    </row>
    <row r="704" spans="2:4" x14ac:dyDescent="0.2">
      <c r="B704" s="334"/>
      <c r="C704" s="334"/>
      <c r="D704" s="334"/>
    </row>
    <row r="705" spans="2:4" x14ac:dyDescent="0.2">
      <c r="B705" s="334"/>
      <c r="C705" s="334"/>
      <c r="D705" s="334"/>
    </row>
    <row r="706" spans="2:4" x14ac:dyDescent="0.2">
      <c r="B706" s="334"/>
      <c r="C706" s="334"/>
      <c r="D706" s="334"/>
    </row>
    <row r="707" spans="2:4" x14ac:dyDescent="0.2">
      <c r="B707" s="334"/>
      <c r="C707" s="334"/>
      <c r="D707" s="334"/>
    </row>
    <row r="708" spans="2:4" x14ac:dyDescent="0.2">
      <c r="B708" s="334"/>
      <c r="C708" s="334"/>
      <c r="D708" s="334"/>
    </row>
    <row r="709" spans="2:4" x14ac:dyDescent="0.2">
      <c r="B709" s="334"/>
      <c r="C709" s="334"/>
      <c r="D709" s="334"/>
    </row>
    <row r="710" spans="2:4" x14ac:dyDescent="0.2">
      <c r="B710" s="334"/>
      <c r="C710" s="334"/>
      <c r="D710" s="334"/>
    </row>
    <row r="711" spans="2:4" x14ac:dyDescent="0.2">
      <c r="B711" s="334"/>
      <c r="C711" s="334"/>
      <c r="D711" s="334"/>
    </row>
    <row r="712" spans="2:4" x14ac:dyDescent="0.2">
      <c r="B712" s="334"/>
      <c r="C712" s="334"/>
      <c r="D712" s="334"/>
    </row>
    <row r="713" spans="2:4" x14ac:dyDescent="0.2">
      <c r="B713" s="334"/>
      <c r="C713" s="334"/>
      <c r="D713" s="334"/>
    </row>
    <row r="714" spans="2:4" x14ac:dyDescent="0.2">
      <c r="B714" s="334"/>
      <c r="C714" s="334"/>
      <c r="D714" s="334"/>
    </row>
    <row r="715" spans="2:4" x14ac:dyDescent="0.2">
      <c r="B715" s="334"/>
      <c r="C715" s="334"/>
      <c r="D715" s="334"/>
    </row>
    <row r="716" spans="2:4" x14ac:dyDescent="0.2">
      <c r="B716" s="334"/>
      <c r="C716" s="334"/>
      <c r="D716" s="334"/>
    </row>
    <row r="717" spans="2:4" x14ac:dyDescent="0.2">
      <c r="B717" s="334"/>
      <c r="C717" s="334"/>
      <c r="D717" s="334"/>
    </row>
    <row r="718" spans="2:4" x14ac:dyDescent="0.2">
      <c r="B718" s="334"/>
      <c r="C718" s="334"/>
      <c r="D718" s="334"/>
    </row>
    <row r="719" spans="2:4" x14ac:dyDescent="0.2">
      <c r="B719" s="334"/>
      <c r="C719" s="334"/>
      <c r="D719" s="334"/>
    </row>
    <row r="720" spans="2:4" x14ac:dyDescent="0.2">
      <c r="B720" s="334"/>
      <c r="C720" s="334"/>
      <c r="D720" s="334"/>
    </row>
    <row r="721" spans="2:4" x14ac:dyDescent="0.2">
      <c r="B721" s="334"/>
      <c r="C721" s="334"/>
      <c r="D721" s="334"/>
    </row>
    <row r="722" spans="2:4" x14ac:dyDescent="0.2">
      <c r="B722" s="334"/>
      <c r="C722" s="334"/>
      <c r="D722" s="334"/>
    </row>
    <row r="723" spans="2:4" x14ac:dyDescent="0.2">
      <c r="B723" s="334"/>
      <c r="C723" s="334"/>
      <c r="D723" s="334"/>
    </row>
    <row r="724" spans="2:4" x14ac:dyDescent="0.2">
      <c r="B724" s="334"/>
      <c r="C724" s="334"/>
      <c r="D724" s="334"/>
    </row>
    <row r="725" spans="2:4" x14ac:dyDescent="0.2">
      <c r="B725" s="334"/>
      <c r="C725" s="334"/>
      <c r="D725" s="334"/>
    </row>
    <row r="726" spans="2:4" x14ac:dyDescent="0.2">
      <c r="B726" s="334"/>
      <c r="C726" s="334"/>
      <c r="D726" s="334"/>
    </row>
    <row r="727" spans="2:4" x14ac:dyDescent="0.2">
      <c r="B727" s="334"/>
      <c r="C727" s="334"/>
      <c r="D727" s="334"/>
    </row>
    <row r="728" spans="2:4" x14ac:dyDescent="0.2">
      <c r="B728" s="334"/>
      <c r="C728" s="334"/>
      <c r="D728" s="334"/>
    </row>
    <row r="729" spans="2:4" x14ac:dyDescent="0.2">
      <c r="B729" s="334"/>
      <c r="C729" s="334"/>
      <c r="D729" s="334"/>
    </row>
    <row r="730" spans="2:4" x14ac:dyDescent="0.2">
      <c r="B730" s="334"/>
      <c r="C730" s="334"/>
      <c r="D730" s="334"/>
    </row>
    <row r="731" spans="2:4" x14ac:dyDescent="0.2">
      <c r="B731" s="334"/>
      <c r="C731" s="334"/>
      <c r="D731" s="334"/>
    </row>
    <row r="732" spans="2:4" x14ac:dyDescent="0.2">
      <c r="B732" s="334"/>
      <c r="C732" s="334"/>
      <c r="D732" s="334"/>
    </row>
    <row r="733" spans="2:4" x14ac:dyDescent="0.2">
      <c r="B733" s="334"/>
      <c r="C733" s="334"/>
      <c r="D733" s="334"/>
    </row>
    <row r="734" spans="2:4" x14ac:dyDescent="0.2">
      <c r="B734" s="334"/>
      <c r="C734" s="334"/>
      <c r="D734" s="334"/>
    </row>
    <row r="735" spans="2:4" x14ac:dyDescent="0.2">
      <c r="B735" s="334"/>
      <c r="C735" s="334"/>
      <c r="D735" s="334"/>
    </row>
    <row r="736" spans="2:4" x14ac:dyDescent="0.2">
      <c r="B736" s="334"/>
      <c r="C736" s="334"/>
      <c r="D736" s="334"/>
    </row>
    <row r="737" spans="2:4" x14ac:dyDescent="0.2">
      <c r="B737" s="334"/>
      <c r="C737" s="334"/>
      <c r="D737" s="334"/>
    </row>
    <row r="738" spans="2:4" x14ac:dyDescent="0.2">
      <c r="B738" s="334"/>
      <c r="C738" s="334"/>
      <c r="D738" s="334"/>
    </row>
    <row r="739" spans="2:4" x14ac:dyDescent="0.2">
      <c r="B739" s="334"/>
      <c r="C739" s="334"/>
      <c r="D739" s="334"/>
    </row>
    <row r="740" spans="2:4" x14ac:dyDescent="0.2">
      <c r="B740" s="334"/>
      <c r="C740" s="334"/>
      <c r="D740" s="334"/>
    </row>
    <row r="741" spans="2:4" x14ac:dyDescent="0.2">
      <c r="B741" s="334"/>
      <c r="C741" s="334"/>
      <c r="D741" s="334"/>
    </row>
    <row r="742" spans="2:4" x14ac:dyDescent="0.2">
      <c r="B742" s="334"/>
      <c r="C742" s="334"/>
      <c r="D742" s="334"/>
    </row>
    <row r="743" spans="2:4" x14ac:dyDescent="0.2">
      <c r="B743" s="334"/>
      <c r="C743" s="334"/>
      <c r="D743" s="334"/>
    </row>
    <row r="744" spans="2:4" x14ac:dyDescent="0.2">
      <c r="B744" s="334"/>
      <c r="C744" s="334"/>
      <c r="D744" s="334"/>
    </row>
    <row r="745" spans="2:4" x14ac:dyDescent="0.2">
      <c r="B745" s="334"/>
      <c r="C745" s="334"/>
      <c r="D745" s="334"/>
    </row>
    <row r="746" spans="2:4" x14ac:dyDescent="0.2">
      <c r="B746" s="334"/>
      <c r="C746" s="334"/>
      <c r="D746" s="334"/>
    </row>
    <row r="747" spans="2:4" x14ac:dyDescent="0.2">
      <c r="B747" s="334"/>
      <c r="C747" s="334"/>
      <c r="D747" s="334"/>
    </row>
    <row r="748" spans="2:4" x14ac:dyDescent="0.2">
      <c r="B748" s="334"/>
      <c r="C748" s="334"/>
      <c r="D748" s="334"/>
    </row>
    <row r="749" spans="2:4" x14ac:dyDescent="0.2">
      <c r="B749" s="334"/>
      <c r="C749" s="334"/>
      <c r="D749" s="334"/>
    </row>
    <row r="750" spans="2:4" x14ac:dyDescent="0.2">
      <c r="B750" s="334"/>
      <c r="C750" s="334"/>
      <c r="D750" s="334"/>
    </row>
    <row r="751" spans="2:4" x14ac:dyDescent="0.2">
      <c r="B751" s="334"/>
      <c r="C751" s="334"/>
      <c r="D751" s="334"/>
    </row>
    <row r="752" spans="2:4" x14ac:dyDescent="0.2">
      <c r="B752" s="334"/>
      <c r="C752" s="334"/>
      <c r="D752" s="334"/>
    </row>
    <row r="753" spans="2:4" x14ac:dyDescent="0.2">
      <c r="B753" s="334"/>
      <c r="C753" s="334"/>
      <c r="D753" s="334"/>
    </row>
    <row r="754" spans="2:4" x14ac:dyDescent="0.2">
      <c r="B754" s="334"/>
      <c r="C754" s="334"/>
      <c r="D754" s="334"/>
    </row>
    <row r="755" spans="2:4" x14ac:dyDescent="0.2">
      <c r="B755" s="334"/>
      <c r="C755" s="334"/>
      <c r="D755" s="334"/>
    </row>
    <row r="756" spans="2:4" x14ac:dyDescent="0.2">
      <c r="B756" s="334"/>
      <c r="C756" s="334"/>
      <c r="D756" s="334"/>
    </row>
    <row r="757" spans="2:4" x14ac:dyDescent="0.2">
      <c r="B757" s="334"/>
      <c r="C757" s="334"/>
      <c r="D757" s="334"/>
    </row>
    <row r="758" spans="2:4" x14ac:dyDescent="0.2">
      <c r="B758" s="334"/>
      <c r="C758" s="334"/>
      <c r="D758" s="334"/>
    </row>
    <row r="759" spans="2:4" x14ac:dyDescent="0.2">
      <c r="B759" s="334"/>
      <c r="C759" s="334"/>
      <c r="D759" s="334"/>
    </row>
    <row r="760" spans="2:4" x14ac:dyDescent="0.2">
      <c r="B760" s="334"/>
      <c r="C760" s="334"/>
      <c r="D760" s="334"/>
    </row>
    <row r="761" spans="2:4" x14ac:dyDescent="0.2">
      <c r="B761" s="334"/>
      <c r="C761" s="334"/>
      <c r="D761" s="334"/>
    </row>
    <row r="762" spans="2:4" x14ac:dyDescent="0.2">
      <c r="B762" s="334"/>
      <c r="C762" s="334"/>
      <c r="D762" s="334"/>
    </row>
    <row r="763" spans="2:4" x14ac:dyDescent="0.2">
      <c r="B763" s="334"/>
      <c r="C763" s="334"/>
      <c r="D763" s="334"/>
    </row>
    <row r="764" spans="2:4" x14ac:dyDescent="0.2">
      <c r="B764" s="334"/>
      <c r="C764" s="334"/>
      <c r="D764" s="334"/>
    </row>
    <row r="765" spans="2:4" x14ac:dyDescent="0.2">
      <c r="B765" s="334"/>
      <c r="C765" s="334"/>
      <c r="D765" s="334"/>
    </row>
    <row r="766" spans="2:4" x14ac:dyDescent="0.2">
      <c r="B766" s="334"/>
      <c r="C766" s="334"/>
      <c r="D766" s="334"/>
    </row>
    <row r="767" spans="2:4" x14ac:dyDescent="0.2">
      <c r="B767" s="334"/>
      <c r="C767" s="334"/>
      <c r="D767" s="334"/>
    </row>
    <row r="768" spans="2:4" x14ac:dyDescent="0.2">
      <c r="B768" s="334"/>
      <c r="C768" s="334"/>
      <c r="D768" s="334"/>
    </row>
    <row r="769" spans="2:4" x14ac:dyDescent="0.2">
      <c r="B769" s="334"/>
      <c r="C769" s="334"/>
      <c r="D769" s="334"/>
    </row>
    <row r="770" spans="2:4" x14ac:dyDescent="0.2">
      <c r="B770" s="334"/>
      <c r="C770" s="334"/>
      <c r="D770" s="334"/>
    </row>
    <row r="771" spans="2:4" x14ac:dyDescent="0.2">
      <c r="B771" s="334"/>
      <c r="C771" s="334"/>
      <c r="D771" s="334"/>
    </row>
    <row r="772" spans="2:4" x14ac:dyDescent="0.2">
      <c r="B772" s="334"/>
      <c r="C772" s="334"/>
      <c r="D772" s="334"/>
    </row>
    <row r="773" spans="2:4" x14ac:dyDescent="0.2">
      <c r="B773" s="334"/>
      <c r="C773" s="334"/>
      <c r="D773" s="334"/>
    </row>
    <row r="774" spans="2:4" x14ac:dyDescent="0.2">
      <c r="B774" s="334"/>
      <c r="C774" s="334"/>
      <c r="D774" s="334"/>
    </row>
    <row r="775" spans="2:4" x14ac:dyDescent="0.2">
      <c r="B775" s="334"/>
      <c r="C775" s="334"/>
      <c r="D775" s="334"/>
    </row>
    <row r="776" spans="2:4" x14ac:dyDescent="0.2">
      <c r="B776" s="334"/>
      <c r="C776" s="334"/>
      <c r="D776" s="334"/>
    </row>
    <row r="777" spans="2:4" x14ac:dyDescent="0.2">
      <c r="B777" s="334"/>
      <c r="C777" s="334"/>
      <c r="D777" s="334"/>
    </row>
    <row r="778" spans="2:4" x14ac:dyDescent="0.2">
      <c r="B778" s="334"/>
      <c r="C778" s="334"/>
      <c r="D778" s="334"/>
    </row>
    <row r="779" spans="2:4" x14ac:dyDescent="0.2">
      <c r="B779" s="334"/>
      <c r="C779" s="334"/>
      <c r="D779" s="334"/>
    </row>
    <row r="780" spans="2:4" x14ac:dyDescent="0.2">
      <c r="B780" s="334"/>
      <c r="C780" s="334"/>
      <c r="D780" s="334"/>
    </row>
    <row r="781" spans="2:4" x14ac:dyDescent="0.2">
      <c r="B781" s="334"/>
      <c r="C781" s="334"/>
      <c r="D781" s="334"/>
    </row>
    <row r="782" spans="2:4" x14ac:dyDescent="0.2">
      <c r="B782" s="334"/>
      <c r="C782" s="334"/>
      <c r="D782" s="334"/>
    </row>
    <row r="783" spans="2:4" x14ac:dyDescent="0.2">
      <c r="B783" s="334"/>
      <c r="C783" s="334"/>
      <c r="D783" s="334"/>
    </row>
    <row r="784" spans="2:4" x14ac:dyDescent="0.2">
      <c r="B784" s="334"/>
      <c r="C784" s="334"/>
      <c r="D784" s="334"/>
    </row>
    <row r="785" spans="2:4" x14ac:dyDescent="0.2">
      <c r="B785" s="334"/>
      <c r="C785" s="334"/>
      <c r="D785" s="334"/>
    </row>
    <row r="786" spans="2:4" x14ac:dyDescent="0.2">
      <c r="B786" s="334"/>
      <c r="C786" s="334"/>
      <c r="D786" s="334"/>
    </row>
    <row r="787" spans="2:4" x14ac:dyDescent="0.2">
      <c r="B787" s="334"/>
      <c r="C787" s="334"/>
      <c r="D787" s="334"/>
    </row>
    <row r="788" spans="2:4" x14ac:dyDescent="0.2">
      <c r="B788" s="334"/>
      <c r="C788" s="334"/>
      <c r="D788" s="334"/>
    </row>
    <row r="789" spans="2:4" x14ac:dyDescent="0.2">
      <c r="B789" s="334"/>
      <c r="C789" s="334"/>
      <c r="D789" s="334"/>
    </row>
    <row r="790" spans="2:4" x14ac:dyDescent="0.2">
      <c r="B790" s="334"/>
      <c r="C790" s="334"/>
      <c r="D790" s="334"/>
    </row>
    <row r="791" spans="2:4" x14ac:dyDescent="0.2">
      <c r="B791" s="334"/>
      <c r="C791" s="334"/>
      <c r="D791" s="334"/>
    </row>
    <row r="792" spans="2:4" x14ac:dyDescent="0.2">
      <c r="B792" s="334"/>
      <c r="C792" s="334"/>
      <c r="D792" s="334"/>
    </row>
    <row r="793" spans="2:4" x14ac:dyDescent="0.2">
      <c r="B793" s="334"/>
      <c r="C793" s="334"/>
      <c r="D793" s="334"/>
    </row>
    <row r="794" spans="2:4" x14ac:dyDescent="0.2">
      <c r="B794" s="334"/>
      <c r="C794" s="334"/>
      <c r="D794" s="334"/>
    </row>
    <row r="795" spans="2:4" x14ac:dyDescent="0.2">
      <c r="B795" s="334"/>
      <c r="C795" s="334"/>
      <c r="D795" s="334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2019</oddHeader>
    <oddFooter>&amp;C&amp;"Times New Roman,Gras"&amp;9Page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B45"/>
  <sheetViews>
    <sheetView showGridLines="0" topLeftCell="A10" workbookViewId="0">
      <selection activeCell="G28" sqref="G28"/>
    </sheetView>
  </sheetViews>
  <sheetFormatPr baseColWidth="10" defaultRowHeight="12.75" x14ac:dyDescent="0.2"/>
  <cols>
    <col min="1" max="1" width="13.6640625" style="406" customWidth="1"/>
    <col min="2" max="2" width="101.6640625" style="439" customWidth="1"/>
  </cols>
  <sheetData>
    <row r="1" spans="1:2" ht="13.5" thickBot="1" x14ac:dyDescent="0.25"/>
    <row r="2" spans="1:2" ht="17.25" thickTop="1" thickBot="1" x14ac:dyDescent="0.25">
      <c r="A2" s="595" t="s">
        <v>407</v>
      </c>
      <c r="B2" s="596"/>
    </row>
    <row r="3" spans="1:2" ht="13.5" thickTop="1" x14ac:dyDescent="0.2"/>
    <row r="4" spans="1:2" ht="15.75" x14ac:dyDescent="0.2">
      <c r="A4" s="440" t="s">
        <v>364</v>
      </c>
    </row>
    <row r="6" spans="1:2" ht="25.5" x14ac:dyDescent="0.2">
      <c r="A6" s="441" t="s">
        <v>389</v>
      </c>
      <c r="B6" s="442" t="s">
        <v>369</v>
      </c>
    </row>
    <row r="7" spans="1:2" x14ac:dyDescent="0.2">
      <c r="A7" s="441" t="s">
        <v>390</v>
      </c>
      <c r="B7" s="442" t="s">
        <v>370</v>
      </c>
    </row>
    <row r="8" spans="1:2" ht="25.5" x14ac:dyDescent="0.2">
      <c r="A8" s="441" t="s">
        <v>391</v>
      </c>
      <c r="B8" s="442" t="s">
        <v>371</v>
      </c>
    </row>
    <row r="9" spans="1:2" x14ac:dyDescent="0.2">
      <c r="A9" s="441" t="s">
        <v>392</v>
      </c>
      <c r="B9" s="442" t="s">
        <v>372</v>
      </c>
    </row>
    <row r="11" spans="1:2" ht="15.75" x14ac:dyDescent="0.2">
      <c r="A11" s="440" t="s">
        <v>365</v>
      </c>
    </row>
    <row r="13" spans="1:2" ht="25.5" x14ac:dyDescent="0.2">
      <c r="A13" s="441" t="s">
        <v>393</v>
      </c>
      <c r="B13" s="442" t="s">
        <v>373</v>
      </c>
    </row>
    <row r="14" spans="1:2" ht="25.5" x14ac:dyDescent="0.2">
      <c r="A14" s="441" t="s">
        <v>394</v>
      </c>
      <c r="B14" s="442" t="s">
        <v>374</v>
      </c>
    </row>
    <row r="15" spans="1:2" x14ac:dyDescent="0.2">
      <c r="A15" s="441" t="s">
        <v>577</v>
      </c>
      <c r="B15" s="442" t="s">
        <v>375</v>
      </c>
    </row>
    <row r="16" spans="1:2" x14ac:dyDescent="0.2">
      <c r="A16" s="441" t="s">
        <v>396</v>
      </c>
      <c r="B16" s="442" t="s">
        <v>376</v>
      </c>
    </row>
    <row r="18" spans="1:2" ht="15.75" x14ac:dyDescent="0.2">
      <c r="A18" s="440" t="s">
        <v>366</v>
      </c>
    </row>
    <row r="20" spans="1:2" s="565" customFormat="1" ht="25.5" x14ac:dyDescent="0.2">
      <c r="A20" s="579" t="s">
        <v>397</v>
      </c>
      <c r="B20" s="580" t="s">
        <v>377</v>
      </c>
    </row>
    <row r="21" spans="1:2" s="565" customFormat="1" ht="25.5" x14ac:dyDescent="0.2">
      <c r="A21" s="579" t="s">
        <v>398</v>
      </c>
      <c r="B21" s="580" t="s">
        <v>378</v>
      </c>
    </row>
    <row r="22" spans="1:2" s="565" customFormat="1" ht="25.5" x14ac:dyDescent="0.2">
      <c r="A22" s="579" t="s">
        <v>395</v>
      </c>
      <c r="B22" s="580" t="s">
        <v>590</v>
      </c>
    </row>
    <row r="23" spans="1:2" s="565" customFormat="1" ht="25.5" x14ac:dyDescent="0.2">
      <c r="A23" s="579" t="s">
        <v>580</v>
      </c>
      <c r="B23" s="580" t="s">
        <v>379</v>
      </c>
    </row>
    <row r="24" spans="1:2" s="565" customFormat="1" x14ac:dyDescent="0.2">
      <c r="A24" s="579" t="s">
        <v>582</v>
      </c>
      <c r="B24" s="580" t="s">
        <v>380</v>
      </c>
    </row>
    <row r="26" spans="1:2" ht="15.75" x14ac:dyDescent="0.2">
      <c r="A26" s="440" t="s">
        <v>367</v>
      </c>
    </row>
    <row r="28" spans="1:2" ht="25.5" x14ac:dyDescent="0.2">
      <c r="A28" s="441" t="s">
        <v>399</v>
      </c>
      <c r="B28" s="442" t="s">
        <v>381</v>
      </c>
    </row>
    <row r="29" spans="1:2" ht="25.5" x14ac:dyDescent="0.2">
      <c r="A29" s="441" t="s">
        <v>400</v>
      </c>
      <c r="B29" s="442" t="s">
        <v>382</v>
      </c>
    </row>
    <row r="30" spans="1:2" x14ac:dyDescent="0.2">
      <c r="A30" s="441" t="s">
        <v>401</v>
      </c>
      <c r="B30" s="442" t="s">
        <v>383</v>
      </c>
    </row>
    <row r="31" spans="1:2" x14ac:dyDescent="0.2">
      <c r="A31" s="441" t="s">
        <v>402</v>
      </c>
      <c r="B31" s="442" t="s">
        <v>384</v>
      </c>
    </row>
    <row r="32" spans="1:2" ht="25.5" x14ac:dyDescent="0.2">
      <c r="A32" s="441" t="s">
        <v>403</v>
      </c>
      <c r="B32" s="442" t="s">
        <v>385</v>
      </c>
    </row>
    <row r="33" spans="1:2" x14ac:dyDescent="0.2">
      <c r="A33" s="441" t="s">
        <v>585</v>
      </c>
      <c r="B33" s="442" t="s">
        <v>545</v>
      </c>
    </row>
    <row r="35" spans="1:2" ht="15.75" x14ac:dyDescent="0.2">
      <c r="A35" s="440" t="s">
        <v>463</v>
      </c>
    </row>
    <row r="37" spans="1:2" ht="25.5" x14ac:dyDescent="0.2">
      <c r="A37" s="441" t="s">
        <v>404</v>
      </c>
      <c r="B37" s="442" t="s">
        <v>386</v>
      </c>
    </row>
    <row r="38" spans="1:2" ht="25.5" x14ac:dyDescent="0.2">
      <c r="A38" s="441" t="s">
        <v>405</v>
      </c>
      <c r="B38" s="442" t="s">
        <v>387</v>
      </c>
    </row>
    <row r="39" spans="1:2" ht="25.5" x14ac:dyDescent="0.2">
      <c r="A39" s="441" t="s">
        <v>406</v>
      </c>
      <c r="B39" s="442" t="s">
        <v>576</v>
      </c>
    </row>
    <row r="40" spans="1:2" ht="6" customHeight="1" x14ac:dyDescent="0.2"/>
    <row r="41" spans="1:2" ht="15.75" x14ac:dyDescent="0.2">
      <c r="A41" s="440" t="s">
        <v>368</v>
      </c>
    </row>
    <row r="42" spans="1:2" ht="10.15" customHeight="1" x14ac:dyDescent="0.2"/>
    <row r="43" spans="1:2" x14ac:dyDescent="0.2">
      <c r="A43" s="441" t="s">
        <v>587</v>
      </c>
      <c r="B43" s="442" t="s">
        <v>388</v>
      </c>
    </row>
    <row r="44" spans="1:2" ht="12.6" customHeight="1" x14ac:dyDescent="0.2"/>
    <row r="45" spans="1:2" ht="15.75" x14ac:dyDescent="0.2">
      <c r="A45" s="440" t="s">
        <v>265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AF70"/>
  <sheetViews>
    <sheetView showGridLines="0" showZeros="0" zoomScale="90" zoomScaleNormal="90" workbookViewId="0">
      <selection activeCell="AH9" sqref="AH9"/>
    </sheetView>
  </sheetViews>
  <sheetFormatPr baseColWidth="10" defaultColWidth="4" defaultRowHeight="12.75" x14ac:dyDescent="0.2"/>
  <cols>
    <col min="1" max="1" width="25.83203125" style="211" customWidth="1"/>
    <col min="2" max="29" width="4" style="211"/>
    <col min="30" max="30" width="5.33203125" style="349" customWidth="1"/>
    <col min="31" max="16384" width="4" style="211"/>
  </cols>
  <sheetData>
    <row r="1" spans="1:31" ht="5.45" customHeight="1" thickBot="1" x14ac:dyDescent="0.25"/>
    <row r="2" spans="1:31" ht="35.25" customHeight="1" thickTop="1" thickBot="1" x14ac:dyDescent="0.25">
      <c r="A2" s="634" t="s">
        <v>456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6"/>
    </row>
    <row r="3" spans="1:31" ht="3.6" customHeight="1" thickTop="1" x14ac:dyDescent="0.2"/>
    <row r="4" spans="1:31" ht="4.9000000000000004" hidden="1" customHeight="1" x14ac:dyDescent="0.2"/>
    <row r="5" spans="1:31" x14ac:dyDescent="0.2">
      <c r="A5" s="637" t="s">
        <v>260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</row>
    <row r="6" spans="1:31" ht="1.9" customHeight="1" x14ac:dyDescent="0.2"/>
    <row r="7" spans="1:31" ht="3.75" customHeight="1" x14ac:dyDescent="0.2"/>
    <row r="8" spans="1:31" ht="15.75" customHeight="1" x14ac:dyDescent="0.2">
      <c r="B8" s="638" t="s">
        <v>112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</row>
    <row r="9" spans="1:31" s="213" customFormat="1" ht="121.5" customHeight="1" x14ac:dyDescent="0.2">
      <c r="A9" s="366" t="s">
        <v>138</v>
      </c>
      <c r="B9" s="212" t="s">
        <v>113</v>
      </c>
      <c r="C9" s="212" t="s">
        <v>114</v>
      </c>
      <c r="D9" s="212" t="s">
        <v>115</v>
      </c>
      <c r="E9" s="212" t="s">
        <v>116</v>
      </c>
      <c r="F9" s="212" t="s">
        <v>117</v>
      </c>
      <c r="G9" s="212" t="s">
        <v>118</v>
      </c>
      <c r="H9" s="212" t="s">
        <v>141</v>
      </c>
      <c r="I9" s="212" t="s">
        <v>119</v>
      </c>
      <c r="J9" s="212" t="s">
        <v>120</v>
      </c>
      <c r="K9" s="212" t="s">
        <v>121</v>
      </c>
      <c r="L9" s="212" t="s">
        <v>140</v>
      </c>
      <c r="M9" s="212" t="s">
        <v>123</v>
      </c>
      <c r="N9" s="212" t="s">
        <v>139</v>
      </c>
      <c r="O9" s="212" t="s">
        <v>124</v>
      </c>
      <c r="P9" s="212" t="s">
        <v>125</v>
      </c>
      <c r="Q9" s="212" t="s">
        <v>126</v>
      </c>
      <c r="R9" s="212" t="s">
        <v>127</v>
      </c>
      <c r="S9" s="212" t="s">
        <v>128</v>
      </c>
      <c r="T9" s="212" t="s">
        <v>129</v>
      </c>
      <c r="U9" s="212" t="s">
        <v>130</v>
      </c>
      <c r="V9" s="212" t="s">
        <v>131</v>
      </c>
      <c r="W9" s="212" t="s">
        <v>132</v>
      </c>
      <c r="X9" s="212" t="s">
        <v>133</v>
      </c>
      <c r="Y9" s="212" t="s">
        <v>134</v>
      </c>
      <c r="Z9" s="212" t="s">
        <v>135</v>
      </c>
      <c r="AA9" s="212" t="s">
        <v>136</v>
      </c>
      <c r="AB9" s="212" t="s">
        <v>137</v>
      </c>
      <c r="AD9" s="350" t="s">
        <v>102</v>
      </c>
    </row>
    <row r="10" spans="1:31" s="213" customFormat="1" x14ac:dyDescent="0.2">
      <c r="B10" s="560"/>
      <c r="C10" s="560"/>
      <c r="D10" s="560"/>
      <c r="E10" s="560"/>
      <c r="F10" s="560"/>
      <c r="G10" s="560"/>
      <c r="H10" s="562"/>
      <c r="I10" s="562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E10" s="352"/>
    </row>
    <row r="11" spans="1:31" x14ac:dyDescent="0.2">
      <c r="A11" s="353" t="s">
        <v>97</v>
      </c>
      <c r="B11" s="354"/>
      <c r="C11" s="354">
        <v>5</v>
      </c>
      <c r="D11" s="354">
        <v>1</v>
      </c>
      <c r="E11" s="354">
        <v>1</v>
      </c>
      <c r="F11" s="354">
        <v>3</v>
      </c>
      <c r="G11" s="354">
        <v>2</v>
      </c>
      <c r="H11" s="354">
        <v>3</v>
      </c>
      <c r="I11" s="354">
        <v>4</v>
      </c>
      <c r="J11" s="354">
        <v>1</v>
      </c>
      <c r="K11" s="354">
        <v>1</v>
      </c>
      <c r="L11" s="354"/>
      <c r="M11" s="354">
        <v>4</v>
      </c>
      <c r="N11" s="354"/>
      <c r="O11" s="354">
        <v>1</v>
      </c>
      <c r="P11" s="354">
        <v>2</v>
      </c>
      <c r="Q11" s="354">
        <v>2</v>
      </c>
      <c r="R11" s="354">
        <v>3</v>
      </c>
      <c r="S11" s="354">
        <v>1</v>
      </c>
      <c r="T11" s="354"/>
      <c r="U11" s="354">
        <v>2</v>
      </c>
      <c r="V11" s="354">
        <v>2</v>
      </c>
      <c r="W11" s="354"/>
      <c r="X11" s="354">
        <v>1</v>
      </c>
      <c r="Y11" s="354">
        <v>1</v>
      </c>
      <c r="Z11" s="354">
        <v>2</v>
      </c>
      <c r="AA11" s="355">
        <v>2</v>
      </c>
      <c r="AB11" s="355">
        <v>1</v>
      </c>
      <c r="AD11" s="356">
        <f t="shared" ref="AD11:AD32" si="0">SUM(B11:AB11)</f>
        <v>45</v>
      </c>
    </row>
    <row r="12" spans="1:31" x14ac:dyDescent="0.2">
      <c r="A12" s="357" t="s">
        <v>113</v>
      </c>
      <c r="B12" s="358"/>
      <c r="C12" s="358">
        <v>1</v>
      </c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D12" s="260">
        <f t="shared" si="0"/>
        <v>1</v>
      </c>
      <c r="AE12" s="561"/>
    </row>
    <row r="13" spans="1:31" x14ac:dyDescent="0.2">
      <c r="A13" s="359" t="s">
        <v>116</v>
      </c>
      <c r="B13" s="360"/>
      <c r="C13" s="360"/>
      <c r="D13" s="360"/>
      <c r="E13" s="360"/>
      <c r="F13" s="360">
        <v>1</v>
      </c>
      <c r="G13" s="360">
        <v>1</v>
      </c>
      <c r="H13" s="360"/>
      <c r="I13" s="360"/>
      <c r="J13" s="360"/>
      <c r="K13" s="360"/>
      <c r="L13" s="360"/>
      <c r="M13" s="360"/>
      <c r="N13" s="360"/>
      <c r="O13" s="360"/>
      <c r="P13" s="360">
        <v>1</v>
      </c>
      <c r="Q13" s="360"/>
      <c r="R13" s="360"/>
      <c r="S13" s="360"/>
      <c r="T13" s="360"/>
      <c r="U13" s="360">
        <v>1</v>
      </c>
      <c r="V13" s="360">
        <v>1</v>
      </c>
      <c r="W13" s="360"/>
      <c r="X13" s="360"/>
      <c r="Y13" s="360"/>
      <c r="Z13" s="360"/>
      <c r="AA13" s="360"/>
      <c r="AB13" s="360"/>
      <c r="AD13" s="260">
        <f t="shared" si="0"/>
        <v>5</v>
      </c>
      <c r="AE13" s="561"/>
    </row>
    <row r="14" spans="1:31" x14ac:dyDescent="0.2">
      <c r="A14" s="359" t="s">
        <v>117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>
        <v>1</v>
      </c>
      <c r="L14" s="360"/>
      <c r="M14" s="360">
        <v>1</v>
      </c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D14" s="260">
        <f t="shared" si="0"/>
        <v>2</v>
      </c>
      <c r="AE14" s="561"/>
    </row>
    <row r="15" spans="1:31" x14ac:dyDescent="0.2">
      <c r="A15" s="359" t="s">
        <v>118</v>
      </c>
      <c r="B15" s="360"/>
      <c r="C15" s="360"/>
      <c r="D15" s="360"/>
      <c r="E15" s="360"/>
      <c r="F15" s="360"/>
      <c r="G15" s="360">
        <v>1</v>
      </c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D15" s="260">
        <f t="shared" si="0"/>
        <v>1</v>
      </c>
      <c r="AE15" s="561"/>
    </row>
    <row r="16" spans="1:31" x14ac:dyDescent="0.2">
      <c r="A16" s="359" t="s">
        <v>141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>
        <v>1</v>
      </c>
      <c r="AB16" s="360"/>
      <c r="AD16" s="260">
        <f t="shared" si="0"/>
        <v>1</v>
      </c>
      <c r="AE16" s="561"/>
    </row>
    <row r="17" spans="1:31" x14ac:dyDescent="0.2">
      <c r="A17" s="359" t="s">
        <v>121</v>
      </c>
      <c r="B17" s="360"/>
      <c r="C17" s="360"/>
      <c r="D17" s="360"/>
      <c r="E17" s="360"/>
      <c r="F17" s="360"/>
      <c r="G17" s="360"/>
      <c r="H17" s="360">
        <v>1</v>
      </c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D17" s="260">
        <f t="shared" si="0"/>
        <v>1</v>
      </c>
      <c r="AE17" s="561"/>
    </row>
    <row r="18" spans="1:31" x14ac:dyDescent="0.2">
      <c r="A18" s="359" t="s">
        <v>123</v>
      </c>
      <c r="B18" s="360"/>
      <c r="C18" s="360">
        <v>1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>
        <v>1</v>
      </c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D18" s="260">
        <f t="shared" si="0"/>
        <v>2</v>
      </c>
      <c r="AE18" s="561"/>
    </row>
    <row r="19" spans="1:31" x14ac:dyDescent="0.2">
      <c r="A19" s="359" t="s">
        <v>124</v>
      </c>
      <c r="B19" s="360"/>
      <c r="C19" s="360"/>
      <c r="D19" s="360">
        <v>1</v>
      </c>
      <c r="E19" s="360"/>
      <c r="F19" s="360"/>
      <c r="G19" s="360"/>
      <c r="H19" s="360"/>
      <c r="I19" s="360"/>
      <c r="J19" s="360"/>
      <c r="K19" s="360"/>
      <c r="L19" s="360"/>
      <c r="M19" s="360">
        <v>1</v>
      </c>
      <c r="N19" s="360"/>
      <c r="O19" s="360">
        <v>1</v>
      </c>
      <c r="P19" s="360"/>
      <c r="Q19" s="360"/>
      <c r="R19" s="360"/>
      <c r="S19" s="360">
        <v>1</v>
      </c>
      <c r="T19" s="360"/>
      <c r="U19" s="360"/>
      <c r="V19" s="360"/>
      <c r="W19" s="360"/>
      <c r="X19" s="360"/>
      <c r="Y19" s="360"/>
      <c r="Z19" s="360"/>
      <c r="AA19" s="360"/>
      <c r="AB19" s="360"/>
      <c r="AD19" s="260">
        <f t="shared" si="0"/>
        <v>4</v>
      </c>
      <c r="AE19" s="561"/>
    </row>
    <row r="20" spans="1:31" x14ac:dyDescent="0.2">
      <c r="A20" s="359" t="s">
        <v>125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>
        <v>1</v>
      </c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>
        <v>1</v>
      </c>
      <c r="AB20" s="360"/>
      <c r="AD20" s="260">
        <f t="shared" si="0"/>
        <v>2</v>
      </c>
      <c r="AE20" s="561"/>
    </row>
    <row r="21" spans="1:31" x14ac:dyDescent="0.2">
      <c r="A21" s="359" t="s">
        <v>126</v>
      </c>
      <c r="B21" s="360"/>
      <c r="C21" s="360"/>
      <c r="D21" s="360"/>
      <c r="E21" s="360"/>
      <c r="F21" s="360"/>
      <c r="G21" s="360"/>
      <c r="H21" s="360"/>
      <c r="I21" s="360">
        <v>1</v>
      </c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D21" s="260">
        <f t="shared" si="0"/>
        <v>1</v>
      </c>
      <c r="AE21" s="561"/>
    </row>
    <row r="22" spans="1:31" x14ac:dyDescent="0.2">
      <c r="A22" s="359" t="s">
        <v>127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>
        <v>1</v>
      </c>
      <c r="S22" s="360"/>
      <c r="T22" s="360"/>
      <c r="U22" s="360"/>
      <c r="V22" s="360"/>
      <c r="W22" s="360"/>
      <c r="X22" s="360">
        <v>1</v>
      </c>
      <c r="Y22" s="360"/>
      <c r="Z22" s="360"/>
      <c r="AA22" s="360"/>
      <c r="AB22" s="360">
        <v>1</v>
      </c>
      <c r="AD22" s="260">
        <f t="shared" si="0"/>
        <v>3</v>
      </c>
      <c r="AE22" s="561"/>
    </row>
    <row r="23" spans="1:31" x14ac:dyDescent="0.2">
      <c r="A23" s="359" t="s">
        <v>128</v>
      </c>
      <c r="B23" s="360"/>
      <c r="C23" s="360"/>
      <c r="D23" s="360"/>
      <c r="E23" s="360"/>
      <c r="F23" s="360">
        <v>1</v>
      </c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D23" s="260">
        <f t="shared" si="0"/>
        <v>1</v>
      </c>
      <c r="AE23" s="561"/>
    </row>
    <row r="24" spans="1:31" x14ac:dyDescent="0.2">
      <c r="A24" s="359" t="s">
        <v>129</v>
      </c>
      <c r="B24" s="360"/>
      <c r="C24" s="360"/>
      <c r="D24" s="360"/>
      <c r="E24" s="360"/>
      <c r="F24" s="360"/>
      <c r="G24" s="360"/>
      <c r="H24" s="360"/>
      <c r="I24" s="360"/>
      <c r="J24" s="360">
        <v>1</v>
      </c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D24" s="260">
        <f t="shared" si="0"/>
        <v>1</v>
      </c>
      <c r="AE24" s="561"/>
    </row>
    <row r="25" spans="1:31" x14ac:dyDescent="0.2">
      <c r="A25" s="359" t="s">
        <v>130</v>
      </c>
      <c r="B25" s="360"/>
      <c r="C25" s="360">
        <v>1</v>
      </c>
      <c r="D25" s="360"/>
      <c r="E25" s="360">
        <v>1</v>
      </c>
      <c r="F25" s="360"/>
      <c r="G25" s="360"/>
      <c r="H25" s="360"/>
      <c r="I25" s="360">
        <v>1</v>
      </c>
      <c r="J25" s="360"/>
      <c r="K25" s="360"/>
      <c r="L25" s="360"/>
      <c r="M25" s="360"/>
      <c r="N25" s="360"/>
      <c r="O25" s="360"/>
      <c r="P25" s="360"/>
      <c r="Q25" s="360">
        <v>1</v>
      </c>
      <c r="R25" s="360">
        <v>1</v>
      </c>
      <c r="S25" s="360"/>
      <c r="T25" s="360"/>
      <c r="U25" s="360">
        <v>1</v>
      </c>
      <c r="V25" s="360">
        <v>1</v>
      </c>
      <c r="W25" s="360"/>
      <c r="X25" s="360"/>
      <c r="Y25" s="360">
        <v>1</v>
      </c>
      <c r="Z25" s="360"/>
      <c r="AA25" s="360"/>
      <c r="AB25" s="360"/>
      <c r="AD25" s="260">
        <f t="shared" si="0"/>
        <v>8</v>
      </c>
      <c r="AE25" s="561"/>
    </row>
    <row r="26" spans="1:31" x14ac:dyDescent="0.2">
      <c r="A26" s="359" t="s">
        <v>133</v>
      </c>
      <c r="B26" s="360"/>
      <c r="C26" s="360"/>
      <c r="D26" s="360"/>
      <c r="E26" s="360"/>
      <c r="F26" s="360">
        <v>1</v>
      </c>
      <c r="G26" s="360"/>
      <c r="H26" s="360"/>
      <c r="I26" s="360">
        <v>1</v>
      </c>
      <c r="J26" s="360"/>
      <c r="K26" s="360"/>
      <c r="L26" s="360"/>
      <c r="M26" s="360"/>
      <c r="N26" s="360"/>
      <c r="O26" s="360"/>
      <c r="P26" s="360"/>
      <c r="Q26" s="360"/>
      <c r="R26" s="360">
        <v>1</v>
      </c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D26" s="260">
        <f t="shared" si="0"/>
        <v>3</v>
      </c>
      <c r="AE26" s="561"/>
    </row>
    <row r="27" spans="1:31" x14ac:dyDescent="0.2">
      <c r="A27" s="361" t="s">
        <v>134</v>
      </c>
      <c r="B27" s="362"/>
      <c r="C27" s="362">
        <v>1</v>
      </c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D27" s="260">
        <f t="shared" si="0"/>
        <v>1</v>
      </c>
      <c r="AE27" s="561"/>
    </row>
    <row r="28" spans="1:31" x14ac:dyDescent="0.2">
      <c r="A28" s="359" t="s">
        <v>135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>
        <v>1</v>
      </c>
      <c r="R28" s="360"/>
      <c r="S28" s="360"/>
      <c r="T28" s="360"/>
      <c r="U28" s="360"/>
      <c r="V28" s="360"/>
      <c r="W28" s="360"/>
      <c r="X28" s="360"/>
      <c r="Y28" s="360"/>
      <c r="Z28" s="360">
        <v>1</v>
      </c>
      <c r="AA28" s="360"/>
      <c r="AB28" s="360"/>
      <c r="AD28" s="260">
        <f t="shared" si="0"/>
        <v>2</v>
      </c>
      <c r="AE28" s="561"/>
    </row>
    <row r="29" spans="1:31" x14ac:dyDescent="0.2">
      <c r="A29" s="357" t="s">
        <v>136</v>
      </c>
      <c r="B29" s="358"/>
      <c r="C29" s="358"/>
      <c r="D29" s="358"/>
      <c r="E29" s="358"/>
      <c r="F29" s="358"/>
      <c r="G29" s="358"/>
      <c r="H29" s="358">
        <v>2</v>
      </c>
      <c r="I29" s="358">
        <v>1</v>
      </c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D29" s="260">
        <f t="shared" si="0"/>
        <v>3</v>
      </c>
      <c r="AE29" s="561"/>
    </row>
    <row r="30" spans="1:31" x14ac:dyDescent="0.2">
      <c r="A30" s="357" t="s">
        <v>137</v>
      </c>
      <c r="B30" s="358"/>
      <c r="C30" s="358">
        <v>1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8">
        <v>1</v>
      </c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>
        <v>1</v>
      </c>
      <c r="AA30" s="358"/>
      <c r="AB30" s="358"/>
      <c r="AD30" s="260">
        <f t="shared" si="0"/>
        <v>3</v>
      </c>
      <c r="AE30" s="561"/>
    </row>
    <row r="31" spans="1:31" x14ac:dyDescent="0.2">
      <c r="A31" s="353" t="s">
        <v>98</v>
      </c>
      <c r="B31" s="354">
        <v>2</v>
      </c>
      <c r="C31" s="354">
        <v>2</v>
      </c>
      <c r="D31" s="354">
        <v>2</v>
      </c>
      <c r="E31" s="354">
        <v>1</v>
      </c>
      <c r="F31" s="354">
        <v>2</v>
      </c>
      <c r="G31" s="354"/>
      <c r="H31" s="354"/>
      <c r="I31" s="354">
        <v>4</v>
      </c>
      <c r="J31" s="354">
        <v>1</v>
      </c>
      <c r="K31" s="354">
        <v>2</v>
      </c>
      <c r="L31" s="354">
        <v>1</v>
      </c>
      <c r="M31" s="354">
        <v>8</v>
      </c>
      <c r="N31" s="354"/>
      <c r="O31" s="354">
        <v>4</v>
      </c>
      <c r="P31" s="354">
        <v>4</v>
      </c>
      <c r="Q31" s="354">
        <v>3</v>
      </c>
      <c r="R31" s="354">
        <v>2</v>
      </c>
      <c r="S31" s="354"/>
      <c r="T31" s="354">
        <v>4</v>
      </c>
      <c r="U31" s="354">
        <v>3</v>
      </c>
      <c r="V31" s="354">
        <v>1</v>
      </c>
      <c r="W31" s="354">
        <v>1</v>
      </c>
      <c r="X31" s="354"/>
      <c r="Y31" s="354"/>
      <c r="Z31" s="354"/>
      <c r="AA31" s="355">
        <v>2</v>
      </c>
      <c r="AB31" s="355">
        <v>5</v>
      </c>
      <c r="AD31" s="459">
        <f t="shared" si="0"/>
        <v>54</v>
      </c>
    </row>
    <row r="32" spans="1:31" x14ac:dyDescent="0.2">
      <c r="A32" s="361" t="s">
        <v>113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>
        <v>1</v>
      </c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D32" s="260">
        <f t="shared" si="0"/>
        <v>1</v>
      </c>
    </row>
    <row r="33" spans="1:30" x14ac:dyDescent="0.2">
      <c r="A33" s="359" t="s">
        <v>115</v>
      </c>
      <c r="B33" s="360">
        <v>1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>
        <v>1</v>
      </c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D33" s="260">
        <f t="shared" ref="AD33:AD48" si="1">SUM(B33:AB33)</f>
        <v>2</v>
      </c>
    </row>
    <row r="34" spans="1:30" x14ac:dyDescent="0.2">
      <c r="A34" s="357" t="s">
        <v>116</v>
      </c>
      <c r="B34" s="358"/>
      <c r="C34" s="358">
        <v>1</v>
      </c>
      <c r="D34" s="358">
        <v>1</v>
      </c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D34" s="260">
        <f t="shared" si="1"/>
        <v>2</v>
      </c>
    </row>
    <row r="35" spans="1:30" x14ac:dyDescent="0.2">
      <c r="A35" s="359" t="s">
        <v>118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>
        <v>1</v>
      </c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D35" s="260">
        <f t="shared" si="1"/>
        <v>1</v>
      </c>
    </row>
    <row r="36" spans="1:30" x14ac:dyDescent="0.2">
      <c r="A36" s="359" t="s">
        <v>119</v>
      </c>
      <c r="B36" s="360"/>
      <c r="C36" s="360">
        <v>1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>
        <v>1</v>
      </c>
      <c r="P36" s="360">
        <v>1</v>
      </c>
      <c r="Q36" s="360"/>
      <c r="R36" s="360"/>
      <c r="S36" s="360"/>
      <c r="T36" s="360">
        <v>1</v>
      </c>
      <c r="U36" s="360"/>
      <c r="V36" s="360"/>
      <c r="W36" s="360"/>
      <c r="X36" s="360"/>
      <c r="Y36" s="360"/>
      <c r="Z36" s="360"/>
      <c r="AA36" s="360"/>
      <c r="AB36" s="360"/>
      <c r="AD36" s="260">
        <f t="shared" si="1"/>
        <v>4</v>
      </c>
    </row>
    <row r="37" spans="1:30" x14ac:dyDescent="0.2">
      <c r="A37" s="359" t="s">
        <v>120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>
        <v>1</v>
      </c>
      <c r="AD37" s="260">
        <f t="shared" si="1"/>
        <v>1</v>
      </c>
    </row>
    <row r="38" spans="1:30" x14ac:dyDescent="0.2">
      <c r="A38" s="359" t="s">
        <v>121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>
        <v>1</v>
      </c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>
        <v>1</v>
      </c>
      <c r="AB38" s="360"/>
      <c r="AD38" s="260">
        <f t="shared" si="1"/>
        <v>2</v>
      </c>
    </row>
    <row r="39" spans="1:30" x14ac:dyDescent="0.2">
      <c r="A39" s="359" t="s">
        <v>123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>
        <v>1</v>
      </c>
      <c r="X39" s="360"/>
      <c r="Y39" s="360"/>
      <c r="Z39" s="360"/>
      <c r="AA39" s="360"/>
      <c r="AB39" s="360"/>
      <c r="AD39" s="260">
        <f t="shared" si="1"/>
        <v>1</v>
      </c>
    </row>
    <row r="40" spans="1:30" x14ac:dyDescent="0.2">
      <c r="A40" s="359" t="s">
        <v>124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>
        <v>1</v>
      </c>
      <c r="P40" s="360">
        <v>1</v>
      </c>
      <c r="Q40" s="360"/>
      <c r="R40" s="360"/>
      <c r="S40" s="360"/>
      <c r="T40" s="360"/>
      <c r="U40" s="360"/>
      <c r="V40" s="360">
        <v>1</v>
      </c>
      <c r="W40" s="360"/>
      <c r="X40" s="360"/>
      <c r="Y40" s="360"/>
      <c r="Z40" s="360"/>
      <c r="AA40" s="360"/>
      <c r="AB40" s="360">
        <v>1</v>
      </c>
      <c r="AD40" s="260">
        <f t="shared" si="1"/>
        <v>4</v>
      </c>
    </row>
    <row r="41" spans="1:30" x14ac:dyDescent="0.2">
      <c r="A41" s="359" t="s">
        <v>125</v>
      </c>
      <c r="B41" s="360">
        <v>1</v>
      </c>
      <c r="C41" s="360"/>
      <c r="D41" s="360">
        <v>1</v>
      </c>
      <c r="E41" s="360"/>
      <c r="F41" s="360"/>
      <c r="G41" s="360"/>
      <c r="H41" s="360"/>
      <c r="I41" s="360">
        <v>1</v>
      </c>
      <c r="J41" s="360"/>
      <c r="K41" s="360">
        <v>1</v>
      </c>
      <c r="L41" s="360">
        <v>1</v>
      </c>
      <c r="M41" s="360"/>
      <c r="N41" s="360"/>
      <c r="O41" s="360"/>
      <c r="P41" s="360">
        <v>1</v>
      </c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D41" s="260">
        <f t="shared" si="1"/>
        <v>6</v>
      </c>
    </row>
    <row r="42" spans="1:30" x14ac:dyDescent="0.2">
      <c r="A42" s="359" t="s">
        <v>127</v>
      </c>
      <c r="B42" s="360"/>
      <c r="C42" s="360"/>
      <c r="D42" s="360"/>
      <c r="E42" s="360"/>
      <c r="F42" s="360"/>
      <c r="G42" s="360"/>
      <c r="H42" s="360"/>
      <c r="I42" s="360">
        <v>1</v>
      </c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>
        <v>1</v>
      </c>
      <c r="V42" s="360"/>
      <c r="W42" s="360"/>
      <c r="X42" s="360"/>
      <c r="Y42" s="360"/>
      <c r="Z42" s="360"/>
      <c r="AA42" s="360"/>
      <c r="AB42" s="360"/>
      <c r="AD42" s="260">
        <f t="shared" si="1"/>
        <v>2</v>
      </c>
    </row>
    <row r="43" spans="1:30" x14ac:dyDescent="0.2">
      <c r="A43" s="359" t="s">
        <v>128</v>
      </c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>
        <v>3</v>
      </c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D43" s="260">
        <f t="shared" si="1"/>
        <v>3</v>
      </c>
    </row>
    <row r="44" spans="1:30" x14ac:dyDescent="0.2">
      <c r="A44" s="359" t="s">
        <v>129</v>
      </c>
      <c r="B44" s="360"/>
      <c r="C44" s="360"/>
      <c r="D44" s="360"/>
      <c r="E44" s="360"/>
      <c r="F44" s="360"/>
      <c r="G44" s="360"/>
      <c r="H44" s="360"/>
      <c r="I44" s="360">
        <v>1</v>
      </c>
      <c r="J44" s="360"/>
      <c r="K44" s="360"/>
      <c r="L44" s="360"/>
      <c r="M44" s="360"/>
      <c r="N44" s="360"/>
      <c r="O44" s="360"/>
      <c r="P44" s="360">
        <v>1</v>
      </c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D44" s="260">
        <f t="shared" si="1"/>
        <v>2</v>
      </c>
    </row>
    <row r="45" spans="1:30" x14ac:dyDescent="0.2">
      <c r="A45" s="359" t="s">
        <v>130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>
        <v>1</v>
      </c>
      <c r="N45" s="360"/>
      <c r="O45" s="360"/>
      <c r="P45" s="360"/>
      <c r="Q45" s="360"/>
      <c r="R45" s="360">
        <v>2</v>
      </c>
      <c r="S45" s="360"/>
      <c r="T45" s="360">
        <v>3</v>
      </c>
      <c r="U45" s="360">
        <v>1</v>
      </c>
      <c r="V45" s="360"/>
      <c r="W45" s="360"/>
      <c r="X45" s="360"/>
      <c r="Y45" s="360"/>
      <c r="Z45" s="360"/>
      <c r="AA45" s="360"/>
      <c r="AB45" s="360">
        <v>1</v>
      </c>
      <c r="AD45" s="260">
        <f t="shared" si="1"/>
        <v>8</v>
      </c>
    </row>
    <row r="46" spans="1:30" x14ac:dyDescent="0.2">
      <c r="A46" s="359" t="s">
        <v>133</v>
      </c>
      <c r="B46" s="360"/>
      <c r="C46" s="360"/>
      <c r="D46" s="360"/>
      <c r="E46" s="360"/>
      <c r="F46" s="360">
        <v>1</v>
      </c>
      <c r="G46" s="360"/>
      <c r="H46" s="360"/>
      <c r="I46" s="360">
        <v>1</v>
      </c>
      <c r="J46" s="360"/>
      <c r="K46" s="360"/>
      <c r="L46" s="360"/>
      <c r="M46" s="360">
        <v>1</v>
      </c>
      <c r="N46" s="360"/>
      <c r="O46" s="360"/>
      <c r="P46" s="360"/>
      <c r="Q46" s="360">
        <v>1</v>
      </c>
      <c r="R46" s="360"/>
      <c r="S46" s="360"/>
      <c r="T46" s="360"/>
      <c r="U46" s="360">
        <v>1</v>
      </c>
      <c r="V46" s="360"/>
      <c r="W46" s="360"/>
      <c r="X46" s="360"/>
      <c r="Y46" s="360"/>
      <c r="Z46" s="360"/>
      <c r="AA46" s="360"/>
      <c r="AB46" s="360">
        <v>2</v>
      </c>
      <c r="AD46" s="260">
        <f t="shared" si="1"/>
        <v>7</v>
      </c>
    </row>
    <row r="47" spans="1:30" x14ac:dyDescent="0.2">
      <c r="A47" s="359" t="s">
        <v>135</v>
      </c>
      <c r="B47" s="360"/>
      <c r="C47" s="360"/>
      <c r="D47" s="360"/>
      <c r="E47" s="360">
        <v>1</v>
      </c>
      <c r="F47" s="360"/>
      <c r="G47" s="360"/>
      <c r="H47" s="360"/>
      <c r="I47" s="360"/>
      <c r="J47" s="360"/>
      <c r="K47" s="360"/>
      <c r="L47" s="360"/>
      <c r="M47" s="360">
        <v>2</v>
      </c>
      <c r="N47" s="360"/>
      <c r="O47" s="360"/>
      <c r="P47" s="360"/>
      <c r="Q47" s="360">
        <v>1</v>
      </c>
      <c r="R47" s="360"/>
      <c r="S47" s="360"/>
      <c r="T47" s="360"/>
      <c r="U47" s="360"/>
      <c r="V47" s="360"/>
      <c r="W47" s="360"/>
      <c r="X47" s="360"/>
      <c r="Y47" s="360"/>
      <c r="Z47" s="360"/>
      <c r="AA47" s="360">
        <v>1</v>
      </c>
      <c r="AB47" s="360"/>
      <c r="AD47" s="260">
        <f t="shared" si="1"/>
        <v>5</v>
      </c>
    </row>
    <row r="48" spans="1:30" x14ac:dyDescent="0.2">
      <c r="A48" s="359" t="s">
        <v>137</v>
      </c>
      <c r="B48" s="360"/>
      <c r="C48" s="360"/>
      <c r="D48" s="360"/>
      <c r="E48" s="360"/>
      <c r="F48" s="360">
        <v>1</v>
      </c>
      <c r="G48" s="360"/>
      <c r="H48" s="360"/>
      <c r="I48" s="360"/>
      <c r="J48" s="360">
        <v>1</v>
      </c>
      <c r="K48" s="360"/>
      <c r="L48" s="360"/>
      <c r="M48" s="360"/>
      <c r="N48" s="360"/>
      <c r="O48" s="360">
        <v>1</v>
      </c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D48" s="260">
        <f t="shared" si="1"/>
        <v>3</v>
      </c>
    </row>
    <row r="49" spans="1:32" x14ac:dyDescent="0.2">
      <c r="A49" s="353" t="s">
        <v>100</v>
      </c>
      <c r="B49" s="354">
        <v>2</v>
      </c>
      <c r="C49" s="354"/>
      <c r="D49" s="354"/>
      <c r="E49" s="354">
        <v>3</v>
      </c>
      <c r="F49" s="354"/>
      <c r="G49" s="354"/>
      <c r="H49" s="354"/>
      <c r="I49" s="354">
        <v>1</v>
      </c>
      <c r="J49" s="354">
        <v>1</v>
      </c>
      <c r="K49" s="354"/>
      <c r="L49" s="354"/>
      <c r="M49" s="354"/>
      <c r="N49" s="354">
        <v>1</v>
      </c>
      <c r="O49" s="354">
        <v>2</v>
      </c>
      <c r="P49" s="354"/>
      <c r="Q49" s="354">
        <v>3</v>
      </c>
      <c r="R49" s="354"/>
      <c r="S49" s="354"/>
      <c r="T49" s="354">
        <v>1</v>
      </c>
      <c r="U49" s="354">
        <v>7</v>
      </c>
      <c r="V49" s="354"/>
      <c r="W49" s="354"/>
      <c r="X49" s="354">
        <v>1</v>
      </c>
      <c r="Y49" s="354">
        <v>1</v>
      </c>
      <c r="Z49" s="354"/>
      <c r="AA49" s="355">
        <v>4</v>
      </c>
      <c r="AB49" s="355">
        <v>4</v>
      </c>
      <c r="AD49" s="459">
        <f>SUM(B49:AB49)</f>
        <v>31</v>
      </c>
    </row>
    <row r="50" spans="1:32" x14ac:dyDescent="0.2">
      <c r="A50" s="359" t="s">
        <v>113</v>
      </c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>
        <v>3</v>
      </c>
      <c r="V50" s="360"/>
      <c r="W50" s="360"/>
      <c r="X50" s="360"/>
      <c r="Y50" s="360"/>
      <c r="Z50" s="360"/>
      <c r="AA50" s="360"/>
      <c r="AB50" s="360"/>
      <c r="AD50" s="260">
        <f>SUM(B50:AB50)</f>
        <v>3</v>
      </c>
    </row>
    <row r="51" spans="1:32" s="365" customFormat="1" x14ac:dyDescent="0.2">
      <c r="A51" s="359" t="s">
        <v>115</v>
      </c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>
        <v>1</v>
      </c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211"/>
      <c r="AD51" s="260">
        <f t="shared" ref="AD51:AD66" si="2">SUM(B51:AB51)</f>
        <v>1</v>
      </c>
      <c r="AE51" s="211"/>
      <c r="AF51" s="211"/>
    </row>
    <row r="52" spans="1:32" s="365" customFormat="1" x14ac:dyDescent="0.2">
      <c r="A52" s="359" t="s">
        <v>116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>
        <v>1</v>
      </c>
      <c r="V52" s="360"/>
      <c r="W52" s="360"/>
      <c r="X52" s="360"/>
      <c r="Y52" s="360"/>
      <c r="Z52" s="360"/>
      <c r="AA52" s="360">
        <v>1</v>
      </c>
      <c r="AB52" s="360"/>
      <c r="AC52" s="211"/>
      <c r="AD52" s="260">
        <f t="shared" si="2"/>
        <v>2</v>
      </c>
      <c r="AE52" s="211"/>
      <c r="AF52" s="211"/>
    </row>
    <row r="53" spans="1:32" x14ac:dyDescent="0.2">
      <c r="A53" s="359" t="s">
        <v>117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>
        <v>1</v>
      </c>
      <c r="AD53" s="260">
        <f t="shared" si="2"/>
        <v>1</v>
      </c>
    </row>
    <row r="54" spans="1:32" x14ac:dyDescent="0.2">
      <c r="A54" s="359" t="s">
        <v>121</v>
      </c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>
        <v>1</v>
      </c>
      <c r="AB54" s="360"/>
      <c r="AD54" s="260">
        <f t="shared" si="2"/>
        <v>1</v>
      </c>
    </row>
    <row r="55" spans="1:32" x14ac:dyDescent="0.2">
      <c r="A55" s="359" t="s">
        <v>123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>
        <v>1</v>
      </c>
      <c r="R55" s="360"/>
      <c r="S55" s="360"/>
      <c r="T55" s="360">
        <v>1</v>
      </c>
      <c r="U55" s="360"/>
      <c r="V55" s="360"/>
      <c r="W55" s="360"/>
      <c r="X55" s="360"/>
      <c r="Y55" s="360"/>
      <c r="Z55" s="360"/>
      <c r="AA55" s="360"/>
      <c r="AB55" s="360"/>
      <c r="AD55" s="260">
        <f t="shared" si="2"/>
        <v>2</v>
      </c>
    </row>
    <row r="56" spans="1:32" x14ac:dyDescent="0.2">
      <c r="A56" s="359" t="s">
        <v>139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>
        <v>1</v>
      </c>
      <c r="AD56" s="260">
        <f t="shared" si="2"/>
        <v>1</v>
      </c>
    </row>
    <row r="57" spans="1:32" x14ac:dyDescent="0.2">
      <c r="A57" s="359" t="s">
        <v>124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>
        <v>1</v>
      </c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D57" s="260">
        <f t="shared" si="2"/>
        <v>1</v>
      </c>
    </row>
    <row r="58" spans="1:32" x14ac:dyDescent="0.2">
      <c r="A58" s="359" t="s">
        <v>125</v>
      </c>
      <c r="B58" s="360"/>
      <c r="C58" s="360"/>
      <c r="D58" s="360"/>
      <c r="E58" s="360"/>
      <c r="F58" s="360"/>
      <c r="G58" s="360"/>
      <c r="H58" s="360"/>
      <c r="I58" s="360"/>
      <c r="J58" s="360">
        <v>1</v>
      </c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D58" s="260">
        <f t="shared" si="2"/>
        <v>1</v>
      </c>
    </row>
    <row r="59" spans="1:32" x14ac:dyDescent="0.2">
      <c r="A59" s="359" t="s">
        <v>127</v>
      </c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>
        <v>1</v>
      </c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D59" s="260">
        <f t="shared" si="2"/>
        <v>1</v>
      </c>
    </row>
    <row r="60" spans="1:32" x14ac:dyDescent="0.2">
      <c r="A60" s="363" t="s">
        <v>130</v>
      </c>
      <c r="B60" s="364">
        <v>2</v>
      </c>
      <c r="C60" s="364"/>
      <c r="D60" s="364"/>
      <c r="E60" s="364">
        <v>1</v>
      </c>
      <c r="F60" s="364"/>
      <c r="G60" s="364"/>
      <c r="H60" s="364"/>
      <c r="I60" s="364">
        <v>1</v>
      </c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>
        <v>2</v>
      </c>
      <c r="V60" s="364"/>
      <c r="W60" s="364"/>
      <c r="X60" s="364"/>
      <c r="Y60" s="364"/>
      <c r="Z60" s="364"/>
      <c r="AA60" s="364"/>
      <c r="AB60" s="364"/>
      <c r="AC60" s="365"/>
      <c r="AD60" s="260">
        <f t="shared" si="2"/>
        <v>6</v>
      </c>
    </row>
    <row r="61" spans="1:32" x14ac:dyDescent="0.2">
      <c r="A61" s="446" t="s">
        <v>131</v>
      </c>
      <c r="B61" s="447"/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>
        <v>1</v>
      </c>
      <c r="Z61" s="447"/>
      <c r="AA61" s="447"/>
      <c r="AB61" s="447"/>
      <c r="AC61" s="365"/>
      <c r="AD61" s="260">
        <f t="shared" si="2"/>
        <v>1</v>
      </c>
    </row>
    <row r="62" spans="1:32" x14ac:dyDescent="0.2">
      <c r="A62" s="359" t="s">
        <v>132</v>
      </c>
      <c r="B62" s="360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>
        <v>1</v>
      </c>
      <c r="V62" s="360"/>
      <c r="W62" s="360"/>
      <c r="X62" s="360"/>
      <c r="Y62" s="360"/>
      <c r="Z62" s="360"/>
      <c r="AA62" s="360"/>
      <c r="AB62" s="360"/>
      <c r="AD62" s="260">
        <f t="shared" si="2"/>
        <v>1</v>
      </c>
    </row>
    <row r="63" spans="1:32" x14ac:dyDescent="0.2">
      <c r="A63" s="357" t="s">
        <v>133</v>
      </c>
      <c r="B63" s="358"/>
      <c r="C63" s="358"/>
      <c r="D63" s="358"/>
      <c r="E63" s="358">
        <v>1</v>
      </c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>
        <v>1</v>
      </c>
      <c r="R63" s="358"/>
      <c r="S63" s="358"/>
      <c r="T63" s="358"/>
      <c r="U63" s="358"/>
      <c r="V63" s="358"/>
      <c r="W63" s="358"/>
      <c r="X63" s="358">
        <v>1</v>
      </c>
      <c r="Y63" s="358"/>
      <c r="Z63" s="358"/>
      <c r="AA63" s="358"/>
      <c r="AB63" s="358"/>
      <c r="AD63" s="260">
        <f t="shared" si="2"/>
        <v>3</v>
      </c>
    </row>
    <row r="64" spans="1:32" x14ac:dyDescent="0.2">
      <c r="A64" s="359" t="s">
        <v>135</v>
      </c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>
        <v>1</v>
      </c>
      <c r="AB64" s="360"/>
      <c r="AD64" s="260">
        <f t="shared" si="2"/>
        <v>1</v>
      </c>
    </row>
    <row r="65" spans="1:30" ht="12" customHeight="1" x14ac:dyDescent="0.2">
      <c r="A65" s="359" t="s">
        <v>136</v>
      </c>
      <c r="B65" s="360"/>
      <c r="C65" s="360"/>
      <c r="D65" s="360"/>
      <c r="E65" s="360">
        <v>1</v>
      </c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>
        <v>1</v>
      </c>
      <c r="AB65" s="360">
        <v>1</v>
      </c>
      <c r="AD65" s="260">
        <f t="shared" si="2"/>
        <v>3</v>
      </c>
    </row>
    <row r="66" spans="1:30" x14ac:dyDescent="0.2">
      <c r="A66" s="359" t="s">
        <v>137</v>
      </c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>
        <v>1</v>
      </c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>
        <v>1</v>
      </c>
      <c r="AD66" s="260">
        <f t="shared" si="2"/>
        <v>2</v>
      </c>
    </row>
    <row r="67" spans="1:30" ht="13.15" customHeight="1" x14ac:dyDescent="0.2">
      <c r="AD67" s="349">
        <f>SUM(B67:AB67)</f>
        <v>0</v>
      </c>
    </row>
    <row r="68" spans="1:30" x14ac:dyDescent="0.2">
      <c r="A68" s="224" t="s">
        <v>60</v>
      </c>
      <c r="B68" s="225">
        <f>B49+B31+B11</f>
        <v>4</v>
      </c>
      <c r="C68" s="225">
        <f t="shared" ref="C68:AB68" si="3">C49+C31+C11</f>
        <v>7</v>
      </c>
      <c r="D68" s="225">
        <f t="shared" si="3"/>
        <v>3</v>
      </c>
      <c r="E68" s="225">
        <f t="shared" si="3"/>
        <v>5</v>
      </c>
      <c r="F68" s="225">
        <f t="shared" si="3"/>
        <v>5</v>
      </c>
      <c r="G68" s="225">
        <f t="shared" si="3"/>
        <v>2</v>
      </c>
      <c r="H68" s="225">
        <f t="shared" si="3"/>
        <v>3</v>
      </c>
      <c r="I68" s="225">
        <f t="shared" si="3"/>
        <v>9</v>
      </c>
      <c r="J68" s="225">
        <f t="shared" si="3"/>
        <v>3</v>
      </c>
      <c r="K68" s="225">
        <f t="shared" si="3"/>
        <v>3</v>
      </c>
      <c r="L68" s="225">
        <f t="shared" si="3"/>
        <v>1</v>
      </c>
      <c r="M68" s="225">
        <f t="shared" si="3"/>
        <v>12</v>
      </c>
      <c r="N68" s="225">
        <f t="shared" si="3"/>
        <v>1</v>
      </c>
      <c r="O68" s="225">
        <f t="shared" si="3"/>
        <v>7</v>
      </c>
      <c r="P68" s="225">
        <f t="shared" si="3"/>
        <v>6</v>
      </c>
      <c r="Q68" s="225">
        <f t="shared" si="3"/>
        <v>8</v>
      </c>
      <c r="R68" s="225">
        <f t="shared" si="3"/>
        <v>5</v>
      </c>
      <c r="S68" s="225">
        <f t="shared" si="3"/>
        <v>1</v>
      </c>
      <c r="T68" s="225">
        <f t="shared" si="3"/>
        <v>5</v>
      </c>
      <c r="U68" s="225">
        <f t="shared" si="3"/>
        <v>12</v>
      </c>
      <c r="V68" s="225">
        <f t="shared" si="3"/>
        <v>3</v>
      </c>
      <c r="W68" s="225">
        <f t="shared" si="3"/>
        <v>1</v>
      </c>
      <c r="X68" s="225">
        <f t="shared" si="3"/>
        <v>2</v>
      </c>
      <c r="Y68" s="225">
        <f t="shared" si="3"/>
        <v>2</v>
      </c>
      <c r="Z68" s="225">
        <f t="shared" si="3"/>
        <v>2</v>
      </c>
      <c r="AA68" s="225">
        <f t="shared" si="3"/>
        <v>8</v>
      </c>
      <c r="AB68" s="225">
        <f t="shared" si="3"/>
        <v>10</v>
      </c>
      <c r="AD68" s="356">
        <f>SUM(B68:AB68)</f>
        <v>130</v>
      </c>
    </row>
    <row r="69" spans="1:30" x14ac:dyDescent="0.2">
      <c r="A69" s="344" t="s">
        <v>431</v>
      </c>
    </row>
    <row r="70" spans="1:30" x14ac:dyDescent="0.2">
      <c r="A70" s="345" t="s">
        <v>563</v>
      </c>
    </row>
  </sheetData>
  <mergeCells count="3">
    <mergeCell ref="A2:AD2"/>
    <mergeCell ref="A5:AD5"/>
    <mergeCell ref="B8:AB8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68" orientation="portrait" r:id="rId1"/>
  <headerFooter alignWithMargins="0">
    <oddHeader>&amp;L&amp;"Times New Roman,Gras"DGRH A1-1&amp;R&amp;"Times New Roman,Gras"Juillet 2019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AE52"/>
  <sheetViews>
    <sheetView showGridLines="0" showZeros="0" showWhiteSpace="0" zoomScaleNormal="100" workbookViewId="0">
      <selection activeCell="AH9" sqref="AH9"/>
    </sheetView>
  </sheetViews>
  <sheetFormatPr baseColWidth="10" defaultColWidth="13.33203125" defaultRowHeight="12.75" x14ac:dyDescent="0.2"/>
  <cols>
    <col min="1" max="1" width="24.1640625" style="211" customWidth="1"/>
    <col min="2" max="12" width="3.6640625" style="211" bestFit="1" customWidth="1"/>
    <col min="13" max="14" width="3.6640625" style="211" customWidth="1"/>
    <col min="15" max="15" width="3.6640625" style="211" bestFit="1" customWidth="1"/>
    <col min="16" max="18" width="3.6640625" style="211" customWidth="1"/>
    <col min="19" max="26" width="3.6640625" style="211" bestFit="1" customWidth="1"/>
    <col min="27" max="29" width="3.6640625" style="211" customWidth="1"/>
    <col min="30" max="30" width="5.1640625" style="211" customWidth="1"/>
    <col min="31" max="31" width="16.1640625" style="211" customWidth="1"/>
    <col min="32" max="16384" width="13.33203125" style="211"/>
  </cols>
  <sheetData>
    <row r="1" spans="1:31" ht="13.5" thickBot="1" x14ac:dyDescent="0.25"/>
    <row r="2" spans="1:31" ht="36.75" customHeight="1" thickTop="1" thickBot="1" x14ac:dyDescent="0.25">
      <c r="A2" s="634" t="s">
        <v>461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6"/>
      <c r="AE2" s="368"/>
    </row>
    <row r="3" spans="1:31" ht="13.5" thickTop="1" x14ac:dyDescent="0.2"/>
    <row r="5" spans="1:31" ht="27.75" customHeight="1" x14ac:dyDescent="0.2">
      <c r="A5" s="640" t="s">
        <v>261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0"/>
      <c r="AD5" s="640"/>
      <c r="AE5" s="367"/>
    </row>
    <row r="7" spans="1:31" x14ac:dyDescent="0.2">
      <c r="B7" s="641" t="s">
        <v>112</v>
      </c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448"/>
    </row>
    <row r="8" spans="1:31" ht="107.25" x14ac:dyDescent="0.2">
      <c r="A8" s="351" t="s">
        <v>357</v>
      </c>
      <c r="B8" s="212" t="s">
        <v>113</v>
      </c>
      <c r="C8" s="212" t="s">
        <v>114</v>
      </c>
      <c r="D8" s="212" t="s">
        <v>115</v>
      </c>
      <c r="E8" s="212" t="s">
        <v>116</v>
      </c>
      <c r="F8" s="212" t="s">
        <v>117</v>
      </c>
      <c r="G8" s="212" t="s">
        <v>118</v>
      </c>
      <c r="H8" s="212" t="s">
        <v>141</v>
      </c>
      <c r="I8" s="212" t="s">
        <v>119</v>
      </c>
      <c r="J8" s="212" t="s">
        <v>120</v>
      </c>
      <c r="K8" s="212" t="s">
        <v>121</v>
      </c>
      <c r="L8" s="212" t="s">
        <v>140</v>
      </c>
      <c r="M8" s="567" t="s">
        <v>123</v>
      </c>
      <c r="N8" s="567" t="s">
        <v>139</v>
      </c>
      <c r="O8" s="212" t="s">
        <v>124</v>
      </c>
      <c r="P8" s="212" t="s">
        <v>125</v>
      </c>
      <c r="Q8" s="212" t="s">
        <v>126</v>
      </c>
      <c r="R8" s="212" t="s">
        <v>127</v>
      </c>
      <c r="S8" s="212" t="s">
        <v>128</v>
      </c>
      <c r="T8" s="212" t="s">
        <v>129</v>
      </c>
      <c r="U8" s="212" t="s">
        <v>130</v>
      </c>
      <c r="V8" s="212" t="s">
        <v>131</v>
      </c>
      <c r="W8" s="212" t="s">
        <v>132</v>
      </c>
      <c r="X8" s="212" t="s">
        <v>133</v>
      </c>
      <c r="Y8" s="212" t="s">
        <v>134</v>
      </c>
      <c r="Z8" s="212" t="s">
        <v>135</v>
      </c>
      <c r="AA8" s="212" t="s">
        <v>136</v>
      </c>
      <c r="AB8" s="212" t="s">
        <v>137</v>
      </c>
      <c r="AC8" s="213"/>
      <c r="AD8" s="214" t="s">
        <v>102</v>
      </c>
    </row>
    <row r="9" spans="1:31" x14ac:dyDescent="0.2">
      <c r="A9" s="351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</row>
    <row r="10" spans="1:31" x14ac:dyDescent="0.2">
      <c r="A10" s="215" t="s">
        <v>97</v>
      </c>
      <c r="B10" s="216">
        <v>1</v>
      </c>
      <c r="C10" s="216"/>
      <c r="D10" s="216"/>
      <c r="E10" s="216">
        <v>1</v>
      </c>
      <c r="F10" s="216">
        <v>1</v>
      </c>
      <c r="G10" s="216">
        <v>1</v>
      </c>
      <c r="H10" s="216"/>
      <c r="I10" s="216">
        <v>1</v>
      </c>
      <c r="J10" s="216"/>
      <c r="K10" s="216"/>
      <c r="L10" s="216">
        <v>2</v>
      </c>
      <c r="M10" s="216">
        <v>7</v>
      </c>
      <c r="N10" s="216">
        <v>1</v>
      </c>
      <c r="O10" s="216">
        <v>6</v>
      </c>
      <c r="P10" s="216"/>
      <c r="Q10" s="216">
        <v>4</v>
      </c>
      <c r="R10" s="216">
        <v>2</v>
      </c>
      <c r="S10" s="216"/>
      <c r="T10" s="216"/>
      <c r="U10" s="216">
        <v>2</v>
      </c>
      <c r="V10" s="216"/>
      <c r="W10" s="216">
        <v>2</v>
      </c>
      <c r="X10" s="216">
        <v>2</v>
      </c>
      <c r="Y10" s="216"/>
      <c r="Z10" s="216">
        <v>3</v>
      </c>
      <c r="AA10" s="216"/>
      <c r="AB10" s="216">
        <v>4</v>
      </c>
      <c r="AD10" s="217">
        <f t="shared" ref="AD10:AD45" si="0">SUM(B10:AB10)</f>
        <v>40</v>
      </c>
    </row>
    <row r="11" spans="1:31" x14ac:dyDescent="0.2">
      <c r="A11" s="218" t="s">
        <v>113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>
        <v>1</v>
      </c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D11" s="259">
        <f t="shared" si="0"/>
        <v>1</v>
      </c>
    </row>
    <row r="12" spans="1:31" x14ac:dyDescent="0.2">
      <c r="A12" s="220" t="s">
        <v>119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>
        <v>1</v>
      </c>
      <c r="N12" s="221">
        <v>1</v>
      </c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D12" s="260">
        <f t="shared" si="0"/>
        <v>2</v>
      </c>
    </row>
    <row r="13" spans="1:31" x14ac:dyDescent="0.2">
      <c r="A13" s="220" t="s">
        <v>121</v>
      </c>
      <c r="B13" s="221"/>
      <c r="C13" s="221"/>
      <c r="D13" s="221"/>
      <c r="E13" s="221"/>
      <c r="F13" s="221"/>
      <c r="G13" s="221"/>
      <c r="H13" s="221"/>
      <c r="I13" s="221">
        <v>1</v>
      </c>
      <c r="J13" s="221"/>
      <c r="K13" s="221"/>
      <c r="L13" s="221"/>
      <c r="M13" s="221"/>
      <c r="N13" s="221"/>
      <c r="O13" s="221">
        <v>2</v>
      </c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D13" s="260">
        <f t="shared" si="0"/>
        <v>3</v>
      </c>
    </row>
    <row r="14" spans="1:31" x14ac:dyDescent="0.2">
      <c r="A14" s="220" t="s">
        <v>123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>
        <v>1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D14" s="260">
        <f t="shared" si="0"/>
        <v>1</v>
      </c>
    </row>
    <row r="15" spans="1:31" x14ac:dyDescent="0.2">
      <c r="A15" s="220" t="s">
        <v>126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>
        <v>1</v>
      </c>
      <c r="AA15" s="221"/>
      <c r="AB15" s="221"/>
      <c r="AD15" s="260">
        <f t="shared" si="0"/>
        <v>1</v>
      </c>
    </row>
    <row r="16" spans="1:31" x14ac:dyDescent="0.2">
      <c r="A16" s="220" t="s">
        <v>127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>
        <v>1</v>
      </c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>
        <v>2</v>
      </c>
      <c r="Y16" s="221"/>
      <c r="Z16" s="221"/>
      <c r="AA16" s="221"/>
      <c r="AB16" s="221"/>
      <c r="AD16" s="260">
        <f t="shared" si="0"/>
        <v>3</v>
      </c>
    </row>
    <row r="17" spans="1:30" x14ac:dyDescent="0.2">
      <c r="A17" s="220" t="s">
        <v>128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>
        <v>1</v>
      </c>
      <c r="N17" s="221"/>
      <c r="O17" s="221">
        <v>2</v>
      </c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D17" s="260">
        <f t="shared" si="0"/>
        <v>3</v>
      </c>
    </row>
    <row r="18" spans="1:30" x14ac:dyDescent="0.2">
      <c r="A18" s="220" t="s">
        <v>129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1</v>
      </c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D18" s="260">
        <f t="shared" si="0"/>
        <v>1</v>
      </c>
    </row>
    <row r="19" spans="1:30" x14ac:dyDescent="0.2">
      <c r="A19" s="220" t="s">
        <v>130</v>
      </c>
      <c r="B19" s="221">
        <v>1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>
        <v>1</v>
      </c>
      <c r="N19" s="221"/>
      <c r="O19" s="221">
        <v>1</v>
      </c>
      <c r="P19" s="221"/>
      <c r="Q19" s="221">
        <v>1</v>
      </c>
      <c r="R19" s="221">
        <v>1</v>
      </c>
      <c r="S19" s="221"/>
      <c r="T19" s="221"/>
      <c r="U19" s="221">
        <v>2</v>
      </c>
      <c r="V19" s="221"/>
      <c r="W19" s="221">
        <v>1</v>
      </c>
      <c r="X19" s="221"/>
      <c r="Y19" s="221"/>
      <c r="Z19" s="221">
        <v>1</v>
      </c>
      <c r="AA19" s="221"/>
      <c r="AB19" s="221">
        <v>3</v>
      </c>
      <c r="AD19" s="260">
        <f t="shared" si="0"/>
        <v>12</v>
      </c>
    </row>
    <row r="20" spans="1:30" x14ac:dyDescent="0.2">
      <c r="A20" s="220" t="s">
        <v>132</v>
      </c>
      <c r="B20" s="221"/>
      <c r="C20" s="221"/>
      <c r="D20" s="221"/>
      <c r="E20" s="221"/>
      <c r="F20" s="221"/>
      <c r="G20" s="221">
        <v>1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D20" s="260">
        <f t="shared" si="0"/>
        <v>1</v>
      </c>
    </row>
    <row r="21" spans="1:30" x14ac:dyDescent="0.2">
      <c r="A21" s="220" t="s">
        <v>133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>
        <v>1</v>
      </c>
      <c r="AA21" s="221"/>
      <c r="AB21" s="221"/>
      <c r="AD21" s="260">
        <f t="shared" si="0"/>
        <v>1</v>
      </c>
    </row>
    <row r="22" spans="1:30" x14ac:dyDescent="0.2">
      <c r="A22" s="220" t="s">
        <v>135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>
        <v>1</v>
      </c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D22" s="260">
        <f t="shared" si="0"/>
        <v>1</v>
      </c>
    </row>
    <row r="23" spans="1:30" x14ac:dyDescent="0.2">
      <c r="A23" s="220" t="s">
        <v>136</v>
      </c>
      <c r="B23" s="221"/>
      <c r="C23" s="221"/>
      <c r="D23" s="221"/>
      <c r="E23" s="221">
        <v>1</v>
      </c>
      <c r="F23" s="221"/>
      <c r="G23" s="221"/>
      <c r="H23" s="221"/>
      <c r="I23" s="221"/>
      <c r="J23" s="221"/>
      <c r="K23" s="221"/>
      <c r="L23" s="221">
        <v>1</v>
      </c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D23" s="260">
        <f t="shared" si="0"/>
        <v>2</v>
      </c>
    </row>
    <row r="24" spans="1:30" x14ac:dyDescent="0.2">
      <c r="A24" s="220" t="s">
        <v>137</v>
      </c>
      <c r="B24" s="221"/>
      <c r="C24" s="221"/>
      <c r="D24" s="221"/>
      <c r="E24" s="221"/>
      <c r="F24" s="221">
        <v>1</v>
      </c>
      <c r="G24" s="221"/>
      <c r="H24" s="221"/>
      <c r="I24" s="221"/>
      <c r="J24" s="221"/>
      <c r="K24" s="221"/>
      <c r="L24" s="221"/>
      <c r="M24" s="221">
        <v>2</v>
      </c>
      <c r="N24" s="221"/>
      <c r="O24" s="221"/>
      <c r="P24" s="221"/>
      <c r="Q24" s="221">
        <v>2</v>
      </c>
      <c r="R24" s="221">
        <v>1</v>
      </c>
      <c r="S24" s="221"/>
      <c r="T24" s="221"/>
      <c r="U24" s="221"/>
      <c r="V24" s="221"/>
      <c r="W24" s="221">
        <v>1</v>
      </c>
      <c r="X24" s="221"/>
      <c r="Y24" s="221"/>
      <c r="Z24" s="221"/>
      <c r="AA24" s="221"/>
      <c r="AB24" s="221">
        <v>1</v>
      </c>
      <c r="AD24" s="260">
        <f t="shared" si="0"/>
        <v>8</v>
      </c>
    </row>
    <row r="25" spans="1:30" x14ac:dyDescent="0.2">
      <c r="A25" s="215" t="s">
        <v>98</v>
      </c>
      <c r="B25" s="216">
        <v>1</v>
      </c>
      <c r="C25" s="216">
        <v>3</v>
      </c>
      <c r="D25" s="216"/>
      <c r="E25" s="216"/>
      <c r="F25" s="216"/>
      <c r="G25" s="216">
        <v>2</v>
      </c>
      <c r="H25" s="216"/>
      <c r="I25" s="216">
        <v>5</v>
      </c>
      <c r="J25" s="216">
        <v>2</v>
      </c>
      <c r="K25" s="216">
        <v>1</v>
      </c>
      <c r="L25" s="216"/>
      <c r="M25" s="216">
        <v>5</v>
      </c>
      <c r="N25" s="216">
        <v>1</v>
      </c>
      <c r="O25" s="216">
        <v>2</v>
      </c>
      <c r="P25" s="216">
        <v>1</v>
      </c>
      <c r="Q25" s="216">
        <v>1</v>
      </c>
      <c r="R25" s="216">
        <v>1</v>
      </c>
      <c r="S25" s="216"/>
      <c r="T25" s="216">
        <v>1</v>
      </c>
      <c r="U25" s="216">
        <v>1</v>
      </c>
      <c r="V25" s="216">
        <v>1</v>
      </c>
      <c r="W25" s="216"/>
      <c r="X25" s="216">
        <v>2</v>
      </c>
      <c r="Y25" s="216">
        <v>1</v>
      </c>
      <c r="Z25" s="216">
        <v>2</v>
      </c>
      <c r="AA25" s="216">
        <v>1</v>
      </c>
      <c r="AB25" s="216">
        <v>2</v>
      </c>
      <c r="AD25" s="217">
        <f t="shared" si="0"/>
        <v>36</v>
      </c>
    </row>
    <row r="26" spans="1:30" x14ac:dyDescent="0.2">
      <c r="A26" s="222" t="s">
        <v>116</v>
      </c>
      <c r="B26" s="223"/>
      <c r="C26" s="223">
        <v>1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D26" s="261">
        <f t="shared" si="0"/>
        <v>1</v>
      </c>
    </row>
    <row r="27" spans="1:30" x14ac:dyDescent="0.2">
      <c r="A27" s="220" t="s">
        <v>118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>
        <v>1</v>
      </c>
      <c r="W27" s="221"/>
      <c r="X27" s="221"/>
      <c r="Y27" s="221"/>
      <c r="Z27" s="221"/>
      <c r="AA27" s="221"/>
      <c r="AB27" s="221"/>
      <c r="AD27" s="260">
        <f t="shared" si="0"/>
        <v>1</v>
      </c>
    </row>
    <row r="28" spans="1:30" x14ac:dyDescent="0.2">
      <c r="A28" s="218" t="s">
        <v>119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>
        <v>1</v>
      </c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D28" s="260">
        <f t="shared" si="0"/>
        <v>1</v>
      </c>
    </row>
    <row r="29" spans="1:30" x14ac:dyDescent="0.2">
      <c r="A29" s="218" t="s">
        <v>121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>
        <v>1</v>
      </c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D29" s="260">
        <f t="shared" si="0"/>
        <v>1</v>
      </c>
    </row>
    <row r="30" spans="1:30" x14ac:dyDescent="0.2">
      <c r="A30" s="218" t="s">
        <v>123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>
        <v>1</v>
      </c>
      <c r="N30" s="219"/>
      <c r="O30" s="219"/>
      <c r="P30" s="219"/>
      <c r="Q30" s="219">
        <v>1</v>
      </c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D30" s="260">
        <f t="shared" si="0"/>
        <v>2</v>
      </c>
    </row>
    <row r="31" spans="1:30" x14ac:dyDescent="0.2">
      <c r="A31" s="218" t="s">
        <v>125</v>
      </c>
      <c r="B31" s="219">
        <v>1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>
        <v>1</v>
      </c>
      <c r="Z31" s="219"/>
      <c r="AA31" s="219">
        <v>1</v>
      </c>
      <c r="AB31" s="219">
        <v>1</v>
      </c>
      <c r="AD31" s="260">
        <f t="shared" si="0"/>
        <v>4</v>
      </c>
    </row>
    <row r="32" spans="1:30" x14ac:dyDescent="0.2">
      <c r="A32" s="218" t="s">
        <v>127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>
        <v>1</v>
      </c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D32" s="260">
        <f t="shared" si="0"/>
        <v>1</v>
      </c>
    </row>
    <row r="33" spans="1:30" x14ac:dyDescent="0.2">
      <c r="A33" s="218" t="s">
        <v>128</v>
      </c>
      <c r="B33" s="219"/>
      <c r="C33" s="219"/>
      <c r="D33" s="219"/>
      <c r="E33" s="219"/>
      <c r="F33" s="219"/>
      <c r="G33" s="219">
        <v>1</v>
      </c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D33" s="260">
        <f t="shared" si="0"/>
        <v>1</v>
      </c>
    </row>
    <row r="34" spans="1:30" x14ac:dyDescent="0.2">
      <c r="A34" s="218" t="s">
        <v>130</v>
      </c>
      <c r="B34" s="219"/>
      <c r="C34" s="219">
        <v>1</v>
      </c>
      <c r="D34" s="219"/>
      <c r="E34" s="219"/>
      <c r="F34" s="219"/>
      <c r="G34" s="219">
        <v>1</v>
      </c>
      <c r="H34" s="219"/>
      <c r="I34" s="219">
        <v>4</v>
      </c>
      <c r="J34" s="219">
        <v>1</v>
      </c>
      <c r="K34" s="219">
        <v>1</v>
      </c>
      <c r="L34" s="219"/>
      <c r="M34" s="219">
        <v>2</v>
      </c>
      <c r="N34" s="219"/>
      <c r="O34" s="219">
        <v>2</v>
      </c>
      <c r="P34" s="219">
        <v>1</v>
      </c>
      <c r="Q34" s="219"/>
      <c r="R34" s="219"/>
      <c r="S34" s="219"/>
      <c r="T34" s="219">
        <v>1</v>
      </c>
      <c r="U34" s="219">
        <v>1</v>
      </c>
      <c r="V34" s="219"/>
      <c r="W34" s="219"/>
      <c r="X34" s="219">
        <v>2</v>
      </c>
      <c r="Y34" s="219"/>
      <c r="Z34" s="219">
        <v>2</v>
      </c>
      <c r="AA34" s="219"/>
      <c r="AB34" s="219">
        <v>1</v>
      </c>
      <c r="AD34" s="260">
        <f t="shared" si="0"/>
        <v>20</v>
      </c>
    </row>
    <row r="35" spans="1:30" x14ac:dyDescent="0.2">
      <c r="A35" s="218" t="s">
        <v>137</v>
      </c>
      <c r="B35" s="219"/>
      <c r="C35" s="219">
        <v>1</v>
      </c>
      <c r="D35" s="219"/>
      <c r="E35" s="219"/>
      <c r="F35" s="219"/>
      <c r="G35" s="219"/>
      <c r="H35" s="219"/>
      <c r="I35" s="219">
        <v>1</v>
      </c>
      <c r="J35" s="219">
        <v>1</v>
      </c>
      <c r="K35" s="219"/>
      <c r="L35" s="219"/>
      <c r="M35" s="219">
        <v>1</v>
      </c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D35" s="260">
        <f t="shared" si="0"/>
        <v>4</v>
      </c>
    </row>
    <row r="36" spans="1:30" x14ac:dyDescent="0.2">
      <c r="A36" s="215" t="s">
        <v>100</v>
      </c>
      <c r="B36" s="216"/>
      <c r="C36" s="216"/>
      <c r="D36" s="216">
        <v>1</v>
      </c>
      <c r="E36" s="216"/>
      <c r="F36" s="216"/>
      <c r="G36" s="216">
        <v>1</v>
      </c>
      <c r="H36" s="216"/>
      <c r="I36" s="216">
        <v>2</v>
      </c>
      <c r="J36" s="216"/>
      <c r="K36" s="216"/>
      <c r="L36" s="216"/>
      <c r="M36" s="216">
        <v>2</v>
      </c>
      <c r="N36" s="216"/>
      <c r="O36" s="216"/>
      <c r="P36" s="216">
        <v>1</v>
      </c>
      <c r="Q36" s="216"/>
      <c r="R36" s="216">
        <v>1</v>
      </c>
      <c r="S36" s="216"/>
      <c r="T36" s="216"/>
      <c r="U36" s="216">
        <v>1</v>
      </c>
      <c r="V36" s="216"/>
      <c r="W36" s="216">
        <v>2</v>
      </c>
      <c r="X36" s="216">
        <v>1</v>
      </c>
      <c r="Y36" s="216"/>
      <c r="Z36" s="216"/>
      <c r="AA36" s="216">
        <v>2</v>
      </c>
      <c r="AB36" s="216">
        <v>3</v>
      </c>
      <c r="AD36" s="217">
        <f t="shared" si="0"/>
        <v>17</v>
      </c>
    </row>
    <row r="37" spans="1:30" x14ac:dyDescent="0.2">
      <c r="A37" s="218" t="s">
        <v>113</v>
      </c>
      <c r="B37" s="219"/>
      <c r="C37" s="219"/>
      <c r="D37" s="219"/>
      <c r="E37" s="219"/>
      <c r="F37" s="219"/>
      <c r="G37" s="219"/>
      <c r="H37" s="219"/>
      <c r="I37" s="219">
        <v>1</v>
      </c>
      <c r="J37" s="219"/>
      <c r="K37" s="219"/>
      <c r="L37" s="219"/>
      <c r="M37" s="219"/>
      <c r="N37" s="219"/>
      <c r="O37" s="219"/>
      <c r="P37" s="219">
        <v>1</v>
      </c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D37" s="259">
        <f t="shared" si="0"/>
        <v>2</v>
      </c>
    </row>
    <row r="38" spans="1:30" x14ac:dyDescent="0.2">
      <c r="A38" s="222" t="s">
        <v>116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>
        <v>1</v>
      </c>
      <c r="N38" s="223"/>
      <c r="O38" s="223"/>
      <c r="P38" s="223"/>
      <c r="Q38" s="223"/>
      <c r="R38" s="223"/>
      <c r="S38" s="223"/>
      <c r="T38" s="223"/>
      <c r="U38" s="223"/>
      <c r="V38" s="223"/>
      <c r="W38" s="223">
        <v>1</v>
      </c>
      <c r="X38" s="223"/>
      <c r="Y38" s="223"/>
      <c r="Z38" s="223"/>
      <c r="AA38" s="223"/>
      <c r="AB38" s="223"/>
      <c r="AD38" s="260">
        <f t="shared" si="0"/>
        <v>2</v>
      </c>
    </row>
    <row r="39" spans="1:30" x14ac:dyDescent="0.2">
      <c r="A39" s="220" t="s">
        <v>119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>
        <v>1</v>
      </c>
      <c r="X39" s="221"/>
      <c r="Y39" s="221"/>
      <c r="Z39" s="221"/>
      <c r="AA39" s="221"/>
      <c r="AB39" s="221"/>
      <c r="AD39" s="260">
        <f t="shared" si="0"/>
        <v>1</v>
      </c>
    </row>
    <row r="40" spans="1:30" x14ac:dyDescent="0.2">
      <c r="A40" s="218" t="s">
        <v>123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>
        <v>1</v>
      </c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D40" s="260">
        <f t="shared" si="0"/>
        <v>1</v>
      </c>
    </row>
    <row r="41" spans="1:30" x14ac:dyDescent="0.2">
      <c r="A41" s="220" t="s">
        <v>124</v>
      </c>
      <c r="B41" s="221"/>
      <c r="C41" s="221"/>
      <c r="D41" s="221"/>
      <c r="E41" s="221"/>
      <c r="F41" s="221"/>
      <c r="G41" s="221">
        <v>1</v>
      </c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>
        <v>1</v>
      </c>
      <c r="AB41" s="221">
        <v>1</v>
      </c>
      <c r="AD41" s="260">
        <f t="shared" si="0"/>
        <v>3</v>
      </c>
    </row>
    <row r="42" spans="1:30" x14ac:dyDescent="0.2">
      <c r="A42" s="220" t="s">
        <v>126</v>
      </c>
      <c r="B42" s="221"/>
      <c r="C42" s="221"/>
      <c r="D42" s="221"/>
      <c r="E42" s="221"/>
      <c r="F42" s="221"/>
      <c r="G42" s="221"/>
      <c r="H42" s="221"/>
      <c r="I42" s="221">
        <v>1</v>
      </c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D42" s="260">
        <f t="shared" si="0"/>
        <v>1</v>
      </c>
    </row>
    <row r="43" spans="1:30" x14ac:dyDescent="0.2">
      <c r="A43" s="220" t="s">
        <v>128</v>
      </c>
      <c r="B43" s="221"/>
      <c r="C43" s="221"/>
      <c r="D43" s="221">
        <v>1</v>
      </c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D43" s="260">
        <f t="shared" si="0"/>
        <v>1</v>
      </c>
    </row>
    <row r="44" spans="1:30" x14ac:dyDescent="0.2">
      <c r="A44" s="220" t="s">
        <v>130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>
        <v>1</v>
      </c>
      <c r="S44" s="221"/>
      <c r="T44" s="221"/>
      <c r="U44" s="221"/>
      <c r="V44" s="221"/>
      <c r="W44" s="221"/>
      <c r="X44" s="221">
        <v>1</v>
      </c>
      <c r="Y44" s="221"/>
      <c r="Z44" s="221"/>
      <c r="AA44" s="221"/>
      <c r="AB44" s="221">
        <v>1</v>
      </c>
      <c r="AD44" s="260">
        <f t="shared" si="0"/>
        <v>3</v>
      </c>
    </row>
    <row r="45" spans="1:30" x14ac:dyDescent="0.2">
      <c r="A45" s="220" t="s">
        <v>131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>
        <v>1</v>
      </c>
      <c r="AD45" s="260">
        <f t="shared" si="0"/>
        <v>1</v>
      </c>
    </row>
    <row r="46" spans="1:30" x14ac:dyDescent="0.2">
      <c r="A46" s="220" t="s">
        <v>133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>
        <v>1</v>
      </c>
      <c r="V46" s="221"/>
      <c r="W46" s="221"/>
      <c r="X46" s="221"/>
      <c r="Y46" s="221"/>
      <c r="Z46" s="221"/>
      <c r="AA46" s="221">
        <v>1</v>
      </c>
      <c r="AB46" s="221"/>
      <c r="AD46" s="260"/>
    </row>
    <row r="47" spans="1:30" x14ac:dyDescent="0.2">
      <c r="A47" s="215" t="s">
        <v>99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>
        <v>1</v>
      </c>
      <c r="U47" s="216"/>
      <c r="V47" s="216"/>
      <c r="W47" s="216"/>
      <c r="X47" s="216"/>
      <c r="Y47" s="216"/>
      <c r="Z47" s="216"/>
      <c r="AA47" s="216"/>
      <c r="AB47" s="216"/>
      <c r="AD47" s="217">
        <f>SUM(B47:AB47)</f>
        <v>1</v>
      </c>
    </row>
    <row r="48" spans="1:30" x14ac:dyDescent="0.2">
      <c r="A48" s="218" t="s">
        <v>118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>
        <v>1</v>
      </c>
      <c r="U48" s="219"/>
      <c r="V48" s="219"/>
      <c r="W48" s="219"/>
      <c r="X48" s="219"/>
      <c r="Y48" s="219"/>
      <c r="Z48" s="219"/>
      <c r="AA48" s="219"/>
      <c r="AB48" s="219"/>
      <c r="AD48" s="259">
        <f>SUM(B48:AB48)</f>
        <v>1</v>
      </c>
    </row>
    <row r="49" spans="1:30" x14ac:dyDescent="0.2">
      <c r="A49" s="349"/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D49" s="554"/>
    </row>
    <row r="50" spans="1:30" x14ac:dyDescent="0.2">
      <c r="A50" s="224"/>
      <c r="B50" s="225">
        <f>B36+B25+B10+B47</f>
        <v>2</v>
      </c>
      <c r="C50" s="225">
        <f t="shared" ref="C50:AB50" si="1">C36+C25+C10+C47</f>
        <v>3</v>
      </c>
      <c r="D50" s="225">
        <f t="shared" si="1"/>
        <v>1</v>
      </c>
      <c r="E50" s="225">
        <f t="shared" si="1"/>
        <v>1</v>
      </c>
      <c r="F50" s="225">
        <f t="shared" si="1"/>
        <v>1</v>
      </c>
      <c r="G50" s="225">
        <f t="shared" si="1"/>
        <v>4</v>
      </c>
      <c r="H50" s="225">
        <f t="shared" si="1"/>
        <v>0</v>
      </c>
      <c r="I50" s="225">
        <f t="shared" si="1"/>
        <v>8</v>
      </c>
      <c r="J50" s="225">
        <f t="shared" si="1"/>
        <v>2</v>
      </c>
      <c r="K50" s="225">
        <f t="shared" si="1"/>
        <v>1</v>
      </c>
      <c r="L50" s="225">
        <f t="shared" si="1"/>
        <v>2</v>
      </c>
      <c r="M50" s="225">
        <f t="shared" si="1"/>
        <v>14</v>
      </c>
      <c r="N50" s="225">
        <f t="shared" si="1"/>
        <v>2</v>
      </c>
      <c r="O50" s="225">
        <f t="shared" si="1"/>
        <v>8</v>
      </c>
      <c r="P50" s="225">
        <f t="shared" si="1"/>
        <v>2</v>
      </c>
      <c r="Q50" s="225">
        <f t="shared" si="1"/>
        <v>5</v>
      </c>
      <c r="R50" s="225">
        <f t="shared" si="1"/>
        <v>4</v>
      </c>
      <c r="S50" s="225">
        <f t="shared" si="1"/>
        <v>0</v>
      </c>
      <c r="T50" s="225">
        <f t="shared" si="1"/>
        <v>2</v>
      </c>
      <c r="U50" s="225">
        <f t="shared" si="1"/>
        <v>4</v>
      </c>
      <c r="V50" s="225">
        <f t="shared" si="1"/>
        <v>1</v>
      </c>
      <c r="W50" s="225">
        <f t="shared" si="1"/>
        <v>4</v>
      </c>
      <c r="X50" s="225">
        <f t="shared" si="1"/>
        <v>5</v>
      </c>
      <c r="Y50" s="225">
        <f t="shared" si="1"/>
        <v>1</v>
      </c>
      <c r="Z50" s="225">
        <f t="shared" si="1"/>
        <v>5</v>
      </c>
      <c r="AA50" s="225">
        <f t="shared" si="1"/>
        <v>3</v>
      </c>
      <c r="AB50" s="225">
        <f t="shared" si="1"/>
        <v>9</v>
      </c>
      <c r="AD50" s="356">
        <f>SUM(B50:AB50)</f>
        <v>94</v>
      </c>
    </row>
    <row r="51" spans="1:30" x14ac:dyDescent="0.2">
      <c r="A51" s="344" t="s">
        <v>431</v>
      </c>
    </row>
    <row r="52" spans="1:30" x14ac:dyDescent="0.2">
      <c r="A52" s="345" t="s">
        <v>564</v>
      </c>
    </row>
  </sheetData>
  <mergeCells count="3">
    <mergeCell ref="A2:AD2"/>
    <mergeCell ref="A5:AD5"/>
    <mergeCell ref="B7:AB7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0" orientation="portrait" r:id="rId1"/>
  <headerFooter alignWithMargins="0">
    <oddHeader>&amp;L&amp;"Times New Roman,Gras"DGRH A1-1&amp;R&amp;"Times New Roman,Gras"Juillet 2019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AD31"/>
  <sheetViews>
    <sheetView showGridLines="0" showZeros="0" workbookViewId="0">
      <selection activeCell="AH9" sqref="AH9"/>
    </sheetView>
  </sheetViews>
  <sheetFormatPr baseColWidth="10" defaultColWidth="12" defaultRowHeight="12.75" x14ac:dyDescent="0.2"/>
  <cols>
    <col min="1" max="1" width="26" style="369" bestFit="1" customWidth="1"/>
    <col min="2" max="30" width="3.83203125" style="369" bestFit="1" customWidth="1"/>
    <col min="31" max="16384" width="12" style="369"/>
  </cols>
  <sheetData>
    <row r="1" spans="1:30" ht="13.5" thickBot="1" x14ac:dyDescent="0.25"/>
    <row r="2" spans="1:30" ht="30.75" customHeight="1" thickTop="1" thickBot="1" x14ac:dyDescent="0.25">
      <c r="A2" s="634" t="s">
        <v>453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368"/>
    </row>
    <row r="3" spans="1:30" ht="13.5" thickTop="1" x14ac:dyDescent="0.2"/>
    <row r="5" spans="1:30" ht="18" customHeight="1" x14ac:dyDescent="0.2">
      <c r="A5" s="637" t="s">
        <v>262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</row>
    <row r="7" spans="1:30" x14ac:dyDescent="0.2">
      <c r="B7" s="643" t="s">
        <v>345</v>
      </c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/>
      <c r="AB7" s="644"/>
      <c r="AC7" s="644"/>
    </row>
    <row r="8" spans="1:30" ht="107.25" x14ac:dyDescent="0.2">
      <c r="B8" s="212" t="s">
        <v>113</v>
      </c>
      <c r="C8" s="212" t="s">
        <v>114</v>
      </c>
      <c r="D8" s="212" t="s">
        <v>115</v>
      </c>
      <c r="E8" s="212" t="s">
        <v>116</v>
      </c>
      <c r="F8" s="212" t="s">
        <v>117</v>
      </c>
      <c r="G8" s="212" t="s">
        <v>118</v>
      </c>
      <c r="H8" s="212" t="s">
        <v>141</v>
      </c>
      <c r="I8" s="212" t="s">
        <v>119</v>
      </c>
      <c r="J8" s="212" t="s">
        <v>120</v>
      </c>
      <c r="K8" s="212" t="s">
        <v>121</v>
      </c>
      <c r="L8" s="212" t="s">
        <v>140</v>
      </c>
      <c r="M8" s="212" t="s">
        <v>123</v>
      </c>
      <c r="N8" s="212" t="s">
        <v>139</v>
      </c>
      <c r="O8" s="212" t="s">
        <v>124</v>
      </c>
      <c r="P8" s="212" t="s">
        <v>125</v>
      </c>
      <c r="Q8" s="212" t="s">
        <v>126</v>
      </c>
      <c r="R8" s="212" t="s">
        <v>127</v>
      </c>
      <c r="S8" s="212" t="s">
        <v>128</v>
      </c>
      <c r="T8" s="212" t="s">
        <v>129</v>
      </c>
      <c r="U8" s="212" t="s">
        <v>446</v>
      </c>
      <c r="V8" s="212" t="s">
        <v>130</v>
      </c>
      <c r="W8" s="212" t="s">
        <v>131</v>
      </c>
      <c r="X8" s="212" t="s">
        <v>132</v>
      </c>
      <c r="Y8" s="212" t="s">
        <v>133</v>
      </c>
      <c r="Z8" s="212" t="s">
        <v>134</v>
      </c>
      <c r="AA8" s="212" t="s">
        <v>135</v>
      </c>
      <c r="AB8" s="212" t="s">
        <v>136</v>
      </c>
      <c r="AC8" s="212" t="s">
        <v>137</v>
      </c>
      <c r="AD8" s="370"/>
    </row>
    <row r="10" spans="1:30" x14ac:dyDescent="0.2">
      <c r="A10" s="371" t="s">
        <v>88</v>
      </c>
      <c r="B10" s="372">
        <v>1</v>
      </c>
      <c r="C10" s="372">
        <v>-7</v>
      </c>
      <c r="D10" s="372">
        <v>0</v>
      </c>
      <c r="E10" s="372">
        <v>4</v>
      </c>
      <c r="F10" s="372">
        <v>-2</v>
      </c>
      <c r="G10" s="372">
        <v>0</v>
      </c>
      <c r="H10" s="372">
        <v>-2</v>
      </c>
      <c r="I10" s="372">
        <v>-5</v>
      </c>
      <c r="J10" s="372">
        <v>-2</v>
      </c>
      <c r="K10" s="372">
        <v>1</v>
      </c>
      <c r="L10" s="372">
        <v>-1</v>
      </c>
      <c r="M10" s="372">
        <v>-7</v>
      </c>
      <c r="N10" s="372">
        <v>0</v>
      </c>
      <c r="O10" s="372">
        <v>2</v>
      </c>
      <c r="P10" s="372">
        <v>3</v>
      </c>
      <c r="Q10" s="372">
        <v>-7</v>
      </c>
      <c r="R10" s="372">
        <v>1</v>
      </c>
      <c r="S10" s="372">
        <v>3</v>
      </c>
      <c r="T10" s="372">
        <v>-2</v>
      </c>
      <c r="U10" s="372">
        <v>0</v>
      </c>
      <c r="V10" s="372">
        <v>10</v>
      </c>
      <c r="W10" s="372">
        <v>-2</v>
      </c>
      <c r="X10" s="372">
        <v>0</v>
      </c>
      <c r="Y10" s="372">
        <v>11</v>
      </c>
      <c r="Z10" s="372">
        <v>-1</v>
      </c>
      <c r="AA10" s="372">
        <v>6</v>
      </c>
      <c r="AB10" s="372">
        <v>-2</v>
      </c>
      <c r="AC10" s="372">
        <v>-2</v>
      </c>
    </row>
    <row r="11" spans="1:30" x14ac:dyDescent="0.2">
      <c r="A11" s="373" t="s">
        <v>97</v>
      </c>
      <c r="B11" s="377">
        <v>1</v>
      </c>
      <c r="C11" s="377">
        <v>-5</v>
      </c>
      <c r="D11" s="377">
        <v>-1</v>
      </c>
      <c r="E11" s="377">
        <v>4</v>
      </c>
      <c r="F11" s="377">
        <v>-1</v>
      </c>
      <c r="G11" s="377">
        <v>-1</v>
      </c>
      <c r="H11" s="377">
        <v>-2</v>
      </c>
      <c r="I11" s="377">
        <v>-4</v>
      </c>
      <c r="J11" s="377">
        <v>-1</v>
      </c>
      <c r="K11" s="377">
        <v>0</v>
      </c>
      <c r="L11" s="377">
        <v>0</v>
      </c>
      <c r="M11" s="377">
        <v>-2</v>
      </c>
      <c r="N11" s="377">
        <v>0</v>
      </c>
      <c r="O11" s="377">
        <v>3</v>
      </c>
      <c r="P11" s="377">
        <v>0</v>
      </c>
      <c r="Q11" s="377">
        <v>-1</v>
      </c>
      <c r="R11" s="377">
        <v>0</v>
      </c>
      <c r="S11" s="377">
        <v>0</v>
      </c>
      <c r="T11" s="377">
        <v>1</v>
      </c>
      <c r="U11" s="377">
        <v>0</v>
      </c>
      <c r="V11" s="377">
        <v>6</v>
      </c>
      <c r="W11" s="377">
        <v>-2</v>
      </c>
      <c r="X11" s="377">
        <v>0</v>
      </c>
      <c r="Y11" s="377">
        <v>2</v>
      </c>
      <c r="Z11" s="377">
        <v>0</v>
      </c>
      <c r="AA11" s="377">
        <v>0</v>
      </c>
      <c r="AB11" s="377">
        <v>1</v>
      </c>
      <c r="AC11" s="377">
        <v>2</v>
      </c>
    </row>
    <row r="12" spans="1:30" x14ac:dyDescent="0.2">
      <c r="A12" s="374" t="s">
        <v>98</v>
      </c>
      <c r="B12" s="377">
        <v>-1</v>
      </c>
      <c r="C12" s="377">
        <v>-2</v>
      </c>
      <c r="D12" s="377">
        <v>0</v>
      </c>
      <c r="E12" s="377">
        <v>1</v>
      </c>
      <c r="F12" s="377">
        <v>-2</v>
      </c>
      <c r="G12" s="377">
        <v>1</v>
      </c>
      <c r="H12" s="377">
        <v>0</v>
      </c>
      <c r="I12" s="377">
        <v>0</v>
      </c>
      <c r="J12" s="377">
        <v>0</v>
      </c>
      <c r="K12" s="377">
        <v>0</v>
      </c>
      <c r="L12" s="377">
        <v>-1</v>
      </c>
      <c r="M12" s="377">
        <v>-7</v>
      </c>
      <c r="N12" s="377">
        <v>0</v>
      </c>
      <c r="O12" s="377">
        <v>0</v>
      </c>
      <c r="P12" s="377">
        <v>2</v>
      </c>
      <c r="Q12" s="377">
        <v>-3</v>
      </c>
      <c r="R12" s="377">
        <v>0</v>
      </c>
      <c r="S12" s="377">
        <v>3</v>
      </c>
      <c r="T12" s="377">
        <v>-2</v>
      </c>
      <c r="U12" s="377">
        <v>0</v>
      </c>
      <c r="V12" s="377">
        <v>5</v>
      </c>
      <c r="W12" s="377">
        <v>-1</v>
      </c>
      <c r="X12" s="377">
        <v>-1</v>
      </c>
      <c r="Y12" s="377">
        <v>7</v>
      </c>
      <c r="Z12" s="377">
        <v>0</v>
      </c>
      <c r="AA12" s="377">
        <v>5</v>
      </c>
      <c r="AB12" s="377">
        <v>-2</v>
      </c>
      <c r="AC12" s="377">
        <v>-2</v>
      </c>
    </row>
    <row r="13" spans="1:30" x14ac:dyDescent="0.2">
      <c r="A13" s="375" t="s">
        <v>100</v>
      </c>
      <c r="B13" s="377">
        <v>1</v>
      </c>
      <c r="C13" s="377">
        <v>0</v>
      </c>
      <c r="D13" s="377">
        <v>1</v>
      </c>
      <c r="E13" s="377">
        <v>-1</v>
      </c>
      <c r="F13" s="377">
        <v>1</v>
      </c>
      <c r="G13" s="377">
        <v>0</v>
      </c>
      <c r="H13" s="377">
        <v>0</v>
      </c>
      <c r="I13" s="377">
        <v>-1</v>
      </c>
      <c r="J13" s="377">
        <v>-1</v>
      </c>
      <c r="K13" s="377">
        <v>1</v>
      </c>
      <c r="L13" s="377">
        <v>0</v>
      </c>
      <c r="M13" s="377">
        <v>2</v>
      </c>
      <c r="N13" s="377">
        <v>0</v>
      </c>
      <c r="O13" s="377">
        <v>-1</v>
      </c>
      <c r="P13" s="377">
        <v>1</v>
      </c>
      <c r="Q13" s="377">
        <v>-3</v>
      </c>
      <c r="R13" s="377">
        <v>1</v>
      </c>
      <c r="S13" s="377">
        <v>0</v>
      </c>
      <c r="T13" s="377">
        <v>-1</v>
      </c>
      <c r="U13" s="377">
        <v>0</v>
      </c>
      <c r="V13" s="377">
        <v>-1</v>
      </c>
      <c r="W13" s="377">
        <v>1</v>
      </c>
      <c r="X13" s="377">
        <v>1</v>
      </c>
      <c r="Y13" s="377">
        <v>2</v>
      </c>
      <c r="Z13" s="377">
        <v>-1</v>
      </c>
      <c r="AA13" s="377">
        <v>1</v>
      </c>
      <c r="AB13" s="377">
        <v>-1</v>
      </c>
      <c r="AC13" s="377">
        <v>-2</v>
      </c>
    </row>
    <row r="14" spans="1:30" x14ac:dyDescent="0.2">
      <c r="A14" s="376" t="s">
        <v>99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</row>
    <row r="15" spans="1:30" x14ac:dyDescent="0.2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</row>
    <row r="16" spans="1:30" x14ac:dyDescent="0.2">
      <c r="A16" s="378" t="s">
        <v>92</v>
      </c>
      <c r="B16" s="372">
        <v>1</v>
      </c>
      <c r="C16" s="372">
        <v>-3</v>
      </c>
      <c r="D16" s="372">
        <v>-1</v>
      </c>
      <c r="E16" s="372">
        <v>2</v>
      </c>
      <c r="F16" s="372">
        <v>-1</v>
      </c>
      <c r="G16" s="372">
        <v>-2</v>
      </c>
      <c r="H16" s="372">
        <v>0</v>
      </c>
      <c r="I16" s="372">
        <v>-4</v>
      </c>
      <c r="J16" s="372">
        <v>-2</v>
      </c>
      <c r="K16" s="372">
        <v>3</v>
      </c>
      <c r="L16" s="372">
        <v>-2</v>
      </c>
      <c r="M16" s="372">
        <v>-10</v>
      </c>
      <c r="N16" s="372">
        <v>-2</v>
      </c>
      <c r="O16" s="372">
        <v>-5</v>
      </c>
      <c r="P16" s="372">
        <v>2</v>
      </c>
      <c r="Q16" s="372">
        <v>-3</v>
      </c>
      <c r="R16" s="372">
        <v>0</v>
      </c>
      <c r="S16" s="372">
        <v>5</v>
      </c>
      <c r="T16" s="372">
        <v>-1</v>
      </c>
      <c r="U16" s="372">
        <v>0</v>
      </c>
      <c r="V16" s="372">
        <v>31</v>
      </c>
      <c r="W16" s="372">
        <v>0</v>
      </c>
      <c r="X16" s="372">
        <v>-3</v>
      </c>
      <c r="Y16" s="372">
        <v>-2</v>
      </c>
      <c r="Z16" s="372">
        <v>-1</v>
      </c>
      <c r="AA16" s="372">
        <v>-4</v>
      </c>
      <c r="AB16" s="372">
        <v>-1</v>
      </c>
      <c r="AC16" s="372">
        <v>3</v>
      </c>
    </row>
    <row r="17" spans="1:29" x14ac:dyDescent="0.2">
      <c r="A17" s="373" t="s">
        <v>97</v>
      </c>
      <c r="B17" s="377">
        <v>0</v>
      </c>
      <c r="C17" s="377">
        <v>0</v>
      </c>
      <c r="D17" s="377">
        <v>0</v>
      </c>
      <c r="E17" s="377">
        <v>-1</v>
      </c>
      <c r="F17" s="377">
        <v>-1</v>
      </c>
      <c r="G17" s="377">
        <v>-1</v>
      </c>
      <c r="H17" s="377">
        <v>0</v>
      </c>
      <c r="I17" s="377">
        <v>1</v>
      </c>
      <c r="J17" s="377">
        <v>0</v>
      </c>
      <c r="K17" s="377">
        <v>3</v>
      </c>
      <c r="L17" s="377">
        <v>-2</v>
      </c>
      <c r="M17" s="377">
        <v>-6</v>
      </c>
      <c r="N17" s="377">
        <v>-1</v>
      </c>
      <c r="O17" s="377">
        <v>-6</v>
      </c>
      <c r="P17" s="377">
        <v>0</v>
      </c>
      <c r="Q17" s="377">
        <v>-3</v>
      </c>
      <c r="R17" s="377">
        <v>1</v>
      </c>
      <c r="S17" s="377">
        <v>3</v>
      </c>
      <c r="T17" s="377">
        <v>1</v>
      </c>
      <c r="U17" s="377">
        <v>0</v>
      </c>
      <c r="V17" s="377">
        <v>10</v>
      </c>
      <c r="W17" s="377">
        <v>0</v>
      </c>
      <c r="X17" s="377">
        <v>-1</v>
      </c>
      <c r="Y17" s="377">
        <v>-1</v>
      </c>
      <c r="Z17" s="377">
        <v>0</v>
      </c>
      <c r="AA17" s="377">
        <v>-2</v>
      </c>
      <c r="AB17" s="377">
        <v>2</v>
      </c>
      <c r="AC17" s="377">
        <v>4</v>
      </c>
    </row>
    <row r="18" spans="1:29" x14ac:dyDescent="0.2">
      <c r="A18" s="374" t="s">
        <v>98</v>
      </c>
      <c r="B18" s="377">
        <v>-1</v>
      </c>
      <c r="C18" s="377">
        <v>-3</v>
      </c>
      <c r="D18" s="377">
        <v>0</v>
      </c>
      <c r="E18" s="377">
        <v>1</v>
      </c>
      <c r="F18" s="377">
        <v>0</v>
      </c>
      <c r="G18" s="377">
        <v>-1</v>
      </c>
      <c r="H18" s="377">
        <v>0</v>
      </c>
      <c r="I18" s="377">
        <v>-4</v>
      </c>
      <c r="J18" s="377">
        <v>-2</v>
      </c>
      <c r="K18" s="377">
        <v>0</v>
      </c>
      <c r="L18" s="377">
        <v>0</v>
      </c>
      <c r="M18" s="377">
        <v>-3</v>
      </c>
      <c r="N18" s="377">
        <v>-1</v>
      </c>
      <c r="O18" s="377">
        <v>-2</v>
      </c>
      <c r="P18" s="377">
        <v>3</v>
      </c>
      <c r="Q18" s="377">
        <v>-1</v>
      </c>
      <c r="R18" s="377">
        <v>0</v>
      </c>
      <c r="S18" s="377">
        <v>1</v>
      </c>
      <c r="T18" s="377">
        <v>-1</v>
      </c>
      <c r="U18" s="377">
        <v>0</v>
      </c>
      <c r="V18" s="377">
        <v>19</v>
      </c>
      <c r="W18" s="377">
        <v>-1</v>
      </c>
      <c r="X18" s="377">
        <v>0</v>
      </c>
      <c r="Y18" s="377">
        <v>-2</v>
      </c>
      <c r="Z18" s="377">
        <v>-1</v>
      </c>
      <c r="AA18" s="377">
        <v>-2</v>
      </c>
      <c r="AB18" s="377">
        <v>-1</v>
      </c>
      <c r="AC18" s="377">
        <v>2</v>
      </c>
    </row>
    <row r="19" spans="1:29" x14ac:dyDescent="0.2">
      <c r="A19" s="379" t="s">
        <v>100</v>
      </c>
      <c r="B19" s="377">
        <v>2</v>
      </c>
      <c r="C19" s="377">
        <v>0</v>
      </c>
      <c r="D19" s="377">
        <v>-1</v>
      </c>
      <c r="E19" s="377">
        <v>2</v>
      </c>
      <c r="F19" s="377">
        <v>0</v>
      </c>
      <c r="G19" s="377">
        <v>-1</v>
      </c>
      <c r="H19" s="377">
        <v>0</v>
      </c>
      <c r="I19" s="377">
        <v>-1</v>
      </c>
      <c r="J19" s="377">
        <v>0</v>
      </c>
      <c r="K19" s="377">
        <v>0</v>
      </c>
      <c r="L19" s="377">
        <v>0</v>
      </c>
      <c r="M19" s="377">
        <v>-1</v>
      </c>
      <c r="N19" s="377">
        <v>0</v>
      </c>
      <c r="O19" s="377">
        <v>3</v>
      </c>
      <c r="P19" s="377">
        <v>-1</v>
      </c>
      <c r="Q19" s="377">
        <v>1</v>
      </c>
      <c r="R19" s="377">
        <v>-1</v>
      </c>
      <c r="S19" s="377">
        <v>1</v>
      </c>
      <c r="T19" s="377">
        <v>0</v>
      </c>
      <c r="U19" s="377">
        <v>0</v>
      </c>
      <c r="V19" s="377">
        <v>2</v>
      </c>
      <c r="W19" s="377">
        <v>1</v>
      </c>
      <c r="X19" s="377">
        <v>-2</v>
      </c>
      <c r="Y19" s="377">
        <v>1</v>
      </c>
      <c r="Z19" s="377">
        <v>0</v>
      </c>
      <c r="AA19" s="377">
        <v>0</v>
      </c>
      <c r="AB19" s="377">
        <v>-2</v>
      </c>
      <c r="AC19" s="377">
        <v>-3</v>
      </c>
    </row>
    <row r="20" spans="1:29" x14ac:dyDescent="0.2">
      <c r="A20" s="376" t="s">
        <v>99</v>
      </c>
      <c r="B20" s="377"/>
      <c r="C20" s="377"/>
      <c r="D20" s="377"/>
      <c r="E20" s="377"/>
      <c r="F20" s="377"/>
      <c r="G20" s="377">
        <v>1</v>
      </c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>
        <v>-1</v>
      </c>
      <c r="U20" s="377"/>
      <c r="V20" s="377"/>
      <c r="W20" s="377"/>
      <c r="X20" s="377"/>
      <c r="Y20" s="377"/>
      <c r="Z20" s="377"/>
      <c r="AA20" s="377"/>
      <c r="AB20" s="377"/>
      <c r="AC20" s="377"/>
    </row>
    <row r="21" spans="1:29" x14ac:dyDescent="0.2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</row>
    <row r="22" spans="1:29" x14ac:dyDescent="0.2">
      <c r="A22" s="380" t="s">
        <v>102</v>
      </c>
      <c r="B22" s="381">
        <f>B16+B10</f>
        <v>2</v>
      </c>
      <c r="C22" s="381">
        <f t="shared" ref="C22:AC22" si="0">C16+C10</f>
        <v>-10</v>
      </c>
      <c r="D22" s="381">
        <f t="shared" si="0"/>
        <v>-1</v>
      </c>
      <c r="E22" s="381">
        <f t="shared" si="0"/>
        <v>6</v>
      </c>
      <c r="F22" s="381">
        <f t="shared" si="0"/>
        <v>-3</v>
      </c>
      <c r="G22" s="381">
        <f t="shared" si="0"/>
        <v>-2</v>
      </c>
      <c r="H22" s="381">
        <f t="shared" si="0"/>
        <v>-2</v>
      </c>
      <c r="I22" s="381">
        <f t="shared" si="0"/>
        <v>-9</v>
      </c>
      <c r="J22" s="381">
        <f t="shared" si="0"/>
        <v>-4</v>
      </c>
      <c r="K22" s="381">
        <f t="shared" si="0"/>
        <v>4</v>
      </c>
      <c r="L22" s="381">
        <f t="shared" si="0"/>
        <v>-3</v>
      </c>
      <c r="M22" s="381">
        <f t="shared" si="0"/>
        <v>-17</v>
      </c>
      <c r="N22" s="381">
        <f t="shared" si="0"/>
        <v>-2</v>
      </c>
      <c r="O22" s="381">
        <f t="shared" si="0"/>
        <v>-3</v>
      </c>
      <c r="P22" s="381">
        <f t="shared" si="0"/>
        <v>5</v>
      </c>
      <c r="Q22" s="381">
        <f t="shared" si="0"/>
        <v>-10</v>
      </c>
      <c r="R22" s="381">
        <f t="shared" si="0"/>
        <v>1</v>
      </c>
      <c r="S22" s="381">
        <f t="shared" si="0"/>
        <v>8</v>
      </c>
      <c r="T22" s="381">
        <f t="shared" si="0"/>
        <v>-3</v>
      </c>
      <c r="U22" s="381">
        <f t="shared" si="0"/>
        <v>0</v>
      </c>
      <c r="V22" s="381">
        <f t="shared" si="0"/>
        <v>41</v>
      </c>
      <c r="W22" s="381">
        <f t="shared" si="0"/>
        <v>-2</v>
      </c>
      <c r="X22" s="381">
        <f t="shared" si="0"/>
        <v>-3</v>
      </c>
      <c r="Y22" s="381">
        <f t="shared" si="0"/>
        <v>9</v>
      </c>
      <c r="Z22" s="381">
        <f t="shared" si="0"/>
        <v>-2</v>
      </c>
      <c r="AA22" s="381">
        <f t="shared" si="0"/>
        <v>2</v>
      </c>
      <c r="AB22" s="381">
        <f t="shared" si="0"/>
        <v>-3</v>
      </c>
      <c r="AC22" s="381">
        <f t="shared" si="0"/>
        <v>1</v>
      </c>
    </row>
    <row r="23" spans="1:29" x14ac:dyDescent="0.2">
      <c r="A23" s="382" t="s">
        <v>97</v>
      </c>
      <c r="B23" s="381">
        <f t="shared" ref="B23:AC23" si="1">B17+B11</f>
        <v>1</v>
      </c>
      <c r="C23" s="381">
        <f t="shared" si="1"/>
        <v>-5</v>
      </c>
      <c r="D23" s="381">
        <f t="shared" si="1"/>
        <v>-1</v>
      </c>
      <c r="E23" s="381">
        <f t="shared" si="1"/>
        <v>3</v>
      </c>
      <c r="F23" s="381">
        <f t="shared" si="1"/>
        <v>-2</v>
      </c>
      <c r="G23" s="381">
        <f t="shared" si="1"/>
        <v>-2</v>
      </c>
      <c r="H23" s="381">
        <f t="shared" si="1"/>
        <v>-2</v>
      </c>
      <c r="I23" s="381">
        <f t="shared" si="1"/>
        <v>-3</v>
      </c>
      <c r="J23" s="381">
        <f t="shared" si="1"/>
        <v>-1</v>
      </c>
      <c r="K23" s="381">
        <f t="shared" si="1"/>
        <v>3</v>
      </c>
      <c r="L23" s="381">
        <f t="shared" si="1"/>
        <v>-2</v>
      </c>
      <c r="M23" s="381">
        <f t="shared" si="1"/>
        <v>-8</v>
      </c>
      <c r="N23" s="381">
        <f t="shared" si="1"/>
        <v>-1</v>
      </c>
      <c r="O23" s="381">
        <f t="shared" si="1"/>
        <v>-3</v>
      </c>
      <c r="P23" s="381">
        <f t="shared" si="1"/>
        <v>0</v>
      </c>
      <c r="Q23" s="381">
        <f t="shared" si="1"/>
        <v>-4</v>
      </c>
      <c r="R23" s="381">
        <f t="shared" si="1"/>
        <v>1</v>
      </c>
      <c r="S23" s="381">
        <f t="shared" si="1"/>
        <v>3</v>
      </c>
      <c r="T23" s="381">
        <f t="shared" si="1"/>
        <v>2</v>
      </c>
      <c r="U23" s="381">
        <f t="shared" si="1"/>
        <v>0</v>
      </c>
      <c r="V23" s="381">
        <f t="shared" si="1"/>
        <v>16</v>
      </c>
      <c r="W23" s="381">
        <f t="shared" si="1"/>
        <v>-2</v>
      </c>
      <c r="X23" s="381">
        <f t="shared" si="1"/>
        <v>-1</v>
      </c>
      <c r="Y23" s="381">
        <f t="shared" si="1"/>
        <v>1</v>
      </c>
      <c r="Z23" s="381">
        <f t="shared" si="1"/>
        <v>0</v>
      </c>
      <c r="AA23" s="381">
        <f t="shared" si="1"/>
        <v>-2</v>
      </c>
      <c r="AB23" s="381">
        <f t="shared" si="1"/>
        <v>3</v>
      </c>
      <c r="AC23" s="381">
        <f t="shared" si="1"/>
        <v>6</v>
      </c>
    </row>
    <row r="24" spans="1:29" x14ac:dyDescent="0.2">
      <c r="A24" s="383" t="s">
        <v>98</v>
      </c>
      <c r="B24" s="381">
        <f t="shared" ref="B24:AC24" si="2">B18+B12</f>
        <v>-2</v>
      </c>
      <c r="C24" s="381">
        <f t="shared" si="2"/>
        <v>-5</v>
      </c>
      <c r="D24" s="381">
        <f t="shared" si="2"/>
        <v>0</v>
      </c>
      <c r="E24" s="381">
        <f t="shared" si="2"/>
        <v>2</v>
      </c>
      <c r="F24" s="381">
        <f t="shared" si="2"/>
        <v>-2</v>
      </c>
      <c r="G24" s="381">
        <f t="shared" si="2"/>
        <v>0</v>
      </c>
      <c r="H24" s="381">
        <f t="shared" si="2"/>
        <v>0</v>
      </c>
      <c r="I24" s="381">
        <f t="shared" si="2"/>
        <v>-4</v>
      </c>
      <c r="J24" s="381">
        <f t="shared" si="2"/>
        <v>-2</v>
      </c>
      <c r="K24" s="381">
        <f t="shared" si="2"/>
        <v>0</v>
      </c>
      <c r="L24" s="381">
        <f t="shared" si="2"/>
        <v>-1</v>
      </c>
      <c r="M24" s="381">
        <f t="shared" si="2"/>
        <v>-10</v>
      </c>
      <c r="N24" s="381">
        <f t="shared" si="2"/>
        <v>-1</v>
      </c>
      <c r="O24" s="381">
        <f t="shared" si="2"/>
        <v>-2</v>
      </c>
      <c r="P24" s="381">
        <f t="shared" si="2"/>
        <v>5</v>
      </c>
      <c r="Q24" s="381">
        <f t="shared" si="2"/>
        <v>-4</v>
      </c>
      <c r="R24" s="381">
        <f t="shared" si="2"/>
        <v>0</v>
      </c>
      <c r="S24" s="381">
        <f t="shared" si="2"/>
        <v>4</v>
      </c>
      <c r="T24" s="381">
        <f t="shared" si="2"/>
        <v>-3</v>
      </c>
      <c r="U24" s="381">
        <f t="shared" si="2"/>
        <v>0</v>
      </c>
      <c r="V24" s="381">
        <f t="shared" si="2"/>
        <v>24</v>
      </c>
      <c r="W24" s="381">
        <f t="shared" si="2"/>
        <v>-2</v>
      </c>
      <c r="X24" s="381">
        <f t="shared" si="2"/>
        <v>-1</v>
      </c>
      <c r="Y24" s="381">
        <f t="shared" si="2"/>
        <v>5</v>
      </c>
      <c r="Z24" s="381">
        <f t="shared" si="2"/>
        <v>-1</v>
      </c>
      <c r="AA24" s="381">
        <f t="shared" si="2"/>
        <v>3</v>
      </c>
      <c r="AB24" s="381">
        <f t="shared" si="2"/>
        <v>-3</v>
      </c>
      <c r="AC24" s="381">
        <f t="shared" si="2"/>
        <v>0</v>
      </c>
    </row>
    <row r="25" spans="1:29" x14ac:dyDescent="0.2">
      <c r="A25" s="383" t="s">
        <v>100</v>
      </c>
      <c r="B25" s="381">
        <f t="shared" ref="B25:AC25" si="3">B19+B13</f>
        <v>3</v>
      </c>
      <c r="C25" s="381">
        <f t="shared" si="3"/>
        <v>0</v>
      </c>
      <c r="D25" s="381">
        <f t="shared" si="3"/>
        <v>0</v>
      </c>
      <c r="E25" s="381">
        <f t="shared" si="3"/>
        <v>1</v>
      </c>
      <c r="F25" s="381">
        <f t="shared" si="3"/>
        <v>1</v>
      </c>
      <c r="G25" s="381">
        <f t="shared" si="3"/>
        <v>-1</v>
      </c>
      <c r="H25" s="381">
        <f t="shared" si="3"/>
        <v>0</v>
      </c>
      <c r="I25" s="381">
        <f t="shared" si="3"/>
        <v>-2</v>
      </c>
      <c r="J25" s="381">
        <f t="shared" si="3"/>
        <v>-1</v>
      </c>
      <c r="K25" s="381">
        <f t="shared" si="3"/>
        <v>1</v>
      </c>
      <c r="L25" s="381">
        <f t="shared" si="3"/>
        <v>0</v>
      </c>
      <c r="M25" s="381">
        <f t="shared" si="3"/>
        <v>1</v>
      </c>
      <c r="N25" s="381">
        <f t="shared" si="3"/>
        <v>0</v>
      </c>
      <c r="O25" s="381">
        <f t="shared" si="3"/>
        <v>2</v>
      </c>
      <c r="P25" s="381">
        <f t="shared" si="3"/>
        <v>0</v>
      </c>
      <c r="Q25" s="381">
        <f t="shared" si="3"/>
        <v>-2</v>
      </c>
      <c r="R25" s="381">
        <f t="shared" si="3"/>
        <v>0</v>
      </c>
      <c r="S25" s="381">
        <f t="shared" si="3"/>
        <v>1</v>
      </c>
      <c r="T25" s="381">
        <f t="shared" si="3"/>
        <v>-1</v>
      </c>
      <c r="U25" s="381">
        <f t="shared" si="3"/>
        <v>0</v>
      </c>
      <c r="V25" s="381">
        <f t="shared" si="3"/>
        <v>1</v>
      </c>
      <c r="W25" s="381">
        <f t="shared" si="3"/>
        <v>2</v>
      </c>
      <c r="X25" s="381">
        <f t="shared" si="3"/>
        <v>-1</v>
      </c>
      <c r="Y25" s="381">
        <f t="shared" si="3"/>
        <v>3</v>
      </c>
      <c r="Z25" s="381">
        <f t="shared" si="3"/>
        <v>-1</v>
      </c>
      <c r="AA25" s="381">
        <f t="shared" si="3"/>
        <v>1</v>
      </c>
      <c r="AB25" s="381">
        <f t="shared" si="3"/>
        <v>-3</v>
      </c>
      <c r="AC25" s="381">
        <f t="shared" si="3"/>
        <v>-5</v>
      </c>
    </row>
    <row r="26" spans="1:29" x14ac:dyDescent="0.2">
      <c r="A26" s="384" t="s">
        <v>99</v>
      </c>
      <c r="B26" s="381">
        <f t="shared" ref="B26:AC26" si="4">B20+B14</f>
        <v>0</v>
      </c>
      <c r="C26" s="381">
        <f t="shared" si="4"/>
        <v>0</v>
      </c>
      <c r="D26" s="381">
        <f t="shared" si="4"/>
        <v>0</v>
      </c>
      <c r="E26" s="381">
        <f t="shared" si="4"/>
        <v>0</v>
      </c>
      <c r="F26" s="381">
        <f t="shared" si="4"/>
        <v>0</v>
      </c>
      <c r="G26" s="381">
        <f t="shared" si="4"/>
        <v>1</v>
      </c>
      <c r="H26" s="381">
        <f t="shared" si="4"/>
        <v>0</v>
      </c>
      <c r="I26" s="381">
        <f t="shared" si="4"/>
        <v>0</v>
      </c>
      <c r="J26" s="381">
        <f t="shared" si="4"/>
        <v>0</v>
      </c>
      <c r="K26" s="381">
        <f t="shared" si="4"/>
        <v>0</v>
      </c>
      <c r="L26" s="381">
        <f t="shared" si="4"/>
        <v>0</v>
      </c>
      <c r="M26" s="381">
        <f t="shared" si="4"/>
        <v>0</v>
      </c>
      <c r="N26" s="381">
        <f t="shared" si="4"/>
        <v>0</v>
      </c>
      <c r="O26" s="381">
        <f t="shared" si="4"/>
        <v>0</v>
      </c>
      <c r="P26" s="381">
        <f t="shared" si="4"/>
        <v>0</v>
      </c>
      <c r="Q26" s="381">
        <f t="shared" si="4"/>
        <v>0</v>
      </c>
      <c r="R26" s="381">
        <f t="shared" si="4"/>
        <v>0</v>
      </c>
      <c r="S26" s="381">
        <f t="shared" si="4"/>
        <v>0</v>
      </c>
      <c r="T26" s="381">
        <f t="shared" si="4"/>
        <v>-1</v>
      </c>
      <c r="U26" s="381">
        <f t="shared" si="4"/>
        <v>0</v>
      </c>
      <c r="V26" s="381">
        <f t="shared" si="4"/>
        <v>0</v>
      </c>
      <c r="W26" s="381">
        <f t="shared" si="4"/>
        <v>0</v>
      </c>
      <c r="X26" s="381">
        <f t="shared" si="4"/>
        <v>0</v>
      </c>
      <c r="Y26" s="381">
        <f t="shared" si="4"/>
        <v>0</v>
      </c>
      <c r="Z26" s="381">
        <f t="shared" si="4"/>
        <v>0</v>
      </c>
      <c r="AA26" s="381">
        <f t="shared" si="4"/>
        <v>0</v>
      </c>
      <c r="AB26" s="381">
        <f t="shared" si="4"/>
        <v>0</v>
      </c>
      <c r="AC26" s="381">
        <f t="shared" si="4"/>
        <v>0</v>
      </c>
    </row>
    <row r="28" spans="1:29" x14ac:dyDescent="0.2">
      <c r="A28" s="385" t="s">
        <v>263</v>
      </c>
    </row>
    <row r="30" spans="1:29" x14ac:dyDescent="0.2">
      <c r="A30" s="344" t="s">
        <v>431</v>
      </c>
    </row>
    <row r="31" spans="1:29" x14ac:dyDescent="0.2">
      <c r="A31" s="345" t="s">
        <v>567</v>
      </c>
    </row>
  </sheetData>
  <mergeCells count="3">
    <mergeCell ref="A5:AC5"/>
    <mergeCell ref="B7:AC7"/>
    <mergeCell ref="A2:AC2"/>
  </mergeCells>
  <conditionalFormatting sqref="B10:AC26">
    <cfRule type="cellIs" dxfId="9" priority="3" operator="greaterThan">
      <formula>0</formula>
    </cfRule>
    <cfRule type="cellIs" dxfId="8" priority="4" operator="lessThan">
      <formula>0</formula>
    </cfRule>
  </conditionalFormatting>
  <conditionalFormatting sqref="B20:AC20">
    <cfRule type="cellIs" dxfId="7" priority="1" operator="greaterThan">
      <formula>0</formula>
    </cfRule>
    <cfRule type="cellIs" dxfId="6" priority="2" operator="lessThan">
      <formula>0</formula>
    </cfRule>
  </conditionalFormatting>
  <printOptions horizontalCentered="1"/>
  <pageMargins left="0.39370078740157483" right="0.39370078740157483" top="0.47244094488188981" bottom="0.47244094488188981" header="0.31496062992125984" footer="0.31496062992125984"/>
  <pageSetup paperSize="9" scale="79" orientation="portrait" r:id="rId1"/>
  <headerFooter alignWithMargins="0">
    <oddHeader>&amp;L&amp;"Times New Roman,Gras"DGRH A1-1&amp;R&amp;"Times New Roman,Gras"Juillet 2019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AI42"/>
  <sheetViews>
    <sheetView showGridLines="0" showZeros="0" workbookViewId="0">
      <selection activeCell="AK44" sqref="AK44"/>
    </sheetView>
  </sheetViews>
  <sheetFormatPr baseColWidth="10" defaultColWidth="12" defaultRowHeight="12.75" x14ac:dyDescent="0.2"/>
  <cols>
    <col min="1" max="1" width="17.83203125" style="226" bestFit="1" customWidth="1"/>
    <col min="2" max="31" width="5.6640625" style="226" customWidth="1"/>
    <col min="32" max="32" width="5.83203125" style="226" bestFit="1" customWidth="1"/>
    <col min="33" max="33" width="5.6640625" style="226" customWidth="1"/>
    <col min="34" max="34" width="12" style="226"/>
    <col min="35" max="35" width="12" style="227"/>
    <col min="36" max="16384" width="12" style="226"/>
  </cols>
  <sheetData>
    <row r="1" spans="1:35" ht="13.5" thickBot="1" x14ac:dyDescent="0.25">
      <c r="A1" s="645"/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266"/>
      <c r="AE1" s="266"/>
    </row>
    <row r="2" spans="1:35" ht="32.25" customHeight="1" thickTop="1" thickBot="1" x14ac:dyDescent="0.25">
      <c r="A2" s="634" t="s">
        <v>453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6"/>
    </row>
    <row r="3" spans="1:35" ht="13.5" thickTop="1" x14ac:dyDescent="0.2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1:35" x14ac:dyDescent="0.2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E4" s="230"/>
      <c r="AG4" s="229"/>
    </row>
    <row r="5" spans="1:35" x14ac:dyDescent="0.2">
      <c r="A5" s="646" t="s">
        <v>537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456"/>
    </row>
    <row r="6" spans="1:35" x14ac:dyDescent="0.2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G6" s="228"/>
    </row>
    <row r="7" spans="1:35" x14ac:dyDescent="0.2">
      <c r="A7" s="228"/>
      <c r="B7" s="639" t="s">
        <v>88</v>
      </c>
      <c r="C7" s="639"/>
      <c r="D7" s="639"/>
      <c r="E7" s="639"/>
      <c r="F7" s="639"/>
      <c r="G7" s="639"/>
      <c r="H7" s="639"/>
      <c r="I7" s="639"/>
      <c r="J7" s="639"/>
      <c r="K7" s="455"/>
      <c r="L7" s="230"/>
      <c r="M7" s="639" t="s">
        <v>92</v>
      </c>
      <c r="N7" s="639"/>
      <c r="O7" s="639"/>
      <c r="P7" s="639"/>
      <c r="Q7" s="639"/>
      <c r="R7" s="639"/>
      <c r="S7" s="639"/>
      <c r="T7" s="639"/>
      <c r="U7" s="639"/>
      <c r="V7" s="455"/>
      <c r="W7" s="230"/>
      <c r="X7" s="646" t="s">
        <v>102</v>
      </c>
      <c r="Y7" s="646"/>
      <c r="Z7" s="646"/>
      <c r="AA7" s="646"/>
      <c r="AB7" s="646"/>
      <c r="AC7" s="646"/>
      <c r="AD7" s="646"/>
      <c r="AE7" s="646"/>
      <c r="AF7" s="646"/>
      <c r="AG7" s="456"/>
    </row>
    <row r="8" spans="1:35" x14ac:dyDescent="0.2">
      <c r="A8" s="230"/>
      <c r="B8" s="231">
        <v>2009</v>
      </c>
      <c r="C8" s="231">
        <v>2010</v>
      </c>
      <c r="D8" s="231">
        <v>2011</v>
      </c>
      <c r="E8" s="231">
        <v>2012</v>
      </c>
      <c r="F8" s="231">
        <v>2013</v>
      </c>
      <c r="G8" s="231">
        <v>2014</v>
      </c>
      <c r="H8" s="231">
        <v>2015</v>
      </c>
      <c r="I8" s="231">
        <v>2016</v>
      </c>
      <c r="J8" s="231">
        <v>2017</v>
      </c>
      <c r="K8" s="231">
        <v>2018</v>
      </c>
      <c r="L8" s="231"/>
      <c r="M8" s="231">
        <v>2009</v>
      </c>
      <c r="N8" s="231">
        <v>2010</v>
      </c>
      <c r="O8" s="231">
        <v>2011</v>
      </c>
      <c r="P8" s="231">
        <v>2012</v>
      </c>
      <c r="Q8" s="231">
        <v>2013</v>
      </c>
      <c r="R8" s="231">
        <v>2014</v>
      </c>
      <c r="S8" s="231">
        <v>2015</v>
      </c>
      <c r="T8" s="231">
        <v>2016</v>
      </c>
      <c r="U8" s="231">
        <v>2017</v>
      </c>
      <c r="V8" s="231">
        <v>2018</v>
      </c>
      <c r="W8" s="231"/>
      <c r="X8" s="231">
        <v>2009</v>
      </c>
      <c r="Y8" s="231">
        <v>2010</v>
      </c>
      <c r="Z8" s="231">
        <v>2011</v>
      </c>
      <c r="AA8" s="231">
        <v>2012</v>
      </c>
      <c r="AB8" s="231">
        <v>2013</v>
      </c>
      <c r="AC8" s="231">
        <v>2014</v>
      </c>
      <c r="AD8" s="231">
        <v>2015</v>
      </c>
      <c r="AE8" s="231">
        <v>2016</v>
      </c>
      <c r="AF8" s="231">
        <v>2017</v>
      </c>
      <c r="AG8" s="231">
        <v>2018</v>
      </c>
    </row>
    <row r="9" spans="1:35" x14ac:dyDescent="0.2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G9" s="230"/>
    </row>
    <row r="10" spans="1:35" x14ac:dyDescent="0.2">
      <c r="A10" s="232" t="s">
        <v>142</v>
      </c>
      <c r="B10" s="233">
        <v>-2</v>
      </c>
      <c r="C10" s="233">
        <v>6</v>
      </c>
      <c r="D10" s="233">
        <v>2</v>
      </c>
      <c r="E10" s="233">
        <v>2</v>
      </c>
      <c r="F10" s="233">
        <v>1</v>
      </c>
      <c r="G10" s="233">
        <v>1</v>
      </c>
      <c r="H10" s="233">
        <v>0</v>
      </c>
      <c r="I10" s="233">
        <v>1</v>
      </c>
      <c r="J10" s="233">
        <v>3</v>
      </c>
      <c r="K10" s="233">
        <v>1</v>
      </c>
      <c r="L10"/>
      <c r="M10" s="233">
        <v>4</v>
      </c>
      <c r="N10" s="233">
        <v>-1</v>
      </c>
      <c r="O10" s="233">
        <v>-1</v>
      </c>
      <c r="P10" s="233">
        <v>6</v>
      </c>
      <c r="Q10" s="233"/>
      <c r="R10" s="233">
        <v>4</v>
      </c>
      <c r="S10" s="233">
        <v>1</v>
      </c>
      <c r="T10" s="233">
        <v>4</v>
      </c>
      <c r="U10" s="233">
        <v>2</v>
      </c>
      <c r="V10" s="233">
        <v>1</v>
      </c>
      <c r="W10" s="234"/>
      <c r="X10" s="235">
        <v>2</v>
      </c>
      <c r="Y10" s="235">
        <v>5</v>
      </c>
      <c r="Z10" s="235">
        <v>1</v>
      </c>
      <c r="AA10" s="235">
        <v>8</v>
      </c>
      <c r="AB10" s="235">
        <v>1</v>
      </c>
      <c r="AC10" s="235">
        <v>5</v>
      </c>
      <c r="AD10" s="235">
        <v>1</v>
      </c>
      <c r="AE10" s="236">
        <v>5</v>
      </c>
      <c r="AF10" s="236">
        <v>5</v>
      </c>
      <c r="AG10" s="235">
        <f>K10+V10</f>
        <v>2</v>
      </c>
      <c r="AI10" s="237"/>
    </row>
    <row r="11" spans="1:35" x14ac:dyDescent="0.2">
      <c r="A11" s="238" t="s">
        <v>143</v>
      </c>
      <c r="B11" s="239">
        <v>-1</v>
      </c>
      <c r="C11" s="239">
        <v>-3</v>
      </c>
      <c r="D11" s="239">
        <v>-4</v>
      </c>
      <c r="E11" s="239"/>
      <c r="F11" s="239"/>
      <c r="G11" s="239">
        <v>-1</v>
      </c>
      <c r="H11" s="239">
        <v>-1</v>
      </c>
      <c r="I11" s="239">
        <v>-2</v>
      </c>
      <c r="J11" s="239">
        <v>-1</v>
      </c>
      <c r="K11" s="239">
        <v>-7</v>
      </c>
      <c r="L11"/>
      <c r="M11" s="239">
        <v>-1</v>
      </c>
      <c r="N11" s="239">
        <v>-1</v>
      </c>
      <c r="O11" s="239">
        <v>-6</v>
      </c>
      <c r="P11" s="239">
        <v>-1</v>
      </c>
      <c r="Q11" s="239">
        <v>-5</v>
      </c>
      <c r="R11" s="239">
        <v>-5</v>
      </c>
      <c r="S11" s="239">
        <v>0</v>
      </c>
      <c r="T11" s="239">
        <v>-1</v>
      </c>
      <c r="U11" s="239">
        <v>-2</v>
      </c>
      <c r="V11" s="239">
        <v>-3</v>
      </c>
      <c r="W11" s="234"/>
      <c r="X11" s="240">
        <v>-2</v>
      </c>
      <c r="Y11" s="240">
        <v>-4</v>
      </c>
      <c r="Z11" s="240">
        <v>-10</v>
      </c>
      <c r="AA11" s="240">
        <v>-1</v>
      </c>
      <c r="AB11" s="240">
        <v>-5</v>
      </c>
      <c r="AC11" s="240">
        <v>-6</v>
      </c>
      <c r="AD11" s="240">
        <v>-1</v>
      </c>
      <c r="AE11" s="241">
        <v>-3</v>
      </c>
      <c r="AF11" s="241">
        <v>-3</v>
      </c>
      <c r="AG11" s="240">
        <f t="shared" ref="AG11:AG37" si="0">K11+V11</f>
        <v>-10</v>
      </c>
      <c r="AI11" s="237"/>
    </row>
    <row r="12" spans="1:35" x14ac:dyDescent="0.2">
      <c r="A12" s="238" t="s">
        <v>144</v>
      </c>
      <c r="B12" s="239">
        <v>-3</v>
      </c>
      <c r="C12" s="239">
        <v>-5</v>
      </c>
      <c r="D12" s="239">
        <v>-1</v>
      </c>
      <c r="E12" s="239">
        <v>-6</v>
      </c>
      <c r="F12" s="239">
        <v>-4</v>
      </c>
      <c r="G12" s="239">
        <v>0</v>
      </c>
      <c r="H12" s="239">
        <v>-3</v>
      </c>
      <c r="I12" s="239">
        <v>-3</v>
      </c>
      <c r="J12" s="239">
        <v>-2</v>
      </c>
      <c r="K12" s="239">
        <v>0</v>
      </c>
      <c r="L12"/>
      <c r="M12" s="239">
        <v>-2</v>
      </c>
      <c r="N12" s="239">
        <v>0</v>
      </c>
      <c r="O12" s="239">
        <v>-2</v>
      </c>
      <c r="P12" s="239">
        <v>-6</v>
      </c>
      <c r="Q12" s="239"/>
      <c r="R12" s="239">
        <v>-4</v>
      </c>
      <c r="S12" s="239">
        <v>-3</v>
      </c>
      <c r="T12" s="239">
        <v>-1</v>
      </c>
      <c r="U12" s="239">
        <v>-3</v>
      </c>
      <c r="V12" s="239">
        <v>-1</v>
      </c>
      <c r="W12" s="234"/>
      <c r="X12" s="240">
        <v>-5</v>
      </c>
      <c r="Y12" s="240">
        <v>-5</v>
      </c>
      <c r="Z12" s="240">
        <v>-3</v>
      </c>
      <c r="AA12" s="240">
        <v>-12</v>
      </c>
      <c r="AB12" s="240">
        <v>-4</v>
      </c>
      <c r="AC12" s="240">
        <v>-4</v>
      </c>
      <c r="AD12" s="240">
        <v>-6</v>
      </c>
      <c r="AE12" s="241">
        <v>-4</v>
      </c>
      <c r="AF12" s="241">
        <v>-5</v>
      </c>
      <c r="AG12" s="240">
        <f t="shared" si="0"/>
        <v>-1</v>
      </c>
    </row>
    <row r="13" spans="1:35" x14ac:dyDescent="0.2">
      <c r="A13" s="238" t="s">
        <v>145</v>
      </c>
      <c r="B13" s="239">
        <v>4</v>
      </c>
      <c r="C13" s="239">
        <v>2</v>
      </c>
      <c r="D13" s="239">
        <v>2</v>
      </c>
      <c r="E13" s="239">
        <v>5</v>
      </c>
      <c r="F13" s="239">
        <v>2</v>
      </c>
      <c r="G13" s="239">
        <v>0</v>
      </c>
      <c r="H13" s="239">
        <v>2</v>
      </c>
      <c r="I13" s="239">
        <v>5</v>
      </c>
      <c r="J13" s="239">
        <v>0</v>
      </c>
      <c r="K13" s="239">
        <v>4</v>
      </c>
      <c r="L13"/>
      <c r="M13" s="239">
        <v>2</v>
      </c>
      <c r="N13" s="239">
        <v>1</v>
      </c>
      <c r="O13" s="239">
        <v>6</v>
      </c>
      <c r="P13" s="239">
        <v>7</v>
      </c>
      <c r="Q13" s="239">
        <v>5</v>
      </c>
      <c r="R13" s="239">
        <v>-1</v>
      </c>
      <c r="S13" s="239">
        <v>0</v>
      </c>
      <c r="T13" s="239">
        <v>1</v>
      </c>
      <c r="U13" s="239">
        <v>-1</v>
      </c>
      <c r="V13" s="239">
        <v>2</v>
      </c>
      <c r="W13" s="234"/>
      <c r="X13" s="240">
        <v>6</v>
      </c>
      <c r="Y13" s="240">
        <v>3</v>
      </c>
      <c r="Z13" s="240">
        <v>8</v>
      </c>
      <c r="AA13" s="240">
        <v>12</v>
      </c>
      <c r="AB13" s="240">
        <v>7</v>
      </c>
      <c r="AC13" s="240">
        <v>-1</v>
      </c>
      <c r="AD13" s="240">
        <v>2</v>
      </c>
      <c r="AE13" s="241">
        <v>6</v>
      </c>
      <c r="AF13" s="241">
        <v>-1</v>
      </c>
      <c r="AG13" s="240">
        <f t="shared" si="0"/>
        <v>6</v>
      </c>
      <c r="AI13" s="237"/>
    </row>
    <row r="14" spans="1:35" x14ac:dyDescent="0.2">
      <c r="A14" s="238" t="s">
        <v>146</v>
      </c>
      <c r="B14" s="239">
        <v>-3</v>
      </c>
      <c r="C14" s="239">
        <v>-3</v>
      </c>
      <c r="D14" s="239">
        <v>-4</v>
      </c>
      <c r="E14" s="239">
        <v>-1</v>
      </c>
      <c r="F14" s="239">
        <v>-1</v>
      </c>
      <c r="G14" s="239">
        <v>0</v>
      </c>
      <c r="H14" s="239">
        <v>-1</v>
      </c>
      <c r="I14" s="239">
        <v>-1</v>
      </c>
      <c r="J14" s="239">
        <v>-2</v>
      </c>
      <c r="K14" s="239">
        <v>-2</v>
      </c>
      <c r="L14"/>
      <c r="M14" s="239">
        <v>3</v>
      </c>
      <c r="N14" s="239">
        <v>-3</v>
      </c>
      <c r="O14" s="239">
        <v>-5</v>
      </c>
      <c r="P14" s="239">
        <v>-2</v>
      </c>
      <c r="Q14" s="239">
        <v>-3</v>
      </c>
      <c r="R14" s="239">
        <v>0</v>
      </c>
      <c r="S14" s="239">
        <v>-5</v>
      </c>
      <c r="T14" s="239">
        <v>1</v>
      </c>
      <c r="U14" s="239">
        <v>-2</v>
      </c>
      <c r="V14" s="239">
        <v>-1</v>
      </c>
      <c r="W14" s="234"/>
      <c r="X14" s="240">
        <v>0</v>
      </c>
      <c r="Y14" s="240">
        <v>-6</v>
      </c>
      <c r="Z14" s="240">
        <v>-9</v>
      </c>
      <c r="AA14" s="240">
        <v>-3</v>
      </c>
      <c r="AB14" s="240">
        <v>-4</v>
      </c>
      <c r="AC14" s="240">
        <v>0</v>
      </c>
      <c r="AD14" s="240">
        <v>-6</v>
      </c>
      <c r="AE14" s="241">
        <v>0</v>
      </c>
      <c r="AF14" s="241">
        <v>-4</v>
      </c>
      <c r="AG14" s="240">
        <f t="shared" si="0"/>
        <v>-3</v>
      </c>
      <c r="AI14" s="237"/>
    </row>
    <row r="15" spans="1:35" x14ac:dyDescent="0.2">
      <c r="A15" s="238" t="s">
        <v>147</v>
      </c>
      <c r="B15" s="239">
        <v>-1</v>
      </c>
      <c r="C15" s="239">
        <v>2</v>
      </c>
      <c r="D15" s="239">
        <v>-4</v>
      </c>
      <c r="E15" s="239">
        <v>-3</v>
      </c>
      <c r="F15" s="239">
        <v>1</v>
      </c>
      <c r="G15" s="239">
        <v>0</v>
      </c>
      <c r="H15" s="239">
        <v>-1</v>
      </c>
      <c r="I15" s="239">
        <v>0</v>
      </c>
      <c r="J15" s="239">
        <v>0</v>
      </c>
      <c r="K15" s="239">
        <v>0</v>
      </c>
      <c r="L15"/>
      <c r="M15" s="239">
        <v>-5</v>
      </c>
      <c r="N15" s="239">
        <v>2</v>
      </c>
      <c r="O15" s="239">
        <v>-4</v>
      </c>
      <c r="P15" s="239">
        <v>-3</v>
      </c>
      <c r="Q15" s="239">
        <v>-3</v>
      </c>
      <c r="R15" s="239">
        <v>0</v>
      </c>
      <c r="S15" s="239">
        <v>-3</v>
      </c>
      <c r="T15" s="239">
        <v>2</v>
      </c>
      <c r="U15" s="239">
        <v>-1</v>
      </c>
      <c r="V15" s="239">
        <v>-2</v>
      </c>
      <c r="W15" s="234"/>
      <c r="X15" s="240">
        <v>-6</v>
      </c>
      <c r="Y15" s="240">
        <v>4</v>
      </c>
      <c r="Z15" s="240">
        <v>-8</v>
      </c>
      <c r="AA15" s="240">
        <v>-6</v>
      </c>
      <c r="AB15" s="240">
        <v>-2</v>
      </c>
      <c r="AC15" s="240">
        <v>0</v>
      </c>
      <c r="AD15" s="240">
        <v>-4</v>
      </c>
      <c r="AE15" s="241">
        <v>2</v>
      </c>
      <c r="AF15" s="241">
        <v>-1</v>
      </c>
      <c r="AG15" s="240">
        <f t="shared" si="0"/>
        <v>-2</v>
      </c>
      <c r="AI15" s="237"/>
    </row>
    <row r="16" spans="1:35" x14ac:dyDescent="0.2">
      <c r="A16" s="238" t="s">
        <v>148</v>
      </c>
      <c r="B16" s="239">
        <v>0</v>
      </c>
      <c r="C16" s="239">
        <v>0</v>
      </c>
      <c r="D16" s="239">
        <v>1</v>
      </c>
      <c r="E16" s="239"/>
      <c r="F16" s="239"/>
      <c r="G16" s="239">
        <v>0</v>
      </c>
      <c r="H16" s="239">
        <v>0</v>
      </c>
      <c r="I16" s="239">
        <v>1</v>
      </c>
      <c r="J16" s="239">
        <v>-1</v>
      </c>
      <c r="K16" s="239">
        <v>-2</v>
      </c>
      <c r="L16"/>
      <c r="M16" s="239">
        <v>-1</v>
      </c>
      <c r="N16" s="239">
        <v>0</v>
      </c>
      <c r="O16" s="239">
        <v>0</v>
      </c>
      <c r="P16" s="239"/>
      <c r="Q16" s="239"/>
      <c r="R16" s="239">
        <v>0</v>
      </c>
      <c r="S16" s="239">
        <v>1</v>
      </c>
      <c r="T16" s="239">
        <v>0</v>
      </c>
      <c r="U16" s="239">
        <v>1</v>
      </c>
      <c r="V16" s="239">
        <v>0</v>
      </c>
      <c r="W16" s="234"/>
      <c r="X16" s="240">
        <v>-1</v>
      </c>
      <c r="Y16" s="240">
        <v>0</v>
      </c>
      <c r="Z16" s="240">
        <v>1</v>
      </c>
      <c r="AA16" s="240">
        <v>0</v>
      </c>
      <c r="AB16" s="240">
        <v>0</v>
      </c>
      <c r="AC16" s="240">
        <v>0</v>
      </c>
      <c r="AD16" s="240">
        <v>1</v>
      </c>
      <c r="AE16" s="241">
        <v>1</v>
      </c>
      <c r="AF16" s="241">
        <v>0</v>
      </c>
      <c r="AG16" s="240">
        <f t="shared" si="0"/>
        <v>-2</v>
      </c>
      <c r="AI16" s="237"/>
    </row>
    <row r="17" spans="1:35" x14ac:dyDescent="0.2">
      <c r="A17" s="238" t="s">
        <v>149</v>
      </c>
      <c r="B17" s="239">
        <v>5</v>
      </c>
      <c r="C17" s="239">
        <v>1</v>
      </c>
      <c r="D17" s="239">
        <v>7</v>
      </c>
      <c r="E17" s="239">
        <v>1</v>
      </c>
      <c r="F17" s="239">
        <v>2</v>
      </c>
      <c r="G17" s="239">
        <v>-2</v>
      </c>
      <c r="H17" s="239">
        <v>-3</v>
      </c>
      <c r="I17" s="239">
        <v>-4</v>
      </c>
      <c r="J17" s="239">
        <v>-5</v>
      </c>
      <c r="K17" s="239">
        <v>-5</v>
      </c>
      <c r="L17"/>
      <c r="M17" s="239">
        <v>-4</v>
      </c>
      <c r="N17" s="239">
        <v>0</v>
      </c>
      <c r="O17" s="239">
        <v>1</v>
      </c>
      <c r="P17" s="239">
        <v>-2</v>
      </c>
      <c r="Q17" s="239">
        <v>4</v>
      </c>
      <c r="R17" s="239">
        <v>1</v>
      </c>
      <c r="S17" s="239">
        <v>1</v>
      </c>
      <c r="T17" s="239">
        <v>5</v>
      </c>
      <c r="U17" s="239">
        <v>0</v>
      </c>
      <c r="V17" s="239">
        <v>-4</v>
      </c>
      <c r="W17" s="234"/>
      <c r="X17" s="240">
        <v>1</v>
      </c>
      <c r="Y17" s="240">
        <v>1</v>
      </c>
      <c r="Z17" s="240">
        <v>8</v>
      </c>
      <c r="AA17" s="240">
        <v>-1</v>
      </c>
      <c r="AB17" s="240">
        <v>6</v>
      </c>
      <c r="AC17" s="240">
        <v>-1</v>
      </c>
      <c r="AD17" s="240">
        <v>-2</v>
      </c>
      <c r="AE17" s="241">
        <v>1</v>
      </c>
      <c r="AF17" s="241">
        <v>-5</v>
      </c>
      <c r="AG17" s="240">
        <f t="shared" si="0"/>
        <v>-9</v>
      </c>
      <c r="AI17" s="237"/>
    </row>
    <row r="18" spans="1:35" x14ac:dyDescent="0.2">
      <c r="A18" s="238" t="s">
        <v>150</v>
      </c>
      <c r="B18" s="239">
        <v>1</v>
      </c>
      <c r="C18" s="239">
        <v>-2</v>
      </c>
      <c r="D18" s="239">
        <v>-2</v>
      </c>
      <c r="E18" s="239">
        <v>-4</v>
      </c>
      <c r="F18" s="239">
        <v>-1</v>
      </c>
      <c r="G18" s="239">
        <v>0</v>
      </c>
      <c r="H18" s="239">
        <v>2</v>
      </c>
      <c r="I18" s="239">
        <v>-4</v>
      </c>
      <c r="J18" s="239">
        <v>-1</v>
      </c>
      <c r="K18" s="239">
        <v>-2</v>
      </c>
      <c r="L18"/>
      <c r="M18" s="239">
        <v>-3</v>
      </c>
      <c r="N18" s="239">
        <v>-1</v>
      </c>
      <c r="O18" s="239">
        <v>-3</v>
      </c>
      <c r="P18" s="239">
        <v>-2</v>
      </c>
      <c r="Q18" s="239">
        <v>-2</v>
      </c>
      <c r="R18" s="239">
        <v>-1</v>
      </c>
      <c r="S18" s="239">
        <v>-1</v>
      </c>
      <c r="T18" s="239">
        <v>-4</v>
      </c>
      <c r="U18" s="239">
        <v>-2</v>
      </c>
      <c r="V18" s="239">
        <v>-2</v>
      </c>
      <c r="W18" s="234"/>
      <c r="X18" s="240">
        <v>-2</v>
      </c>
      <c r="Y18" s="240">
        <v>-3</v>
      </c>
      <c r="Z18" s="240">
        <v>-5</v>
      </c>
      <c r="AA18" s="240">
        <v>-6</v>
      </c>
      <c r="AB18" s="240">
        <v>-3</v>
      </c>
      <c r="AC18" s="240">
        <v>-1</v>
      </c>
      <c r="AD18" s="240">
        <v>1</v>
      </c>
      <c r="AE18" s="241">
        <v>-8</v>
      </c>
      <c r="AF18" s="241">
        <v>-3</v>
      </c>
      <c r="AG18" s="240">
        <f t="shared" si="0"/>
        <v>-4</v>
      </c>
      <c r="AI18" s="237"/>
    </row>
    <row r="19" spans="1:35" x14ac:dyDescent="0.2">
      <c r="A19" s="238" t="s">
        <v>151</v>
      </c>
      <c r="B19" s="239">
        <v>-3</v>
      </c>
      <c r="C19" s="239">
        <v>5</v>
      </c>
      <c r="D19" s="239">
        <v>1</v>
      </c>
      <c r="E19" s="239">
        <v>-4</v>
      </c>
      <c r="F19" s="239">
        <v>-4</v>
      </c>
      <c r="G19" s="239">
        <v>3</v>
      </c>
      <c r="H19" s="239">
        <v>2</v>
      </c>
      <c r="I19" s="239">
        <v>2</v>
      </c>
      <c r="J19" s="239">
        <v>1</v>
      </c>
      <c r="K19" s="239">
        <v>1</v>
      </c>
      <c r="L19"/>
      <c r="M19" s="239">
        <v>-4</v>
      </c>
      <c r="N19" s="239">
        <v>-2</v>
      </c>
      <c r="O19" s="239">
        <v>-1</v>
      </c>
      <c r="P19" s="239">
        <v>-3</v>
      </c>
      <c r="Q19" s="239">
        <v>-3</v>
      </c>
      <c r="R19" s="239">
        <v>-4</v>
      </c>
      <c r="S19" s="239">
        <v>0</v>
      </c>
      <c r="T19" s="239">
        <v>-3</v>
      </c>
      <c r="U19" s="239">
        <v>-5</v>
      </c>
      <c r="V19" s="239">
        <v>3</v>
      </c>
      <c r="W19" s="234"/>
      <c r="X19" s="240">
        <v>-7</v>
      </c>
      <c r="Y19" s="240">
        <v>3</v>
      </c>
      <c r="Z19" s="240">
        <v>0</v>
      </c>
      <c r="AA19" s="240">
        <v>-7</v>
      </c>
      <c r="AB19" s="240">
        <v>-7</v>
      </c>
      <c r="AC19" s="240">
        <v>-1</v>
      </c>
      <c r="AD19" s="240">
        <v>2</v>
      </c>
      <c r="AE19" s="241">
        <v>-1</v>
      </c>
      <c r="AF19" s="241">
        <v>-4</v>
      </c>
      <c r="AG19" s="240">
        <f t="shared" si="0"/>
        <v>4</v>
      </c>
      <c r="AI19" s="237"/>
    </row>
    <row r="20" spans="1:35" x14ac:dyDescent="0.2">
      <c r="A20" s="238" t="s">
        <v>152</v>
      </c>
      <c r="B20" s="239">
        <v>-1</v>
      </c>
      <c r="C20" s="239">
        <v>-1</v>
      </c>
      <c r="D20" s="239">
        <v>0</v>
      </c>
      <c r="E20" s="239">
        <v>-1</v>
      </c>
      <c r="F20" s="239">
        <v>-1</v>
      </c>
      <c r="G20" s="239">
        <v>0</v>
      </c>
      <c r="H20" s="239">
        <v>3</v>
      </c>
      <c r="I20" s="239">
        <v>0</v>
      </c>
      <c r="J20" s="239">
        <v>1</v>
      </c>
      <c r="K20" s="239">
        <v>-1</v>
      </c>
      <c r="L20"/>
      <c r="M20" s="239">
        <v>0</v>
      </c>
      <c r="N20" s="239">
        <v>0</v>
      </c>
      <c r="O20" s="239">
        <v>1</v>
      </c>
      <c r="P20" s="239">
        <v>-3</v>
      </c>
      <c r="Q20" s="239">
        <v>-1</v>
      </c>
      <c r="R20" s="239">
        <v>0</v>
      </c>
      <c r="S20" s="239">
        <v>-1</v>
      </c>
      <c r="T20" s="239">
        <v>-1</v>
      </c>
      <c r="U20" s="239">
        <v>-2</v>
      </c>
      <c r="V20" s="239">
        <v>-2</v>
      </c>
      <c r="W20" s="234"/>
      <c r="X20" s="240">
        <v>-1</v>
      </c>
      <c r="Y20" s="240">
        <v>-1</v>
      </c>
      <c r="Z20" s="240">
        <v>1</v>
      </c>
      <c r="AA20" s="240">
        <v>-4</v>
      </c>
      <c r="AB20" s="240">
        <v>-2</v>
      </c>
      <c r="AC20" s="240">
        <v>0</v>
      </c>
      <c r="AD20" s="240">
        <v>2</v>
      </c>
      <c r="AE20" s="241">
        <v>-1</v>
      </c>
      <c r="AF20" s="241">
        <v>-1</v>
      </c>
      <c r="AG20" s="240">
        <f t="shared" si="0"/>
        <v>-3</v>
      </c>
      <c r="AI20" s="237"/>
    </row>
    <row r="21" spans="1:35" x14ac:dyDescent="0.2">
      <c r="A21" s="238" t="s">
        <v>153</v>
      </c>
      <c r="B21" s="239">
        <v>-8</v>
      </c>
      <c r="C21" s="239">
        <v>-9</v>
      </c>
      <c r="D21" s="239">
        <v>-4</v>
      </c>
      <c r="E21" s="239">
        <v>-8</v>
      </c>
      <c r="F21" s="239">
        <v>-5</v>
      </c>
      <c r="G21" s="239">
        <v>-8</v>
      </c>
      <c r="H21" s="239">
        <v>-3</v>
      </c>
      <c r="I21" s="239">
        <v>-3</v>
      </c>
      <c r="J21" s="239">
        <v>4</v>
      </c>
      <c r="K21" s="239">
        <v>-7</v>
      </c>
      <c r="L21"/>
      <c r="M21" s="239">
        <v>-15</v>
      </c>
      <c r="N21" s="239">
        <v>-5</v>
      </c>
      <c r="O21" s="239">
        <v>-6</v>
      </c>
      <c r="P21" s="239">
        <v>-8</v>
      </c>
      <c r="Q21" s="239">
        <v>-14</v>
      </c>
      <c r="R21" s="239">
        <v>-8</v>
      </c>
      <c r="S21" s="239">
        <v>-4</v>
      </c>
      <c r="T21" s="239">
        <v>-3</v>
      </c>
      <c r="U21" s="239">
        <v>-8</v>
      </c>
      <c r="V21" s="239">
        <v>-10</v>
      </c>
      <c r="W21" s="234"/>
      <c r="X21" s="240">
        <v>-23</v>
      </c>
      <c r="Y21" s="240">
        <v>-14</v>
      </c>
      <c r="Z21" s="240">
        <v>-10</v>
      </c>
      <c r="AA21" s="240">
        <v>-16</v>
      </c>
      <c r="AB21" s="240">
        <v>-19</v>
      </c>
      <c r="AC21" s="240">
        <v>-16</v>
      </c>
      <c r="AD21" s="240">
        <v>-7</v>
      </c>
      <c r="AE21" s="241">
        <v>-6</v>
      </c>
      <c r="AF21" s="241">
        <v>-4</v>
      </c>
      <c r="AG21" s="240">
        <f t="shared" si="0"/>
        <v>-17</v>
      </c>
      <c r="AI21" s="237"/>
    </row>
    <row r="22" spans="1:35" x14ac:dyDescent="0.2">
      <c r="A22" s="238" t="s">
        <v>154</v>
      </c>
      <c r="B22" s="239">
        <v>-1</v>
      </c>
      <c r="C22" s="239">
        <v>-2</v>
      </c>
      <c r="D22" s="239">
        <v>1</v>
      </c>
      <c r="E22" s="239">
        <v>1</v>
      </c>
      <c r="F22" s="239">
        <v>-1</v>
      </c>
      <c r="G22" s="239">
        <v>0</v>
      </c>
      <c r="H22" s="239">
        <v>2</v>
      </c>
      <c r="I22" s="239">
        <v>-1</v>
      </c>
      <c r="J22" s="239">
        <v>0</v>
      </c>
      <c r="K22" s="239">
        <v>0</v>
      </c>
      <c r="L22"/>
      <c r="M22" s="239">
        <v>1</v>
      </c>
      <c r="N22" s="239">
        <v>-3</v>
      </c>
      <c r="O22" s="239">
        <v>-2</v>
      </c>
      <c r="P22" s="239">
        <v>-1</v>
      </c>
      <c r="Q22" s="239"/>
      <c r="R22" s="239">
        <v>0</v>
      </c>
      <c r="S22" s="239">
        <v>0</v>
      </c>
      <c r="T22" s="239">
        <v>0</v>
      </c>
      <c r="U22" s="239">
        <v>-2</v>
      </c>
      <c r="V22" s="239">
        <v>-2</v>
      </c>
      <c r="W22" s="234"/>
      <c r="X22" s="240">
        <v>0</v>
      </c>
      <c r="Y22" s="240">
        <v>-5</v>
      </c>
      <c r="Z22" s="240">
        <v>-1</v>
      </c>
      <c r="AA22" s="240">
        <v>0</v>
      </c>
      <c r="AB22" s="240">
        <v>-1</v>
      </c>
      <c r="AC22" s="240">
        <v>0</v>
      </c>
      <c r="AD22" s="240">
        <v>2</v>
      </c>
      <c r="AE22" s="241">
        <v>-1</v>
      </c>
      <c r="AF22" s="241">
        <v>-2</v>
      </c>
      <c r="AG22" s="240">
        <f t="shared" si="0"/>
        <v>-2</v>
      </c>
      <c r="AI22" s="237"/>
    </row>
    <row r="23" spans="1:35" x14ac:dyDescent="0.2">
      <c r="A23" s="238" t="s">
        <v>155</v>
      </c>
      <c r="B23" s="239">
        <v>1</v>
      </c>
      <c r="C23" s="239">
        <v>-1</v>
      </c>
      <c r="D23" s="239">
        <v>5</v>
      </c>
      <c r="E23" s="239">
        <v>-1</v>
      </c>
      <c r="F23" s="239">
        <v>7</v>
      </c>
      <c r="G23" s="239">
        <v>0</v>
      </c>
      <c r="H23" s="239">
        <v>-4</v>
      </c>
      <c r="I23" s="239">
        <v>5</v>
      </c>
      <c r="J23" s="239">
        <v>2</v>
      </c>
      <c r="K23" s="239">
        <v>2</v>
      </c>
      <c r="L23"/>
      <c r="M23" s="239">
        <v>1</v>
      </c>
      <c r="N23" s="239">
        <v>1</v>
      </c>
      <c r="O23" s="239">
        <v>0</v>
      </c>
      <c r="P23" s="239">
        <v>-1</v>
      </c>
      <c r="Q23" s="239">
        <v>3</v>
      </c>
      <c r="R23" s="239">
        <v>0</v>
      </c>
      <c r="S23" s="239">
        <v>4</v>
      </c>
      <c r="T23" s="239">
        <v>1</v>
      </c>
      <c r="U23" s="239">
        <v>4</v>
      </c>
      <c r="V23" s="239">
        <v>-5</v>
      </c>
      <c r="W23" s="234"/>
      <c r="X23" s="240">
        <v>2</v>
      </c>
      <c r="Y23" s="240">
        <v>0</v>
      </c>
      <c r="Z23" s="240">
        <v>5</v>
      </c>
      <c r="AA23" s="240">
        <v>-2</v>
      </c>
      <c r="AB23" s="240">
        <v>10</v>
      </c>
      <c r="AC23" s="240">
        <v>0</v>
      </c>
      <c r="AD23" s="240">
        <v>0</v>
      </c>
      <c r="AE23" s="241">
        <v>6</v>
      </c>
      <c r="AF23" s="241">
        <v>6</v>
      </c>
      <c r="AG23" s="240">
        <f t="shared" si="0"/>
        <v>-3</v>
      </c>
      <c r="AI23" s="237"/>
    </row>
    <row r="24" spans="1:35" x14ac:dyDescent="0.2">
      <c r="A24" s="238" t="s">
        <v>156</v>
      </c>
      <c r="B24" s="239">
        <v>5</v>
      </c>
      <c r="C24" s="239">
        <v>5</v>
      </c>
      <c r="D24" s="239">
        <v>6</v>
      </c>
      <c r="E24" s="239">
        <v>12</v>
      </c>
      <c r="F24" s="239">
        <v>4</v>
      </c>
      <c r="G24" s="239">
        <v>2</v>
      </c>
      <c r="H24" s="239">
        <v>4</v>
      </c>
      <c r="I24" s="239">
        <v>4</v>
      </c>
      <c r="J24" s="239">
        <v>1</v>
      </c>
      <c r="K24" s="239">
        <v>3</v>
      </c>
      <c r="L24"/>
      <c r="M24" s="239">
        <v>6</v>
      </c>
      <c r="N24" s="239">
        <v>-5</v>
      </c>
      <c r="O24" s="239">
        <v>3</v>
      </c>
      <c r="P24" s="239">
        <v>1</v>
      </c>
      <c r="Q24" s="239">
        <v>6</v>
      </c>
      <c r="R24" s="239">
        <v>5</v>
      </c>
      <c r="S24" s="239">
        <v>-2</v>
      </c>
      <c r="T24" s="239">
        <v>2</v>
      </c>
      <c r="U24" s="239">
        <v>4</v>
      </c>
      <c r="V24" s="239">
        <v>2</v>
      </c>
      <c r="W24" s="234"/>
      <c r="X24" s="240">
        <v>11</v>
      </c>
      <c r="Y24" s="240">
        <v>0</v>
      </c>
      <c r="Z24" s="240">
        <v>9</v>
      </c>
      <c r="AA24" s="240">
        <v>13</v>
      </c>
      <c r="AB24" s="240">
        <v>10</v>
      </c>
      <c r="AC24" s="240">
        <v>7</v>
      </c>
      <c r="AD24" s="240">
        <v>2</v>
      </c>
      <c r="AE24" s="241">
        <v>6</v>
      </c>
      <c r="AF24" s="241">
        <v>5</v>
      </c>
      <c r="AG24" s="240">
        <f t="shared" si="0"/>
        <v>5</v>
      </c>
      <c r="AI24" s="237"/>
    </row>
    <row r="25" spans="1:35" x14ac:dyDescent="0.2">
      <c r="A25" s="238" t="s">
        <v>157</v>
      </c>
      <c r="B25" s="239">
        <v>2</v>
      </c>
      <c r="C25" s="239">
        <v>1</v>
      </c>
      <c r="D25" s="239">
        <v>0</v>
      </c>
      <c r="E25" s="239">
        <v>-1</v>
      </c>
      <c r="F25" s="239">
        <v>1</v>
      </c>
      <c r="G25" s="239">
        <v>-3</v>
      </c>
      <c r="H25" s="239">
        <v>-4</v>
      </c>
      <c r="I25" s="239">
        <v>-3</v>
      </c>
      <c r="J25" s="239">
        <v>1</v>
      </c>
      <c r="K25" s="239">
        <v>-7</v>
      </c>
      <c r="L25"/>
      <c r="M25" s="239">
        <v>-6</v>
      </c>
      <c r="N25" s="239">
        <v>-1</v>
      </c>
      <c r="O25" s="239">
        <v>-5</v>
      </c>
      <c r="P25" s="239">
        <v>-5</v>
      </c>
      <c r="Q25" s="239">
        <v>-9</v>
      </c>
      <c r="R25" s="239">
        <v>-1</v>
      </c>
      <c r="S25" s="239">
        <v>-8</v>
      </c>
      <c r="T25" s="239">
        <v>-7</v>
      </c>
      <c r="U25" s="239">
        <v>-3</v>
      </c>
      <c r="V25" s="239">
        <v>-3</v>
      </c>
      <c r="W25" s="234"/>
      <c r="X25" s="240">
        <v>-4</v>
      </c>
      <c r="Y25" s="240">
        <v>0</v>
      </c>
      <c r="Z25" s="240">
        <v>-5</v>
      </c>
      <c r="AA25" s="240">
        <v>-6</v>
      </c>
      <c r="AB25" s="240">
        <v>-8</v>
      </c>
      <c r="AC25" s="240">
        <v>-4</v>
      </c>
      <c r="AD25" s="240">
        <v>-12</v>
      </c>
      <c r="AE25" s="241">
        <v>-10</v>
      </c>
      <c r="AF25" s="241">
        <v>-2</v>
      </c>
      <c r="AG25" s="240">
        <f t="shared" si="0"/>
        <v>-10</v>
      </c>
      <c r="AI25" s="237"/>
    </row>
    <row r="26" spans="1:35" x14ac:dyDescent="0.2">
      <c r="A26" s="238" t="s">
        <v>158</v>
      </c>
      <c r="B26" s="239">
        <v>-1</v>
      </c>
      <c r="C26" s="239">
        <v>-11</v>
      </c>
      <c r="D26" s="239">
        <v>-8</v>
      </c>
      <c r="E26" s="239">
        <v>-3</v>
      </c>
      <c r="F26" s="239">
        <v>-5</v>
      </c>
      <c r="G26" s="239">
        <v>1</v>
      </c>
      <c r="H26" s="239">
        <v>1</v>
      </c>
      <c r="I26" s="239">
        <v>4</v>
      </c>
      <c r="J26" s="239">
        <v>-1</v>
      </c>
      <c r="K26" s="239">
        <v>1</v>
      </c>
      <c r="L26"/>
      <c r="M26" s="239">
        <v>-9</v>
      </c>
      <c r="N26" s="239">
        <v>-3</v>
      </c>
      <c r="O26" s="239">
        <v>-7</v>
      </c>
      <c r="P26" s="239">
        <v>2</v>
      </c>
      <c r="Q26" s="239">
        <v>-2</v>
      </c>
      <c r="R26" s="239">
        <v>-1</v>
      </c>
      <c r="S26" s="239">
        <v>-6</v>
      </c>
      <c r="T26" s="239">
        <v>0</v>
      </c>
      <c r="U26" s="239">
        <v>2</v>
      </c>
      <c r="V26" s="239">
        <v>0</v>
      </c>
      <c r="W26" s="234"/>
      <c r="X26" s="240">
        <v>-10</v>
      </c>
      <c r="Y26" s="240">
        <v>-14</v>
      </c>
      <c r="Z26" s="240">
        <v>-15</v>
      </c>
      <c r="AA26" s="240">
        <v>-1</v>
      </c>
      <c r="AB26" s="240">
        <v>-7</v>
      </c>
      <c r="AC26" s="240">
        <v>0</v>
      </c>
      <c r="AD26" s="240">
        <v>-5</v>
      </c>
      <c r="AE26" s="241">
        <v>4</v>
      </c>
      <c r="AF26" s="241">
        <v>1</v>
      </c>
      <c r="AG26" s="240">
        <f t="shared" si="0"/>
        <v>1</v>
      </c>
      <c r="AI26" s="237"/>
    </row>
    <row r="27" spans="1:35" x14ac:dyDescent="0.2">
      <c r="A27" s="238" t="s">
        <v>159</v>
      </c>
      <c r="B27" s="239">
        <v>-5</v>
      </c>
      <c r="C27" s="239">
        <v>-2</v>
      </c>
      <c r="D27" s="239">
        <v>-3</v>
      </c>
      <c r="E27" s="239"/>
      <c r="F27" s="239"/>
      <c r="G27" s="239">
        <v>2</v>
      </c>
      <c r="H27" s="239">
        <v>-2</v>
      </c>
      <c r="I27" s="239">
        <v>1</v>
      </c>
      <c r="J27" s="239">
        <v>-1</v>
      </c>
      <c r="K27" s="239">
        <v>3</v>
      </c>
      <c r="L27"/>
      <c r="M27" s="239">
        <v>3</v>
      </c>
      <c r="N27" s="239">
        <v>-2</v>
      </c>
      <c r="O27" s="239">
        <v>-2</v>
      </c>
      <c r="P27" s="239">
        <v>1</v>
      </c>
      <c r="Q27" s="239">
        <v>3</v>
      </c>
      <c r="R27" s="239">
        <v>0</v>
      </c>
      <c r="S27" s="239">
        <v>0</v>
      </c>
      <c r="T27" s="239">
        <v>-1</v>
      </c>
      <c r="U27" s="239">
        <v>0</v>
      </c>
      <c r="V27" s="239">
        <v>5</v>
      </c>
      <c r="W27" s="234"/>
      <c r="X27" s="240">
        <v>-2</v>
      </c>
      <c r="Y27" s="240">
        <v>-4</v>
      </c>
      <c r="Z27" s="240">
        <v>-5</v>
      </c>
      <c r="AA27" s="240">
        <v>1</v>
      </c>
      <c r="AB27" s="240">
        <v>3</v>
      </c>
      <c r="AC27" s="240">
        <v>2</v>
      </c>
      <c r="AD27" s="240">
        <v>-2</v>
      </c>
      <c r="AE27" s="241">
        <v>0</v>
      </c>
      <c r="AF27" s="241">
        <v>-1</v>
      </c>
      <c r="AG27" s="240">
        <f t="shared" si="0"/>
        <v>8</v>
      </c>
      <c r="AI27" s="237"/>
    </row>
    <row r="28" spans="1:35" x14ac:dyDescent="0.2">
      <c r="A28" s="238" t="s">
        <v>160</v>
      </c>
      <c r="B28" s="239">
        <v>5</v>
      </c>
      <c r="C28" s="239">
        <v>-1</v>
      </c>
      <c r="D28" s="239">
        <v>-6</v>
      </c>
      <c r="E28" s="239">
        <v>-1</v>
      </c>
      <c r="F28" s="239">
        <v>-8</v>
      </c>
      <c r="G28" s="239">
        <v>-2</v>
      </c>
      <c r="H28" s="239">
        <v>-2</v>
      </c>
      <c r="I28" s="239">
        <v>2</v>
      </c>
      <c r="J28" s="239">
        <v>-3</v>
      </c>
      <c r="K28" s="239">
        <v>-2</v>
      </c>
      <c r="L28"/>
      <c r="M28" s="239">
        <v>-3</v>
      </c>
      <c r="N28" s="239">
        <v>-8</v>
      </c>
      <c r="O28" s="239">
        <v>-5</v>
      </c>
      <c r="P28" s="239">
        <v>-3</v>
      </c>
      <c r="Q28" s="239">
        <v>-4</v>
      </c>
      <c r="R28" s="239">
        <v>-8</v>
      </c>
      <c r="S28" s="239">
        <v>-1</v>
      </c>
      <c r="T28" s="239">
        <v>-2</v>
      </c>
      <c r="U28" s="239">
        <v>-4</v>
      </c>
      <c r="V28" s="239">
        <v>-1</v>
      </c>
      <c r="W28" s="234"/>
      <c r="X28" s="240">
        <v>2</v>
      </c>
      <c r="Y28" s="240">
        <v>-9</v>
      </c>
      <c r="Z28" s="240">
        <v>-11</v>
      </c>
      <c r="AA28" s="240">
        <v>-4</v>
      </c>
      <c r="AB28" s="240">
        <v>-12</v>
      </c>
      <c r="AC28" s="240">
        <v>-10</v>
      </c>
      <c r="AD28" s="240">
        <v>-3</v>
      </c>
      <c r="AE28" s="241">
        <v>0</v>
      </c>
      <c r="AF28" s="241">
        <v>-7</v>
      </c>
      <c r="AG28" s="240">
        <f t="shared" si="0"/>
        <v>-3</v>
      </c>
      <c r="AI28" s="237"/>
    </row>
    <row r="29" spans="1:35" x14ac:dyDescent="0.2">
      <c r="A29" s="238" t="s">
        <v>161</v>
      </c>
      <c r="B29" s="239">
        <v>-1</v>
      </c>
      <c r="C29" s="239">
        <v>0</v>
      </c>
      <c r="D29" s="239">
        <v>0</v>
      </c>
      <c r="E29" s="239"/>
      <c r="F29" s="239">
        <v>1</v>
      </c>
      <c r="G29" s="239">
        <v>1</v>
      </c>
      <c r="H29" s="239">
        <v>1</v>
      </c>
      <c r="I29" s="239"/>
      <c r="J29" s="239">
        <v>-1</v>
      </c>
      <c r="K29" s="239">
        <v>0</v>
      </c>
      <c r="L29"/>
      <c r="M29" s="239">
        <v>0</v>
      </c>
      <c r="N29" s="239">
        <v>0</v>
      </c>
      <c r="O29" s="239">
        <v>0</v>
      </c>
      <c r="P29" s="239"/>
      <c r="Q29" s="239"/>
      <c r="R29" s="239">
        <v>1</v>
      </c>
      <c r="S29" s="239">
        <v>0</v>
      </c>
      <c r="T29" s="239"/>
      <c r="U29" s="239">
        <v>0</v>
      </c>
      <c r="V29" s="239">
        <v>0</v>
      </c>
      <c r="W29" s="234"/>
      <c r="X29" s="240">
        <v>-1</v>
      </c>
      <c r="Y29" s="240">
        <v>0</v>
      </c>
      <c r="Z29" s="240">
        <v>0</v>
      </c>
      <c r="AA29" s="240">
        <v>0</v>
      </c>
      <c r="AB29" s="240">
        <v>1</v>
      </c>
      <c r="AC29" s="240">
        <v>2</v>
      </c>
      <c r="AD29" s="240">
        <v>1</v>
      </c>
      <c r="AE29" s="241"/>
      <c r="AF29" s="241">
        <v>-1</v>
      </c>
      <c r="AG29" s="240">
        <f t="shared" si="0"/>
        <v>0</v>
      </c>
    </row>
    <row r="30" spans="1:35" x14ac:dyDescent="0.2">
      <c r="A30" s="238" t="s">
        <v>162</v>
      </c>
      <c r="B30" s="239">
        <v>16</v>
      </c>
      <c r="C30" s="239">
        <v>21</v>
      </c>
      <c r="D30" s="239">
        <v>15</v>
      </c>
      <c r="E30" s="239">
        <v>20</v>
      </c>
      <c r="F30" s="239">
        <v>1</v>
      </c>
      <c r="G30" s="239">
        <v>9</v>
      </c>
      <c r="H30" s="239">
        <v>11</v>
      </c>
      <c r="I30" s="239">
        <v>2</v>
      </c>
      <c r="J30" s="239">
        <v>4</v>
      </c>
      <c r="K30" s="239">
        <v>10</v>
      </c>
      <c r="L30"/>
      <c r="M30" s="239">
        <v>40</v>
      </c>
      <c r="N30" s="239">
        <v>48</v>
      </c>
      <c r="O30" s="239">
        <v>41</v>
      </c>
      <c r="P30" s="239">
        <v>49</v>
      </c>
      <c r="Q30" s="239">
        <v>37</v>
      </c>
      <c r="R30" s="239">
        <v>37</v>
      </c>
      <c r="S30" s="239">
        <v>28</v>
      </c>
      <c r="T30" s="239">
        <v>31</v>
      </c>
      <c r="U30" s="239">
        <v>30</v>
      </c>
      <c r="V30" s="239">
        <v>31</v>
      </c>
      <c r="W30" s="234"/>
      <c r="X30" s="240">
        <v>56</v>
      </c>
      <c r="Y30" s="240">
        <v>69</v>
      </c>
      <c r="Z30" s="240">
        <v>56</v>
      </c>
      <c r="AA30" s="240">
        <v>69</v>
      </c>
      <c r="AB30" s="240">
        <v>38</v>
      </c>
      <c r="AC30" s="240">
        <v>46</v>
      </c>
      <c r="AD30" s="240">
        <v>39</v>
      </c>
      <c r="AE30" s="241">
        <v>33</v>
      </c>
      <c r="AF30" s="241">
        <v>34</v>
      </c>
      <c r="AG30" s="240">
        <f t="shared" si="0"/>
        <v>41</v>
      </c>
      <c r="AI30" s="237"/>
    </row>
    <row r="31" spans="1:35" x14ac:dyDescent="0.2">
      <c r="A31" s="238" t="s">
        <v>163</v>
      </c>
      <c r="B31" s="239">
        <v>-1</v>
      </c>
      <c r="C31" s="239">
        <v>1</v>
      </c>
      <c r="D31" s="239">
        <v>-3</v>
      </c>
      <c r="E31" s="239"/>
      <c r="F31" s="239">
        <v>2</v>
      </c>
      <c r="G31" s="239">
        <v>1</v>
      </c>
      <c r="H31" s="239">
        <v>-3</v>
      </c>
      <c r="I31" s="239">
        <v>-5</v>
      </c>
      <c r="J31" s="239">
        <v>-1</v>
      </c>
      <c r="K31" s="239">
        <v>-2</v>
      </c>
      <c r="L31"/>
      <c r="M31" s="239">
        <v>1</v>
      </c>
      <c r="N31" s="239">
        <v>-9</v>
      </c>
      <c r="O31" s="239">
        <v>-6</v>
      </c>
      <c r="P31" s="239">
        <v>-6</v>
      </c>
      <c r="Q31" s="239">
        <v>-6</v>
      </c>
      <c r="R31" s="239">
        <v>-4</v>
      </c>
      <c r="S31" s="239">
        <v>-1</v>
      </c>
      <c r="T31" s="239">
        <v>-6</v>
      </c>
      <c r="U31" s="239">
        <v>-5</v>
      </c>
      <c r="V31" s="239">
        <v>0</v>
      </c>
      <c r="W31" s="234"/>
      <c r="X31" s="240">
        <v>0</v>
      </c>
      <c r="Y31" s="240">
        <v>-8</v>
      </c>
      <c r="Z31" s="240">
        <v>-9</v>
      </c>
      <c r="AA31" s="240">
        <v>-6</v>
      </c>
      <c r="AB31" s="240">
        <v>-4</v>
      </c>
      <c r="AC31" s="240">
        <v>-3</v>
      </c>
      <c r="AD31" s="240">
        <v>-4</v>
      </c>
      <c r="AE31" s="241">
        <v>-11</v>
      </c>
      <c r="AF31" s="241">
        <v>-6</v>
      </c>
      <c r="AG31" s="240">
        <f t="shared" si="0"/>
        <v>-2</v>
      </c>
      <c r="AI31" s="237"/>
    </row>
    <row r="32" spans="1:35" x14ac:dyDescent="0.2">
      <c r="A32" s="238" t="s">
        <v>164</v>
      </c>
      <c r="B32" s="239">
        <v>-7</v>
      </c>
      <c r="C32" s="239">
        <v>-3</v>
      </c>
      <c r="D32" s="239">
        <v>-2</v>
      </c>
      <c r="E32" s="239">
        <v>-2</v>
      </c>
      <c r="F32" s="239"/>
      <c r="G32" s="239">
        <v>-3</v>
      </c>
      <c r="H32" s="239">
        <v>-2</v>
      </c>
      <c r="I32" s="239">
        <v>-3</v>
      </c>
      <c r="J32" s="239">
        <v>-3</v>
      </c>
      <c r="K32" s="239">
        <v>0</v>
      </c>
      <c r="L32"/>
      <c r="M32" s="239">
        <v>-5</v>
      </c>
      <c r="N32" s="239">
        <v>-2</v>
      </c>
      <c r="O32" s="239">
        <v>-2</v>
      </c>
      <c r="P32" s="239">
        <v>-3</v>
      </c>
      <c r="Q32" s="239">
        <v>-2</v>
      </c>
      <c r="R32" s="239">
        <v>-1</v>
      </c>
      <c r="S32" s="239">
        <v>-3</v>
      </c>
      <c r="T32" s="239">
        <v>-4</v>
      </c>
      <c r="U32" s="239">
        <v>-3</v>
      </c>
      <c r="V32" s="239">
        <v>-3</v>
      </c>
      <c r="W32" s="234"/>
      <c r="X32" s="240">
        <v>-12</v>
      </c>
      <c r="Y32" s="240">
        <v>-5</v>
      </c>
      <c r="Z32" s="240">
        <v>-4</v>
      </c>
      <c r="AA32" s="240">
        <v>-5</v>
      </c>
      <c r="AB32" s="240">
        <v>-2</v>
      </c>
      <c r="AC32" s="240">
        <v>-4</v>
      </c>
      <c r="AD32" s="240">
        <v>-5</v>
      </c>
      <c r="AE32" s="241">
        <v>-7</v>
      </c>
      <c r="AF32" s="241">
        <v>-6</v>
      </c>
      <c r="AG32" s="240">
        <f t="shared" si="0"/>
        <v>-3</v>
      </c>
      <c r="AI32" s="237"/>
    </row>
    <row r="33" spans="1:35" x14ac:dyDescent="0.2">
      <c r="A33" s="238" t="s">
        <v>165</v>
      </c>
      <c r="B33" s="239">
        <v>2</v>
      </c>
      <c r="C33" s="239">
        <v>-4</v>
      </c>
      <c r="D33" s="239">
        <v>0</v>
      </c>
      <c r="E33" s="239"/>
      <c r="F33" s="239">
        <v>2</v>
      </c>
      <c r="G33" s="239">
        <v>1</v>
      </c>
      <c r="H33" s="239">
        <v>2</v>
      </c>
      <c r="I33" s="239">
        <v>-1</v>
      </c>
      <c r="J33" s="239">
        <v>3</v>
      </c>
      <c r="K33" s="239">
        <v>11</v>
      </c>
      <c r="L33"/>
      <c r="M33" s="239">
        <v>-6</v>
      </c>
      <c r="N33" s="239">
        <v>0</v>
      </c>
      <c r="O33" s="239">
        <v>-1</v>
      </c>
      <c r="P33" s="239">
        <v>-3</v>
      </c>
      <c r="Q33" s="239">
        <v>-7</v>
      </c>
      <c r="R33" s="239">
        <v>-3</v>
      </c>
      <c r="S33" s="239">
        <v>-5</v>
      </c>
      <c r="T33" s="239">
        <v>-8</v>
      </c>
      <c r="U33" s="239">
        <v>-2</v>
      </c>
      <c r="V33" s="239">
        <v>-2</v>
      </c>
      <c r="W33" s="234"/>
      <c r="X33" s="240">
        <v>-4</v>
      </c>
      <c r="Y33" s="240">
        <v>-4</v>
      </c>
      <c r="Z33" s="240">
        <v>-1</v>
      </c>
      <c r="AA33" s="240">
        <v>-3</v>
      </c>
      <c r="AB33" s="240">
        <v>-5</v>
      </c>
      <c r="AC33" s="240">
        <v>-2</v>
      </c>
      <c r="AD33" s="240">
        <v>-3</v>
      </c>
      <c r="AE33" s="241">
        <v>-9</v>
      </c>
      <c r="AF33" s="241">
        <v>1</v>
      </c>
      <c r="AG33" s="240">
        <f t="shared" si="0"/>
        <v>9</v>
      </c>
      <c r="AI33" s="237"/>
    </row>
    <row r="34" spans="1:35" x14ac:dyDescent="0.2">
      <c r="A34" s="238" t="s">
        <v>166</v>
      </c>
      <c r="B34" s="239">
        <v>0</v>
      </c>
      <c r="C34" s="239">
        <v>-3</v>
      </c>
      <c r="D34" s="239">
        <v>-2</v>
      </c>
      <c r="E34" s="239">
        <v>1</v>
      </c>
      <c r="F34" s="239">
        <v>-2</v>
      </c>
      <c r="G34" s="239">
        <v>0</v>
      </c>
      <c r="H34" s="239">
        <v>0</v>
      </c>
      <c r="I34" s="239">
        <v>-1</v>
      </c>
      <c r="J34" s="239">
        <v>-2</v>
      </c>
      <c r="K34" s="239">
        <v>-1</v>
      </c>
      <c r="L34"/>
      <c r="M34" s="239">
        <v>-5</v>
      </c>
      <c r="N34" s="239">
        <v>-3</v>
      </c>
      <c r="O34" s="239">
        <v>-1</v>
      </c>
      <c r="P34" s="239">
        <v>-4</v>
      </c>
      <c r="Q34" s="239">
        <v>-4</v>
      </c>
      <c r="R34" s="239">
        <v>-1</v>
      </c>
      <c r="S34" s="239">
        <v>-4</v>
      </c>
      <c r="T34" s="239">
        <v>-5</v>
      </c>
      <c r="U34" s="239">
        <v>-2</v>
      </c>
      <c r="V34" s="239">
        <v>-1</v>
      </c>
      <c r="W34" s="234"/>
      <c r="X34" s="240">
        <v>-5</v>
      </c>
      <c r="Y34" s="240">
        <v>-6</v>
      </c>
      <c r="Z34" s="240">
        <v>-3</v>
      </c>
      <c r="AA34" s="240">
        <v>-3</v>
      </c>
      <c r="AB34" s="240">
        <v>-6</v>
      </c>
      <c r="AC34" s="240">
        <v>-1</v>
      </c>
      <c r="AD34" s="240">
        <v>-4</v>
      </c>
      <c r="AE34" s="241">
        <v>-6</v>
      </c>
      <c r="AF34" s="241">
        <v>-4</v>
      </c>
      <c r="AG34" s="240">
        <f t="shared" si="0"/>
        <v>-2</v>
      </c>
      <c r="AI34" s="237"/>
    </row>
    <row r="35" spans="1:35" x14ac:dyDescent="0.2">
      <c r="A35" s="238" t="s">
        <v>167</v>
      </c>
      <c r="B35" s="239">
        <v>2</v>
      </c>
      <c r="C35" s="239">
        <v>3</v>
      </c>
      <c r="D35" s="239">
        <v>1</v>
      </c>
      <c r="E35" s="239">
        <v>-1</v>
      </c>
      <c r="F35" s="239">
        <v>-3</v>
      </c>
      <c r="G35" s="239">
        <v>1</v>
      </c>
      <c r="H35" s="239">
        <v>-1</v>
      </c>
      <c r="I35" s="239">
        <v>-2</v>
      </c>
      <c r="J35" s="239">
        <v>-2</v>
      </c>
      <c r="K35" s="239">
        <v>6</v>
      </c>
      <c r="L35"/>
      <c r="M35" s="239">
        <v>4</v>
      </c>
      <c r="N35" s="239">
        <v>-2</v>
      </c>
      <c r="O35" s="239">
        <v>2</v>
      </c>
      <c r="P35" s="239">
        <v>-3</v>
      </c>
      <c r="Q35" s="239">
        <v>2</v>
      </c>
      <c r="R35" s="239">
        <v>0</v>
      </c>
      <c r="S35" s="239">
        <v>1</v>
      </c>
      <c r="T35" s="239">
        <v>-1</v>
      </c>
      <c r="U35" s="239">
        <v>1</v>
      </c>
      <c r="V35" s="239">
        <v>-4</v>
      </c>
      <c r="W35" s="234"/>
      <c r="X35" s="240">
        <v>6</v>
      </c>
      <c r="Y35" s="240">
        <v>1</v>
      </c>
      <c r="Z35" s="240">
        <v>3</v>
      </c>
      <c r="AA35" s="240">
        <v>-4</v>
      </c>
      <c r="AB35" s="240">
        <v>-1</v>
      </c>
      <c r="AC35" s="240">
        <v>1</v>
      </c>
      <c r="AD35" s="240">
        <v>0</v>
      </c>
      <c r="AE35" s="241">
        <v>-3</v>
      </c>
      <c r="AF35" s="241">
        <v>-1</v>
      </c>
      <c r="AG35" s="240">
        <f t="shared" si="0"/>
        <v>2</v>
      </c>
      <c r="AI35" s="237"/>
    </row>
    <row r="36" spans="1:35" x14ac:dyDescent="0.2">
      <c r="A36" s="238" t="s">
        <v>168</v>
      </c>
      <c r="B36" s="239">
        <v>0</v>
      </c>
      <c r="C36" s="239">
        <v>1</v>
      </c>
      <c r="D36" s="239">
        <v>8</v>
      </c>
      <c r="E36" s="239">
        <v>-1</v>
      </c>
      <c r="F36" s="239">
        <v>3</v>
      </c>
      <c r="G36" s="239">
        <v>1</v>
      </c>
      <c r="H36" s="239">
        <v>2</v>
      </c>
      <c r="I36" s="239">
        <v>5</v>
      </c>
      <c r="J36" s="239">
        <v>9</v>
      </c>
      <c r="K36" s="239">
        <v>-2</v>
      </c>
      <c r="L36"/>
      <c r="M36" s="239">
        <v>-5</v>
      </c>
      <c r="N36" s="239">
        <v>1</v>
      </c>
      <c r="O36" s="239">
        <v>-1</v>
      </c>
      <c r="P36" s="239">
        <v>-3</v>
      </c>
      <c r="Q36" s="239">
        <v>-2</v>
      </c>
      <c r="R36" s="239">
        <v>3</v>
      </c>
      <c r="S36" s="239">
        <v>2</v>
      </c>
      <c r="T36" s="239">
        <v>-2</v>
      </c>
      <c r="U36" s="239">
        <v>0</v>
      </c>
      <c r="V36" s="239">
        <v>-1</v>
      </c>
      <c r="W36" s="234"/>
      <c r="X36" s="240">
        <v>-5</v>
      </c>
      <c r="Y36" s="240">
        <v>2</v>
      </c>
      <c r="Z36" s="240">
        <v>7</v>
      </c>
      <c r="AA36" s="240">
        <v>-4</v>
      </c>
      <c r="AB36" s="240">
        <v>1</v>
      </c>
      <c r="AC36" s="240">
        <v>4</v>
      </c>
      <c r="AD36" s="240">
        <v>4</v>
      </c>
      <c r="AE36" s="241">
        <v>3</v>
      </c>
      <c r="AF36" s="241">
        <v>9</v>
      </c>
      <c r="AG36" s="240">
        <f t="shared" si="0"/>
        <v>-3</v>
      </c>
      <c r="AI36" s="237"/>
    </row>
    <row r="37" spans="1:35" x14ac:dyDescent="0.2">
      <c r="A37" s="242" t="s">
        <v>169</v>
      </c>
      <c r="B37" s="243">
        <v>-2</v>
      </c>
      <c r="C37" s="243">
        <v>3</v>
      </c>
      <c r="D37" s="243">
        <v>-4</v>
      </c>
      <c r="E37" s="243">
        <v>-4</v>
      </c>
      <c r="F37" s="243">
        <v>8</v>
      </c>
      <c r="G37" s="243">
        <v>-4</v>
      </c>
      <c r="H37" s="243">
        <v>-1</v>
      </c>
      <c r="I37" s="243">
        <v>5</v>
      </c>
      <c r="J37" s="243">
        <v>-3</v>
      </c>
      <c r="K37" s="243">
        <v>-2</v>
      </c>
      <c r="L37"/>
      <c r="M37" s="243">
        <v>12</v>
      </c>
      <c r="N37" s="243">
        <v>-1</v>
      </c>
      <c r="O37" s="243">
        <v>7</v>
      </c>
      <c r="P37" s="243">
        <v>-5</v>
      </c>
      <c r="Q37" s="243">
        <v>7</v>
      </c>
      <c r="R37" s="243">
        <v>-6</v>
      </c>
      <c r="S37" s="243">
        <v>9</v>
      </c>
      <c r="T37" s="243">
        <v>3</v>
      </c>
      <c r="U37" s="243">
        <v>3</v>
      </c>
      <c r="V37" s="243">
        <v>3</v>
      </c>
      <c r="W37" s="234"/>
      <c r="X37" s="244">
        <v>10</v>
      </c>
      <c r="Y37" s="244">
        <v>2</v>
      </c>
      <c r="Z37" s="244">
        <v>3</v>
      </c>
      <c r="AA37" s="244">
        <v>-9</v>
      </c>
      <c r="AB37" s="244">
        <v>15</v>
      </c>
      <c r="AC37" s="244">
        <v>-10</v>
      </c>
      <c r="AD37" s="244">
        <v>8</v>
      </c>
      <c r="AE37" s="245">
        <v>8</v>
      </c>
      <c r="AF37" s="245">
        <v>0</v>
      </c>
      <c r="AG37" s="244">
        <f t="shared" si="0"/>
        <v>1</v>
      </c>
      <c r="AI37" s="237"/>
    </row>
    <row r="38" spans="1:35" x14ac:dyDescent="0.2">
      <c r="A38" s="228"/>
      <c r="B38" s="246"/>
      <c r="L38" s="234"/>
      <c r="N38" s="246"/>
      <c r="O38" s="246"/>
      <c r="P38" s="246"/>
      <c r="Q38" s="246"/>
      <c r="R38" s="246"/>
      <c r="S38" s="246"/>
      <c r="T38" s="246"/>
      <c r="U38" s="246"/>
      <c r="W38" s="246"/>
      <c r="AC38" s="247">
        <v>0</v>
      </c>
      <c r="AD38" s="247"/>
      <c r="AE38" s="247"/>
    </row>
    <row r="39" spans="1:35" x14ac:dyDescent="0.2">
      <c r="A39" s="344" t="s">
        <v>431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34"/>
      <c r="M39" s="228"/>
      <c r="N39" s="228"/>
      <c r="O39" s="228"/>
      <c r="P39" s="228"/>
      <c r="Q39" s="228"/>
      <c r="R39" s="246"/>
      <c r="S39" s="246"/>
      <c r="T39" s="246"/>
      <c r="U39" s="246"/>
      <c r="V39" s="246"/>
      <c r="W39" s="246"/>
    </row>
    <row r="40" spans="1:35" x14ac:dyDescent="0.2">
      <c r="A40" s="345" t="s">
        <v>447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</row>
    <row r="41" spans="1:35" x14ac:dyDescent="0.2">
      <c r="L41" s="246"/>
    </row>
    <row r="42" spans="1:35" x14ac:dyDescent="0.2">
      <c r="L42" s="246"/>
    </row>
  </sheetData>
  <mergeCells count="6">
    <mergeCell ref="A1:AC1"/>
    <mergeCell ref="A5:AF5"/>
    <mergeCell ref="B7:J7"/>
    <mergeCell ref="M7:U7"/>
    <mergeCell ref="X7:AF7"/>
    <mergeCell ref="A2:AG2"/>
  </mergeCells>
  <conditionalFormatting sqref="L10:U11 B10:J37 W10:AG37 M12:U37 L12:L39">
    <cfRule type="cellIs" dxfId="5" priority="19" operator="greaterThan">
      <formula>0</formula>
    </cfRule>
    <cfRule type="cellIs" dxfId="4" priority="20" operator="lessThan">
      <formula>0</formula>
    </cfRule>
  </conditionalFormatting>
  <conditionalFormatting sqref="K10:K3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V10:V37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39370078740157483" right="0.39370078740157483" top="0.39370078740157483" bottom="0.47244094488188981" header="0.31496062992125984" footer="0.31496062992125984"/>
  <pageSetup paperSize="9" scale="77" fitToHeight="0" orientation="landscape" r:id="rId1"/>
  <headerFooter alignWithMargins="0">
    <oddHeader>&amp;L&amp;"Times New Roman,Gras"&amp;9DGRH A1-1&amp;R&amp;"Times New Roman,Gras"&amp;9Juillet 2019</oddHeader>
    <oddFooter>Page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AL122"/>
  <sheetViews>
    <sheetView showGridLines="0" topLeftCell="A16" workbookViewId="0">
      <selection activeCell="AL19" sqref="AL19"/>
    </sheetView>
  </sheetViews>
  <sheetFormatPr baseColWidth="10" defaultColWidth="12" defaultRowHeight="12.75" x14ac:dyDescent="0.2"/>
  <cols>
    <col min="1" max="1" width="24" style="387" customWidth="1"/>
    <col min="2" max="2" width="5" style="387" customWidth="1"/>
    <col min="3" max="3" width="4.83203125" style="387" customWidth="1"/>
    <col min="4" max="4" width="4.6640625" style="387" customWidth="1"/>
    <col min="5" max="5" width="5.5" style="387" customWidth="1"/>
    <col min="6" max="6" width="5.33203125" style="387" customWidth="1"/>
    <col min="7" max="7" width="5.83203125" style="387" customWidth="1"/>
    <col min="8" max="8" width="4.83203125" style="387" customWidth="1"/>
    <col min="9" max="9" width="5" style="387" customWidth="1"/>
    <col min="10" max="11" width="4.83203125" style="387" customWidth="1"/>
    <col min="12" max="12" width="5.83203125" style="387" customWidth="1"/>
    <col min="13" max="13" width="4.1640625" style="387" customWidth="1"/>
    <col min="14" max="14" width="4.83203125" style="387" customWidth="1"/>
    <col min="15" max="15" width="6" style="387" customWidth="1"/>
    <col min="16" max="16" width="4.6640625" style="387" customWidth="1"/>
    <col min="17" max="17" width="4.83203125" style="387" customWidth="1"/>
    <col min="18" max="18" width="5.6640625" style="387" customWidth="1"/>
    <col min="19" max="19" width="4.6640625" style="387" customWidth="1"/>
    <col min="20" max="20" width="5.6640625" style="387" customWidth="1"/>
    <col min="21" max="21" width="6" style="387" customWidth="1"/>
    <col min="22" max="23" width="4.6640625" style="387" customWidth="1"/>
    <col min="24" max="24" width="5" style="387" customWidth="1"/>
    <col min="25" max="25" width="7" style="387" customWidth="1"/>
    <col min="26" max="26" width="5.33203125" style="387" customWidth="1"/>
    <col min="27" max="28" width="5.1640625" style="387" customWidth="1"/>
    <col min="29" max="29" width="5.83203125" style="387" customWidth="1"/>
    <col min="30" max="30" width="5" style="387" customWidth="1"/>
    <col min="31" max="31" width="7" style="387" customWidth="1"/>
    <col min="32" max="32" width="3.83203125" style="387" customWidth="1"/>
    <col min="33" max="33" width="6" style="387" bestFit="1" customWidth="1"/>
    <col min="34" max="16384" width="12" style="387"/>
  </cols>
  <sheetData>
    <row r="1" spans="1:38" ht="33.75" customHeight="1" thickTop="1" thickBot="1" x14ac:dyDescent="0.25">
      <c r="A1" s="634" t="s">
        <v>457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6"/>
      <c r="AH1" s="386"/>
    </row>
    <row r="2" spans="1:38" ht="13.5" thickTop="1" x14ac:dyDescent="0.2"/>
    <row r="3" spans="1:38" x14ac:dyDescent="0.2">
      <c r="A3" s="612" t="s">
        <v>346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</row>
    <row r="5" spans="1:38" x14ac:dyDescent="0.2">
      <c r="B5" s="648" t="s">
        <v>112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49"/>
      <c r="Z5" s="649"/>
      <c r="AA5" s="649"/>
      <c r="AB5" s="649"/>
      <c r="AC5" s="649"/>
      <c r="AD5" s="649"/>
      <c r="AE5" s="649"/>
    </row>
    <row r="6" spans="1:38" ht="112.5" x14ac:dyDescent="0.2">
      <c r="A6" s="366" t="s">
        <v>138</v>
      </c>
      <c r="B6" s="249" t="s">
        <v>113</v>
      </c>
      <c r="C6" s="249" t="s">
        <v>114</v>
      </c>
      <c r="D6" s="249" t="s">
        <v>115</v>
      </c>
      <c r="E6" s="249" t="s">
        <v>116</v>
      </c>
      <c r="F6" s="249" t="s">
        <v>117</v>
      </c>
      <c r="G6" s="249" t="s">
        <v>118</v>
      </c>
      <c r="H6" s="249" t="s">
        <v>119</v>
      </c>
      <c r="I6" s="249" t="s">
        <v>120</v>
      </c>
      <c r="J6" s="249" t="s">
        <v>121</v>
      </c>
      <c r="K6" s="249" t="s">
        <v>122</v>
      </c>
      <c r="L6" s="249" t="s">
        <v>170</v>
      </c>
      <c r="M6" s="249" t="s">
        <v>140</v>
      </c>
      <c r="N6" s="249" t="s">
        <v>123</v>
      </c>
      <c r="O6" s="249" t="s">
        <v>139</v>
      </c>
      <c r="P6" s="249" t="s">
        <v>124</v>
      </c>
      <c r="Q6" s="249" t="s">
        <v>125</v>
      </c>
      <c r="R6" s="249" t="s">
        <v>126</v>
      </c>
      <c r="S6" s="249" t="s">
        <v>127</v>
      </c>
      <c r="T6" s="249" t="s">
        <v>128</v>
      </c>
      <c r="U6" s="249" t="s">
        <v>422</v>
      </c>
      <c r="V6" s="249" t="s">
        <v>129</v>
      </c>
      <c r="W6" s="249" t="s">
        <v>130</v>
      </c>
      <c r="X6" s="249" t="s">
        <v>131</v>
      </c>
      <c r="Y6" s="249" t="s">
        <v>212</v>
      </c>
      <c r="Z6" s="249" t="s">
        <v>132</v>
      </c>
      <c r="AA6" s="249" t="s">
        <v>133</v>
      </c>
      <c r="AB6" s="249" t="s">
        <v>134</v>
      </c>
      <c r="AC6" s="249" t="s">
        <v>135</v>
      </c>
      <c r="AD6" s="249" t="s">
        <v>136</v>
      </c>
      <c r="AE6" s="249" t="s">
        <v>137</v>
      </c>
      <c r="AF6" s="248"/>
      <c r="AG6" s="403" t="s">
        <v>102</v>
      </c>
    </row>
    <row r="7" spans="1:38" ht="11.25" customHeight="1" x14ac:dyDescent="0.2">
      <c r="A7" s="366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48"/>
      <c r="AG7" s="248"/>
    </row>
    <row r="8" spans="1:38" x14ac:dyDescent="0.2">
      <c r="A8" s="251" t="s">
        <v>97</v>
      </c>
      <c r="B8" s="252">
        <v>3</v>
      </c>
      <c r="C8" s="252">
        <v>1</v>
      </c>
      <c r="D8" s="252">
        <v>1</v>
      </c>
      <c r="E8" s="252">
        <v>2</v>
      </c>
      <c r="F8" s="252">
        <v>2</v>
      </c>
      <c r="G8" s="252"/>
      <c r="H8" s="252">
        <v>1</v>
      </c>
      <c r="I8" s="252"/>
      <c r="J8" s="252">
        <v>2</v>
      </c>
      <c r="K8" s="252"/>
      <c r="L8" s="252"/>
      <c r="M8" s="252"/>
      <c r="N8" s="252">
        <v>5</v>
      </c>
      <c r="O8" s="252"/>
      <c r="P8" s="252">
        <v>5</v>
      </c>
      <c r="Q8" s="252">
        <v>2</v>
      </c>
      <c r="R8" s="252">
        <v>1</v>
      </c>
      <c r="S8" s="252">
        <v>1</v>
      </c>
      <c r="T8" s="252">
        <v>1</v>
      </c>
      <c r="U8" s="252">
        <v>2</v>
      </c>
      <c r="V8" s="252"/>
      <c r="W8" s="252">
        <v>10</v>
      </c>
      <c r="X8" s="252"/>
      <c r="Y8" s="252"/>
      <c r="Z8" s="252"/>
      <c r="AA8" s="252">
        <v>3</v>
      </c>
      <c r="AB8" s="252"/>
      <c r="AC8" s="252">
        <v>2</v>
      </c>
      <c r="AD8" s="252">
        <v>3</v>
      </c>
      <c r="AE8" s="252">
        <v>5</v>
      </c>
      <c r="AG8" s="262">
        <f t="shared" ref="AG8:AG39" si="0">SUM(B8:AE8)</f>
        <v>52</v>
      </c>
    </row>
    <row r="9" spans="1:38" x14ac:dyDescent="0.2">
      <c r="A9" s="253" t="s">
        <v>113</v>
      </c>
      <c r="B9" s="564">
        <v>3</v>
      </c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>
        <v>1</v>
      </c>
      <c r="X9" s="564"/>
      <c r="Y9" s="564"/>
      <c r="Z9" s="564"/>
      <c r="AA9" s="564"/>
      <c r="AB9" s="564"/>
      <c r="AC9" s="564"/>
      <c r="AD9" s="564"/>
      <c r="AE9" s="564"/>
      <c r="AG9" s="263">
        <f t="shared" si="0"/>
        <v>4</v>
      </c>
    </row>
    <row r="10" spans="1:38" x14ac:dyDescent="0.2">
      <c r="A10" s="254" t="s">
        <v>115</v>
      </c>
      <c r="B10" s="559"/>
      <c r="C10" s="559"/>
      <c r="D10" s="559">
        <v>1</v>
      </c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G10" s="263">
        <f t="shared" si="0"/>
        <v>1</v>
      </c>
    </row>
    <row r="11" spans="1:38" x14ac:dyDescent="0.2">
      <c r="A11" s="254" t="s">
        <v>116</v>
      </c>
      <c r="B11" s="559"/>
      <c r="C11" s="559"/>
      <c r="D11" s="559"/>
      <c r="E11" s="559">
        <v>2</v>
      </c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G11" s="263">
        <f t="shared" si="0"/>
        <v>2</v>
      </c>
    </row>
    <row r="12" spans="1:38" x14ac:dyDescent="0.2">
      <c r="A12" s="254" t="s">
        <v>117</v>
      </c>
      <c r="B12" s="559"/>
      <c r="C12" s="559"/>
      <c r="D12" s="559"/>
      <c r="E12" s="559"/>
      <c r="F12" s="559">
        <v>1</v>
      </c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59"/>
      <c r="AC12" s="559"/>
      <c r="AD12" s="559"/>
      <c r="AE12" s="559">
        <v>1</v>
      </c>
      <c r="AG12" s="263">
        <f t="shared" si="0"/>
        <v>2</v>
      </c>
    </row>
    <row r="13" spans="1:38" x14ac:dyDescent="0.2">
      <c r="A13" s="254" t="s">
        <v>119</v>
      </c>
      <c r="B13" s="559"/>
      <c r="C13" s="559"/>
      <c r="D13" s="559"/>
      <c r="E13" s="559"/>
      <c r="F13" s="559"/>
      <c r="G13" s="559"/>
      <c r="H13" s="559">
        <v>1</v>
      </c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>
        <v>1</v>
      </c>
      <c r="X13" s="559"/>
      <c r="Y13" s="559"/>
      <c r="Z13" s="559"/>
      <c r="AA13" s="559"/>
      <c r="AB13" s="559"/>
      <c r="AC13" s="559"/>
      <c r="AD13" s="559"/>
      <c r="AE13" s="559"/>
      <c r="AG13" s="263">
        <f t="shared" si="0"/>
        <v>2</v>
      </c>
    </row>
    <row r="14" spans="1:38" x14ac:dyDescent="0.2">
      <c r="A14" s="254" t="s">
        <v>121</v>
      </c>
      <c r="B14" s="559"/>
      <c r="C14" s="559"/>
      <c r="D14" s="559"/>
      <c r="E14" s="559"/>
      <c r="F14" s="559"/>
      <c r="G14" s="559"/>
      <c r="H14" s="559"/>
      <c r="I14" s="559"/>
      <c r="J14" s="559">
        <v>2</v>
      </c>
      <c r="K14" s="559"/>
      <c r="L14" s="559"/>
      <c r="M14" s="559"/>
      <c r="N14" s="559"/>
      <c r="O14" s="559"/>
      <c r="P14" s="559">
        <v>1</v>
      </c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559"/>
      <c r="AG14" s="263">
        <f t="shared" si="0"/>
        <v>3</v>
      </c>
    </row>
    <row r="15" spans="1:38" x14ac:dyDescent="0.2">
      <c r="A15" s="254" t="s">
        <v>122</v>
      </c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>
        <v>1</v>
      </c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G15" s="263">
        <f t="shared" si="0"/>
        <v>1</v>
      </c>
    </row>
    <row r="16" spans="1:38" x14ac:dyDescent="0.2">
      <c r="A16" s="254" t="s">
        <v>422</v>
      </c>
      <c r="B16" s="559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>
        <v>1</v>
      </c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G16" s="263">
        <f t="shared" si="0"/>
        <v>1</v>
      </c>
      <c r="AL16" s="429"/>
    </row>
    <row r="17" spans="1:33" x14ac:dyDescent="0.2">
      <c r="A17" s="254" t="s">
        <v>123</v>
      </c>
      <c r="B17" s="559"/>
      <c r="C17" s="559">
        <v>1</v>
      </c>
      <c r="D17" s="559"/>
      <c r="E17" s="559"/>
      <c r="F17" s="559">
        <v>1</v>
      </c>
      <c r="G17" s="559"/>
      <c r="H17" s="559"/>
      <c r="I17" s="559"/>
      <c r="J17" s="559"/>
      <c r="K17" s="559"/>
      <c r="L17" s="559"/>
      <c r="M17" s="559"/>
      <c r="N17" s="559">
        <v>5</v>
      </c>
      <c r="O17" s="559"/>
      <c r="P17" s="559"/>
      <c r="Q17" s="559"/>
      <c r="R17" s="559"/>
      <c r="S17" s="559"/>
      <c r="T17" s="559"/>
      <c r="U17" s="559"/>
      <c r="V17" s="559"/>
      <c r="W17" s="559">
        <v>1</v>
      </c>
      <c r="X17" s="559"/>
      <c r="Y17" s="559"/>
      <c r="Z17" s="559"/>
      <c r="AA17" s="559">
        <v>1</v>
      </c>
      <c r="AB17" s="559"/>
      <c r="AC17" s="559"/>
      <c r="AD17" s="559"/>
      <c r="AE17" s="559">
        <v>2</v>
      </c>
      <c r="AG17" s="263">
        <f t="shared" si="0"/>
        <v>11</v>
      </c>
    </row>
    <row r="18" spans="1:33" x14ac:dyDescent="0.2">
      <c r="A18" s="254" t="s">
        <v>139</v>
      </c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>
        <v>1</v>
      </c>
      <c r="AE18" s="559"/>
      <c r="AG18" s="263">
        <f t="shared" si="0"/>
        <v>1</v>
      </c>
    </row>
    <row r="19" spans="1:33" x14ac:dyDescent="0.2">
      <c r="A19" s="254" t="s">
        <v>124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>
        <v>3</v>
      </c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>
        <v>1</v>
      </c>
      <c r="AB19" s="559"/>
      <c r="AC19" s="559"/>
      <c r="AD19" s="559"/>
      <c r="AE19" s="559"/>
      <c r="AG19" s="263">
        <f t="shared" si="0"/>
        <v>4</v>
      </c>
    </row>
    <row r="20" spans="1:33" x14ac:dyDescent="0.2">
      <c r="A20" s="254" t="s">
        <v>125</v>
      </c>
      <c r="B20" s="559"/>
      <c r="C20" s="559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559">
        <v>2</v>
      </c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G20" s="263">
        <f t="shared" si="0"/>
        <v>2</v>
      </c>
    </row>
    <row r="21" spans="1:33" x14ac:dyDescent="0.2">
      <c r="A21" s="254" t="s">
        <v>126</v>
      </c>
      <c r="B21" s="559"/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>
        <v>1</v>
      </c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G21" s="263">
        <f t="shared" si="0"/>
        <v>1</v>
      </c>
    </row>
    <row r="22" spans="1:33" x14ac:dyDescent="0.2">
      <c r="A22" s="254" t="s">
        <v>127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>
        <v>1</v>
      </c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G22" s="263">
        <f t="shared" si="0"/>
        <v>1</v>
      </c>
    </row>
    <row r="23" spans="1:33" x14ac:dyDescent="0.2">
      <c r="A23" s="254" t="s">
        <v>128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>
        <v>1</v>
      </c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G23" s="263">
        <f t="shared" si="0"/>
        <v>1</v>
      </c>
    </row>
    <row r="24" spans="1:33" x14ac:dyDescent="0.2">
      <c r="A24" s="254" t="s">
        <v>130</v>
      </c>
      <c r="B24" s="559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>
        <v>3</v>
      </c>
      <c r="X24" s="559"/>
      <c r="Y24" s="559"/>
      <c r="Z24" s="559"/>
      <c r="AA24" s="559"/>
      <c r="AB24" s="559"/>
      <c r="AC24" s="559"/>
      <c r="AD24" s="559"/>
      <c r="AE24" s="559">
        <v>1</v>
      </c>
      <c r="AG24" s="263">
        <f t="shared" si="0"/>
        <v>4</v>
      </c>
    </row>
    <row r="25" spans="1:33" x14ac:dyDescent="0.2">
      <c r="A25" s="254" t="s">
        <v>133</v>
      </c>
      <c r="B25" s="559"/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>
        <v>1</v>
      </c>
      <c r="AB25" s="559"/>
      <c r="AC25" s="559"/>
      <c r="AD25" s="559"/>
      <c r="AE25" s="559"/>
      <c r="AG25" s="263">
        <f t="shared" si="0"/>
        <v>1</v>
      </c>
    </row>
    <row r="26" spans="1:33" x14ac:dyDescent="0.2">
      <c r="A26" s="254" t="s">
        <v>134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>
        <v>2</v>
      </c>
      <c r="X26" s="559"/>
      <c r="Y26" s="559"/>
      <c r="Z26" s="559"/>
      <c r="AA26" s="559"/>
      <c r="AB26" s="559"/>
      <c r="AC26" s="559"/>
      <c r="AD26" s="559"/>
      <c r="AE26" s="559"/>
      <c r="AG26" s="263">
        <f t="shared" si="0"/>
        <v>2</v>
      </c>
    </row>
    <row r="27" spans="1:33" x14ac:dyDescent="0.2">
      <c r="A27" s="254" t="s">
        <v>135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>
        <v>1</v>
      </c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>
        <v>2</v>
      </c>
      <c r="AD27" s="559"/>
      <c r="AE27" s="559"/>
      <c r="AG27" s="263">
        <f t="shared" si="0"/>
        <v>3</v>
      </c>
    </row>
    <row r="28" spans="1:33" x14ac:dyDescent="0.2">
      <c r="A28" s="254" t="s">
        <v>136</v>
      </c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>
        <v>1</v>
      </c>
      <c r="X28" s="559"/>
      <c r="Y28" s="559"/>
      <c r="Z28" s="559"/>
      <c r="AA28" s="559"/>
      <c r="AB28" s="559"/>
      <c r="AC28" s="559"/>
      <c r="AD28" s="559">
        <v>2</v>
      </c>
      <c r="AE28" s="559"/>
      <c r="AG28" s="263">
        <f t="shared" si="0"/>
        <v>3</v>
      </c>
    </row>
    <row r="29" spans="1:33" x14ac:dyDescent="0.2">
      <c r="A29" s="254" t="s">
        <v>137</v>
      </c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>
        <v>1</v>
      </c>
      <c r="X29" s="559"/>
      <c r="Y29" s="559"/>
      <c r="Z29" s="559"/>
      <c r="AA29" s="559"/>
      <c r="AB29" s="559"/>
      <c r="AC29" s="559"/>
      <c r="AD29" s="559"/>
      <c r="AE29" s="559">
        <v>1</v>
      </c>
      <c r="AG29" s="263">
        <f t="shared" si="0"/>
        <v>2</v>
      </c>
    </row>
    <row r="30" spans="1:33" x14ac:dyDescent="0.2">
      <c r="A30" s="251" t="s">
        <v>98</v>
      </c>
      <c r="B30" s="252">
        <v>7</v>
      </c>
      <c r="C30" s="252">
        <v>2</v>
      </c>
      <c r="D30" s="252">
        <v>3</v>
      </c>
      <c r="E30" s="252">
        <v>8</v>
      </c>
      <c r="F30" s="252">
        <v>3</v>
      </c>
      <c r="G30" s="252">
        <v>1</v>
      </c>
      <c r="H30" s="252">
        <v>10</v>
      </c>
      <c r="I30" s="252">
        <v>3</v>
      </c>
      <c r="J30" s="252">
        <v>4</v>
      </c>
      <c r="K30" s="252">
        <v>1</v>
      </c>
      <c r="L30" s="252">
        <v>1</v>
      </c>
      <c r="M30" s="252">
        <v>1</v>
      </c>
      <c r="N30" s="252">
        <v>13</v>
      </c>
      <c r="O30" s="252"/>
      <c r="P30" s="252">
        <v>13</v>
      </c>
      <c r="Q30" s="252">
        <v>5</v>
      </c>
      <c r="R30" s="252">
        <v>6</v>
      </c>
      <c r="S30" s="252">
        <v>8</v>
      </c>
      <c r="T30" s="252">
        <v>1</v>
      </c>
      <c r="U30" s="252"/>
      <c r="V30" s="252">
        <v>6</v>
      </c>
      <c r="W30" s="252">
        <v>38</v>
      </c>
      <c r="X30" s="252">
        <v>4</v>
      </c>
      <c r="Y30" s="252">
        <v>1</v>
      </c>
      <c r="Z30" s="252">
        <v>1</v>
      </c>
      <c r="AA30" s="252">
        <v>8</v>
      </c>
      <c r="AB30" s="252">
        <v>3</v>
      </c>
      <c r="AC30" s="252">
        <v>8</v>
      </c>
      <c r="AD30" s="252">
        <v>4</v>
      </c>
      <c r="AE30" s="252">
        <v>13</v>
      </c>
      <c r="AG30" s="460">
        <f t="shared" si="0"/>
        <v>176</v>
      </c>
    </row>
    <row r="31" spans="1:33" x14ac:dyDescent="0.2">
      <c r="A31" s="254" t="s">
        <v>113</v>
      </c>
      <c r="B31" s="559">
        <v>7</v>
      </c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>
        <v>1</v>
      </c>
      <c r="X31" s="559"/>
      <c r="Y31" s="559"/>
      <c r="Z31" s="559"/>
      <c r="AA31" s="559"/>
      <c r="AB31" s="559"/>
      <c r="AC31" s="559"/>
      <c r="AD31" s="559"/>
      <c r="AE31" s="559"/>
      <c r="AG31" s="264">
        <f t="shared" si="0"/>
        <v>8</v>
      </c>
    </row>
    <row r="32" spans="1:33" x14ac:dyDescent="0.2">
      <c r="A32" s="253" t="s">
        <v>115</v>
      </c>
      <c r="B32" s="564"/>
      <c r="C32" s="564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>
        <v>1</v>
      </c>
      <c r="Q32" s="564"/>
      <c r="R32" s="564"/>
      <c r="S32" s="564"/>
      <c r="T32" s="564"/>
      <c r="U32" s="564"/>
      <c r="V32" s="564"/>
      <c r="W32" s="564"/>
      <c r="X32" s="564"/>
      <c r="Y32" s="564"/>
      <c r="Z32" s="564"/>
      <c r="AA32" s="564"/>
      <c r="AB32" s="564"/>
      <c r="AC32" s="564"/>
      <c r="AD32" s="564"/>
      <c r="AE32" s="564"/>
      <c r="AG32" s="264">
        <f t="shared" si="0"/>
        <v>1</v>
      </c>
    </row>
    <row r="33" spans="1:33" s="565" customFormat="1" x14ac:dyDescent="0.2">
      <c r="A33" s="566" t="s">
        <v>116</v>
      </c>
      <c r="B33" s="559"/>
      <c r="C33" s="559"/>
      <c r="D33" s="559"/>
      <c r="E33" s="559">
        <v>7</v>
      </c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G33" s="264">
        <f t="shared" si="0"/>
        <v>7</v>
      </c>
    </row>
    <row r="34" spans="1:33" x14ac:dyDescent="0.2">
      <c r="A34" s="254" t="s">
        <v>117</v>
      </c>
      <c r="B34" s="559"/>
      <c r="C34" s="559"/>
      <c r="D34" s="559"/>
      <c r="E34" s="559"/>
      <c r="F34" s="559">
        <v>1</v>
      </c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>
        <v>1</v>
      </c>
      <c r="T34" s="559"/>
      <c r="U34" s="559"/>
      <c r="V34" s="559"/>
      <c r="W34" s="559"/>
      <c r="X34" s="559"/>
      <c r="Y34" s="559"/>
      <c r="Z34" s="559"/>
      <c r="AA34" s="559">
        <v>1</v>
      </c>
      <c r="AB34" s="559"/>
      <c r="AC34" s="559"/>
      <c r="AD34" s="559"/>
      <c r="AE34" s="559">
        <v>2</v>
      </c>
      <c r="AG34" s="264">
        <f t="shared" si="0"/>
        <v>5</v>
      </c>
    </row>
    <row r="35" spans="1:33" x14ac:dyDescent="0.2">
      <c r="A35" s="254" t="s">
        <v>118</v>
      </c>
      <c r="B35" s="559"/>
      <c r="C35" s="559"/>
      <c r="D35" s="559"/>
      <c r="E35" s="559"/>
      <c r="F35" s="559"/>
      <c r="G35" s="559">
        <v>1</v>
      </c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59"/>
      <c r="AG35" s="264">
        <f t="shared" si="0"/>
        <v>1</v>
      </c>
    </row>
    <row r="36" spans="1:33" x14ac:dyDescent="0.2">
      <c r="A36" s="254" t="s">
        <v>119</v>
      </c>
      <c r="B36" s="559"/>
      <c r="C36" s="559"/>
      <c r="D36" s="559"/>
      <c r="E36" s="559"/>
      <c r="F36" s="559"/>
      <c r="G36" s="559"/>
      <c r="H36" s="559">
        <v>7</v>
      </c>
      <c r="I36" s="559"/>
      <c r="J36" s="559"/>
      <c r="K36" s="559"/>
      <c r="L36" s="559"/>
      <c r="M36" s="559"/>
      <c r="N36" s="559"/>
      <c r="O36" s="559"/>
      <c r="P36" s="559"/>
      <c r="Q36" s="559"/>
      <c r="R36" s="559"/>
      <c r="S36" s="559"/>
      <c r="T36" s="559"/>
      <c r="U36" s="559"/>
      <c r="V36" s="559"/>
      <c r="W36" s="559">
        <v>1</v>
      </c>
      <c r="X36" s="559"/>
      <c r="Y36" s="559"/>
      <c r="Z36" s="559"/>
      <c r="AA36" s="559"/>
      <c r="AB36" s="559"/>
      <c r="AC36" s="559">
        <v>1</v>
      </c>
      <c r="AD36" s="559"/>
      <c r="AE36" s="559">
        <v>1</v>
      </c>
      <c r="AG36" s="264">
        <f t="shared" si="0"/>
        <v>10</v>
      </c>
    </row>
    <row r="37" spans="1:33" x14ac:dyDescent="0.2">
      <c r="A37" s="254" t="s">
        <v>120</v>
      </c>
      <c r="B37" s="559"/>
      <c r="C37" s="559"/>
      <c r="D37" s="559">
        <v>2</v>
      </c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G37" s="264">
        <f t="shared" si="0"/>
        <v>2</v>
      </c>
    </row>
    <row r="38" spans="1:33" x14ac:dyDescent="0.2">
      <c r="A38" s="254" t="s">
        <v>121</v>
      </c>
      <c r="B38" s="559"/>
      <c r="C38" s="559"/>
      <c r="D38" s="559"/>
      <c r="E38" s="559"/>
      <c r="F38" s="559"/>
      <c r="G38" s="559"/>
      <c r="H38" s="559"/>
      <c r="I38" s="559"/>
      <c r="J38" s="559">
        <v>2</v>
      </c>
      <c r="K38" s="559"/>
      <c r="L38" s="559"/>
      <c r="M38" s="559"/>
      <c r="N38" s="559"/>
      <c r="O38" s="559"/>
      <c r="P38" s="559">
        <v>4</v>
      </c>
      <c r="Q38" s="559"/>
      <c r="R38" s="559"/>
      <c r="S38" s="559">
        <v>1</v>
      </c>
      <c r="T38" s="559"/>
      <c r="U38" s="559"/>
      <c r="V38" s="559"/>
      <c r="W38" s="559">
        <v>1</v>
      </c>
      <c r="X38" s="559"/>
      <c r="Y38" s="559"/>
      <c r="Z38" s="559"/>
      <c r="AA38" s="559"/>
      <c r="AB38" s="559"/>
      <c r="AC38" s="559"/>
      <c r="AD38" s="559"/>
      <c r="AE38" s="559"/>
      <c r="AG38" s="264">
        <f t="shared" si="0"/>
        <v>8</v>
      </c>
    </row>
    <row r="39" spans="1:33" x14ac:dyDescent="0.2">
      <c r="A39" s="254" t="s">
        <v>122</v>
      </c>
      <c r="B39" s="559"/>
      <c r="C39" s="559"/>
      <c r="D39" s="559"/>
      <c r="E39" s="559"/>
      <c r="F39" s="559"/>
      <c r="G39" s="559"/>
      <c r="H39" s="559"/>
      <c r="I39" s="559"/>
      <c r="J39" s="559"/>
      <c r="K39" s="559">
        <v>1</v>
      </c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59"/>
      <c r="Z39" s="559"/>
      <c r="AA39" s="559"/>
      <c r="AB39" s="559"/>
      <c r="AC39" s="559"/>
      <c r="AD39" s="559"/>
      <c r="AE39" s="559"/>
      <c r="AG39" s="264">
        <f t="shared" si="0"/>
        <v>1</v>
      </c>
    </row>
    <row r="40" spans="1:33" x14ac:dyDescent="0.2">
      <c r="A40" s="254" t="s">
        <v>170</v>
      </c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>
        <v>1</v>
      </c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G40" s="264">
        <f t="shared" ref="AG40:AG57" si="1">SUM(B40:AE40)</f>
        <v>1</v>
      </c>
    </row>
    <row r="41" spans="1:33" x14ac:dyDescent="0.2">
      <c r="A41" s="254" t="s">
        <v>212</v>
      </c>
      <c r="B41" s="559"/>
      <c r="C41" s="559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59">
        <v>1</v>
      </c>
      <c r="Z41" s="559"/>
      <c r="AA41" s="559"/>
      <c r="AB41" s="559"/>
      <c r="AC41" s="559"/>
      <c r="AD41" s="559"/>
      <c r="AE41" s="559"/>
      <c r="AG41" s="264">
        <f t="shared" si="1"/>
        <v>1</v>
      </c>
    </row>
    <row r="42" spans="1:33" x14ac:dyDescent="0.2">
      <c r="A42" s="254" t="s">
        <v>123</v>
      </c>
      <c r="B42" s="559"/>
      <c r="C42" s="559">
        <v>1</v>
      </c>
      <c r="D42" s="559"/>
      <c r="E42" s="559"/>
      <c r="F42" s="559">
        <v>1</v>
      </c>
      <c r="G42" s="559"/>
      <c r="H42" s="559">
        <v>1</v>
      </c>
      <c r="I42" s="559"/>
      <c r="J42" s="559"/>
      <c r="K42" s="559"/>
      <c r="L42" s="559"/>
      <c r="M42" s="559"/>
      <c r="N42" s="559">
        <v>9</v>
      </c>
      <c r="O42" s="559"/>
      <c r="P42" s="559">
        <v>1</v>
      </c>
      <c r="Q42" s="559"/>
      <c r="R42" s="559"/>
      <c r="S42" s="559"/>
      <c r="T42" s="559"/>
      <c r="U42" s="559"/>
      <c r="V42" s="559">
        <v>1</v>
      </c>
      <c r="W42" s="559">
        <v>1</v>
      </c>
      <c r="X42" s="559"/>
      <c r="Y42" s="559"/>
      <c r="Z42" s="559"/>
      <c r="AA42" s="559"/>
      <c r="AB42" s="559"/>
      <c r="AC42" s="559">
        <v>2</v>
      </c>
      <c r="AD42" s="559"/>
      <c r="AE42" s="559">
        <v>1</v>
      </c>
      <c r="AG42" s="264">
        <f t="shared" si="1"/>
        <v>18</v>
      </c>
    </row>
    <row r="43" spans="1:33" x14ac:dyDescent="0.2">
      <c r="A43" s="254" t="s">
        <v>139</v>
      </c>
      <c r="B43" s="559"/>
      <c r="C43" s="559"/>
      <c r="D43" s="559"/>
      <c r="E43" s="559"/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559"/>
      <c r="Q43" s="559">
        <v>1</v>
      </c>
      <c r="R43" s="559"/>
      <c r="S43" s="559"/>
      <c r="T43" s="559"/>
      <c r="U43" s="559"/>
      <c r="V43" s="559"/>
      <c r="W43" s="559"/>
      <c r="X43" s="559"/>
      <c r="Y43" s="559"/>
      <c r="Z43" s="559"/>
      <c r="AA43" s="559"/>
      <c r="AB43" s="559"/>
      <c r="AC43" s="559"/>
      <c r="AD43" s="559"/>
      <c r="AE43" s="559"/>
      <c r="AG43" s="264">
        <f t="shared" si="1"/>
        <v>1</v>
      </c>
    </row>
    <row r="44" spans="1:33" x14ac:dyDescent="0.2">
      <c r="A44" s="254" t="s">
        <v>124</v>
      </c>
      <c r="B44" s="559"/>
      <c r="C44" s="559">
        <v>1</v>
      </c>
      <c r="D44" s="559"/>
      <c r="E44" s="559"/>
      <c r="F44" s="559"/>
      <c r="G44" s="559"/>
      <c r="H44" s="559"/>
      <c r="I44" s="559">
        <v>1</v>
      </c>
      <c r="J44" s="559">
        <v>1</v>
      </c>
      <c r="K44" s="559"/>
      <c r="L44" s="559"/>
      <c r="M44" s="559"/>
      <c r="N44" s="559"/>
      <c r="O44" s="559"/>
      <c r="P44" s="559">
        <v>5</v>
      </c>
      <c r="Q44" s="559"/>
      <c r="R44" s="559"/>
      <c r="S44" s="559"/>
      <c r="T44" s="559"/>
      <c r="U44" s="559"/>
      <c r="V44" s="559"/>
      <c r="W44" s="559">
        <v>1</v>
      </c>
      <c r="X44" s="559"/>
      <c r="Y44" s="559"/>
      <c r="Z44" s="559"/>
      <c r="AA44" s="559"/>
      <c r="AB44" s="559"/>
      <c r="AC44" s="559">
        <v>1</v>
      </c>
      <c r="AD44" s="559"/>
      <c r="AE44" s="559"/>
      <c r="AG44" s="264">
        <f t="shared" si="1"/>
        <v>10</v>
      </c>
    </row>
    <row r="45" spans="1:33" x14ac:dyDescent="0.2">
      <c r="A45" s="254" t="s">
        <v>125</v>
      </c>
      <c r="B45" s="559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>
        <v>4</v>
      </c>
      <c r="R45" s="559">
        <v>1</v>
      </c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G45" s="264">
        <f t="shared" si="1"/>
        <v>5</v>
      </c>
    </row>
    <row r="46" spans="1:33" x14ac:dyDescent="0.2">
      <c r="A46" s="254" t="s">
        <v>126</v>
      </c>
      <c r="B46" s="559"/>
      <c r="C46" s="559"/>
      <c r="D46" s="559"/>
      <c r="E46" s="559"/>
      <c r="F46" s="559"/>
      <c r="G46" s="559"/>
      <c r="H46" s="559"/>
      <c r="I46" s="559">
        <v>2</v>
      </c>
      <c r="J46" s="559"/>
      <c r="K46" s="559"/>
      <c r="L46" s="559"/>
      <c r="M46" s="559"/>
      <c r="N46" s="559"/>
      <c r="O46" s="559"/>
      <c r="P46" s="559"/>
      <c r="Q46" s="559"/>
      <c r="R46" s="559">
        <v>4</v>
      </c>
      <c r="S46" s="559"/>
      <c r="T46" s="559"/>
      <c r="U46" s="559"/>
      <c r="V46" s="559"/>
      <c r="W46" s="559">
        <v>1</v>
      </c>
      <c r="X46" s="559"/>
      <c r="Y46" s="559"/>
      <c r="Z46" s="559">
        <v>1</v>
      </c>
      <c r="AA46" s="559"/>
      <c r="AB46" s="559"/>
      <c r="AC46" s="559"/>
      <c r="AD46" s="559"/>
      <c r="AE46" s="559"/>
      <c r="AG46" s="264">
        <f t="shared" si="1"/>
        <v>8</v>
      </c>
    </row>
    <row r="47" spans="1:33" x14ac:dyDescent="0.2">
      <c r="A47" s="254" t="s">
        <v>127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>
        <v>1</v>
      </c>
      <c r="N47" s="559">
        <v>1</v>
      </c>
      <c r="O47" s="559"/>
      <c r="P47" s="559"/>
      <c r="Q47" s="559"/>
      <c r="R47" s="559"/>
      <c r="S47" s="559">
        <v>4</v>
      </c>
      <c r="T47" s="559"/>
      <c r="U47" s="559"/>
      <c r="V47" s="559">
        <v>1</v>
      </c>
      <c r="W47" s="559">
        <v>1</v>
      </c>
      <c r="X47" s="559"/>
      <c r="Y47" s="559"/>
      <c r="Z47" s="559"/>
      <c r="AA47" s="559">
        <v>1</v>
      </c>
      <c r="AB47" s="559"/>
      <c r="AC47" s="559"/>
      <c r="AD47" s="559"/>
      <c r="AE47" s="559">
        <v>1</v>
      </c>
      <c r="AG47" s="264">
        <f t="shared" si="1"/>
        <v>10</v>
      </c>
    </row>
    <row r="48" spans="1:33" x14ac:dyDescent="0.2">
      <c r="A48" s="254" t="s">
        <v>128</v>
      </c>
      <c r="B48" s="559"/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>
        <v>1</v>
      </c>
      <c r="O48" s="559"/>
      <c r="P48" s="559"/>
      <c r="Q48" s="559"/>
      <c r="R48" s="559"/>
      <c r="S48" s="559"/>
      <c r="T48" s="559">
        <v>1</v>
      </c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G48" s="264">
        <f t="shared" si="1"/>
        <v>2</v>
      </c>
    </row>
    <row r="49" spans="1:33" x14ac:dyDescent="0.2">
      <c r="A49" s="254" t="s">
        <v>129</v>
      </c>
      <c r="B49" s="559"/>
      <c r="C49" s="559"/>
      <c r="D49" s="559"/>
      <c r="E49" s="559"/>
      <c r="F49" s="559"/>
      <c r="G49" s="559"/>
      <c r="H49" s="559">
        <v>1</v>
      </c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>
        <v>3</v>
      </c>
      <c r="W49" s="559"/>
      <c r="X49" s="559"/>
      <c r="Y49" s="559"/>
      <c r="Z49" s="559"/>
      <c r="AA49" s="559"/>
      <c r="AB49" s="559"/>
      <c r="AC49" s="559"/>
      <c r="AD49" s="559"/>
      <c r="AE49" s="559"/>
      <c r="AG49" s="264">
        <f t="shared" si="1"/>
        <v>4</v>
      </c>
    </row>
    <row r="50" spans="1:33" x14ac:dyDescent="0.2">
      <c r="A50" s="254" t="s">
        <v>130</v>
      </c>
      <c r="B50" s="559"/>
      <c r="C50" s="559"/>
      <c r="D50" s="559">
        <v>1</v>
      </c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>
        <v>1</v>
      </c>
      <c r="Q50" s="559"/>
      <c r="R50" s="559"/>
      <c r="S50" s="559"/>
      <c r="T50" s="559"/>
      <c r="U50" s="559"/>
      <c r="V50" s="559">
        <v>1</v>
      </c>
      <c r="W50" s="559">
        <v>28</v>
      </c>
      <c r="X50" s="559"/>
      <c r="Y50" s="559"/>
      <c r="Z50" s="559"/>
      <c r="AA50" s="559">
        <v>1</v>
      </c>
      <c r="AB50" s="559">
        <v>1</v>
      </c>
      <c r="AC50" s="559"/>
      <c r="AD50" s="559">
        <v>1</v>
      </c>
      <c r="AE50" s="559">
        <v>1</v>
      </c>
      <c r="AG50" s="264">
        <f t="shared" si="1"/>
        <v>35</v>
      </c>
    </row>
    <row r="51" spans="1:33" x14ac:dyDescent="0.2">
      <c r="A51" s="254" t="s">
        <v>131</v>
      </c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>
        <v>1</v>
      </c>
      <c r="O51" s="559"/>
      <c r="P51" s="559"/>
      <c r="Q51" s="559"/>
      <c r="R51" s="559"/>
      <c r="S51" s="559"/>
      <c r="T51" s="559"/>
      <c r="U51" s="559"/>
      <c r="V51" s="559"/>
      <c r="W51" s="559"/>
      <c r="X51" s="559">
        <v>3</v>
      </c>
      <c r="Y51" s="559"/>
      <c r="Z51" s="559"/>
      <c r="AA51" s="559"/>
      <c r="AB51" s="559"/>
      <c r="AC51" s="559"/>
      <c r="AD51" s="559"/>
      <c r="AE51" s="559"/>
      <c r="AG51" s="264">
        <f t="shared" si="1"/>
        <v>4</v>
      </c>
    </row>
    <row r="52" spans="1:33" x14ac:dyDescent="0.2">
      <c r="A52" s="254" t="s">
        <v>132</v>
      </c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>
        <v>1</v>
      </c>
      <c r="T52" s="559"/>
      <c r="U52" s="559"/>
      <c r="V52" s="559"/>
      <c r="W52" s="559"/>
      <c r="X52" s="559"/>
      <c r="Y52" s="559"/>
      <c r="Z52" s="559"/>
      <c r="AA52" s="559"/>
      <c r="AB52" s="559"/>
      <c r="AC52" s="559"/>
      <c r="AD52" s="559"/>
      <c r="AE52" s="559"/>
      <c r="AG52" s="264">
        <f t="shared" si="1"/>
        <v>1</v>
      </c>
    </row>
    <row r="53" spans="1:33" x14ac:dyDescent="0.2">
      <c r="A53" s="254" t="s">
        <v>133</v>
      </c>
      <c r="B53" s="559"/>
      <c r="C53" s="559"/>
      <c r="D53" s="559"/>
      <c r="E53" s="559">
        <v>1</v>
      </c>
      <c r="F53" s="559"/>
      <c r="G53" s="559"/>
      <c r="H53" s="559"/>
      <c r="I53" s="559"/>
      <c r="J53" s="559">
        <v>1</v>
      </c>
      <c r="K53" s="559"/>
      <c r="L53" s="559"/>
      <c r="M53" s="559"/>
      <c r="N53" s="559"/>
      <c r="O53" s="559"/>
      <c r="P53" s="559"/>
      <c r="Q53" s="559"/>
      <c r="R53" s="559"/>
      <c r="S53" s="559">
        <v>1</v>
      </c>
      <c r="T53" s="559"/>
      <c r="U53" s="559"/>
      <c r="V53" s="559"/>
      <c r="W53" s="559"/>
      <c r="X53" s="559">
        <v>1</v>
      </c>
      <c r="Y53" s="559"/>
      <c r="Z53" s="559"/>
      <c r="AA53" s="559">
        <v>5</v>
      </c>
      <c r="AB53" s="559"/>
      <c r="AC53" s="559"/>
      <c r="AD53" s="559"/>
      <c r="AE53" s="559"/>
      <c r="AG53" s="264">
        <f t="shared" si="1"/>
        <v>9</v>
      </c>
    </row>
    <row r="54" spans="1:33" x14ac:dyDescent="0.2">
      <c r="A54" s="255" t="s">
        <v>134</v>
      </c>
      <c r="B54" s="563"/>
      <c r="C54" s="563"/>
      <c r="D54" s="563"/>
      <c r="E54" s="563"/>
      <c r="F54" s="563">
        <v>1</v>
      </c>
      <c r="G54" s="563"/>
      <c r="H54" s="563"/>
      <c r="I54" s="563"/>
      <c r="J54" s="563"/>
      <c r="K54" s="563"/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63"/>
      <c r="X54" s="563"/>
      <c r="Y54" s="563"/>
      <c r="Z54" s="563"/>
      <c r="AA54" s="563"/>
      <c r="AB54" s="563">
        <v>2</v>
      </c>
      <c r="AC54" s="563"/>
      <c r="AD54" s="563"/>
      <c r="AE54" s="563"/>
      <c r="AG54" s="264">
        <f t="shared" si="1"/>
        <v>3</v>
      </c>
    </row>
    <row r="55" spans="1:33" x14ac:dyDescent="0.2">
      <c r="A55" s="254" t="s">
        <v>135</v>
      </c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>
        <v>1</v>
      </c>
      <c r="Q55" s="559"/>
      <c r="R55" s="559">
        <v>1</v>
      </c>
      <c r="S55" s="559"/>
      <c r="T55" s="559"/>
      <c r="U55" s="559"/>
      <c r="V55" s="559"/>
      <c r="W55" s="559"/>
      <c r="X55" s="559"/>
      <c r="Y55" s="559"/>
      <c r="Z55" s="559"/>
      <c r="AA55" s="559"/>
      <c r="AB55" s="559"/>
      <c r="AC55" s="559">
        <v>4</v>
      </c>
      <c r="AD55" s="559"/>
      <c r="AE55" s="559"/>
      <c r="AG55" s="264">
        <f t="shared" si="1"/>
        <v>6</v>
      </c>
    </row>
    <row r="56" spans="1:33" x14ac:dyDescent="0.2">
      <c r="A56" s="253" t="s">
        <v>136</v>
      </c>
      <c r="B56" s="564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  <c r="R56" s="564"/>
      <c r="S56" s="564"/>
      <c r="T56" s="564"/>
      <c r="U56" s="564"/>
      <c r="V56" s="564"/>
      <c r="W56" s="564"/>
      <c r="X56" s="564"/>
      <c r="Y56" s="564"/>
      <c r="Z56" s="564"/>
      <c r="AA56" s="564"/>
      <c r="AB56" s="564"/>
      <c r="AC56" s="564"/>
      <c r="AD56" s="564">
        <v>2</v>
      </c>
      <c r="AE56" s="564"/>
      <c r="AG56" s="264">
        <f t="shared" si="1"/>
        <v>2</v>
      </c>
    </row>
    <row r="57" spans="1:33" x14ac:dyDescent="0.2">
      <c r="A57" s="255" t="s">
        <v>137</v>
      </c>
      <c r="B57" s="563"/>
      <c r="C57" s="563"/>
      <c r="D57" s="563"/>
      <c r="E57" s="563"/>
      <c r="F57" s="563"/>
      <c r="G57" s="563"/>
      <c r="H57" s="563">
        <v>1</v>
      </c>
      <c r="I57" s="563"/>
      <c r="J57" s="563"/>
      <c r="K57" s="563"/>
      <c r="L57" s="563"/>
      <c r="M57" s="563"/>
      <c r="N57" s="563">
        <v>1</v>
      </c>
      <c r="O57" s="563"/>
      <c r="P57" s="563"/>
      <c r="Q57" s="563"/>
      <c r="R57" s="563"/>
      <c r="S57" s="563"/>
      <c r="T57" s="563"/>
      <c r="U57" s="563"/>
      <c r="V57" s="563"/>
      <c r="W57" s="563">
        <v>3</v>
      </c>
      <c r="X57" s="563"/>
      <c r="Y57" s="563"/>
      <c r="Z57" s="563"/>
      <c r="AA57" s="563"/>
      <c r="AB57" s="563"/>
      <c r="AC57" s="563"/>
      <c r="AD57" s="563">
        <v>1</v>
      </c>
      <c r="AE57" s="563">
        <v>7</v>
      </c>
      <c r="AG57" s="264">
        <f t="shared" si="1"/>
        <v>13</v>
      </c>
    </row>
    <row r="58" spans="1:33" x14ac:dyDescent="0.2">
      <c r="A58" s="251" t="s">
        <v>100</v>
      </c>
      <c r="B58" s="252">
        <v>2</v>
      </c>
      <c r="C58" s="252">
        <v>5</v>
      </c>
      <c r="D58" s="252">
        <v>4</v>
      </c>
      <c r="E58" s="252">
        <v>12</v>
      </c>
      <c r="F58" s="252">
        <v>2</v>
      </c>
      <c r="G58" s="252">
        <v>8</v>
      </c>
      <c r="H58" s="252">
        <v>5</v>
      </c>
      <c r="I58" s="252">
        <v>1</v>
      </c>
      <c r="J58" s="252">
        <v>3</v>
      </c>
      <c r="K58" s="252"/>
      <c r="L58" s="252"/>
      <c r="M58" s="252"/>
      <c r="N58" s="252">
        <v>14</v>
      </c>
      <c r="O58" s="252"/>
      <c r="P58" s="252">
        <v>6</v>
      </c>
      <c r="Q58" s="252">
        <v>10</v>
      </c>
      <c r="R58" s="252">
        <v>8</v>
      </c>
      <c r="S58" s="252">
        <v>6</v>
      </c>
      <c r="T58" s="252">
        <v>3</v>
      </c>
      <c r="U58" s="252"/>
      <c r="V58" s="252">
        <v>3</v>
      </c>
      <c r="W58" s="252">
        <v>19</v>
      </c>
      <c r="X58" s="252">
        <v>3</v>
      </c>
      <c r="Y58" s="252"/>
      <c r="Z58" s="252">
        <v>4</v>
      </c>
      <c r="AA58" s="252">
        <v>7</v>
      </c>
      <c r="AB58" s="252">
        <v>1</v>
      </c>
      <c r="AC58" s="252">
        <v>6</v>
      </c>
      <c r="AD58" s="252">
        <v>5</v>
      </c>
      <c r="AE58" s="252">
        <v>13</v>
      </c>
      <c r="AG58" s="460">
        <f t="shared" ref="AG58:AG82" si="2">SUM(B58:AE58)</f>
        <v>150</v>
      </c>
    </row>
    <row r="59" spans="1:33" x14ac:dyDescent="0.2">
      <c r="A59" s="253" t="s">
        <v>113</v>
      </c>
      <c r="B59" s="564">
        <v>2</v>
      </c>
      <c r="C59" s="564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4"/>
      <c r="U59" s="564"/>
      <c r="V59" s="564"/>
      <c r="W59" s="564"/>
      <c r="X59" s="564"/>
      <c r="Y59" s="564"/>
      <c r="Z59" s="564"/>
      <c r="AA59" s="564"/>
      <c r="AB59" s="564"/>
      <c r="AC59" s="564">
        <v>1</v>
      </c>
      <c r="AD59" s="564"/>
      <c r="AE59" s="564"/>
      <c r="AG59" s="263">
        <f t="shared" si="2"/>
        <v>3</v>
      </c>
    </row>
    <row r="60" spans="1:33" x14ac:dyDescent="0.2">
      <c r="A60" s="254" t="s">
        <v>114</v>
      </c>
      <c r="B60" s="559"/>
      <c r="C60" s="559">
        <v>2</v>
      </c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>
        <v>1</v>
      </c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G60" s="263">
        <f t="shared" si="2"/>
        <v>3</v>
      </c>
    </row>
    <row r="61" spans="1:33" x14ac:dyDescent="0.2">
      <c r="A61" s="254" t="s">
        <v>115</v>
      </c>
      <c r="B61" s="559"/>
      <c r="C61" s="559"/>
      <c r="D61" s="559">
        <v>3</v>
      </c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59"/>
      <c r="S61" s="559"/>
      <c r="T61" s="559"/>
      <c r="U61" s="559"/>
      <c r="V61" s="559"/>
      <c r="W61" s="559"/>
      <c r="X61" s="559"/>
      <c r="Y61" s="559"/>
      <c r="Z61" s="559"/>
      <c r="AA61" s="559"/>
      <c r="AB61" s="559"/>
      <c r="AC61" s="559"/>
      <c r="AD61" s="559"/>
      <c r="AE61" s="559"/>
      <c r="AG61" s="263">
        <f t="shared" si="2"/>
        <v>3</v>
      </c>
    </row>
    <row r="62" spans="1:33" x14ac:dyDescent="0.2">
      <c r="A62" s="254" t="s">
        <v>116</v>
      </c>
      <c r="B62" s="559"/>
      <c r="C62" s="559"/>
      <c r="D62" s="559"/>
      <c r="E62" s="559">
        <v>10</v>
      </c>
      <c r="F62" s="559"/>
      <c r="G62" s="559">
        <v>1</v>
      </c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>
        <v>1</v>
      </c>
      <c r="U62" s="559"/>
      <c r="V62" s="559"/>
      <c r="W62" s="559">
        <v>1</v>
      </c>
      <c r="X62" s="559"/>
      <c r="Y62" s="559"/>
      <c r="Z62" s="559"/>
      <c r="AA62" s="559"/>
      <c r="AB62" s="559"/>
      <c r="AC62" s="559"/>
      <c r="AD62" s="559"/>
      <c r="AE62" s="559"/>
      <c r="AG62" s="263">
        <f t="shared" si="2"/>
        <v>13</v>
      </c>
    </row>
    <row r="63" spans="1:33" x14ac:dyDescent="0.2">
      <c r="A63" s="254" t="s">
        <v>117</v>
      </c>
      <c r="B63" s="559"/>
      <c r="C63" s="559"/>
      <c r="D63" s="559"/>
      <c r="E63" s="559">
        <v>1</v>
      </c>
      <c r="F63" s="559">
        <v>2</v>
      </c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Q63" s="559">
        <v>1</v>
      </c>
      <c r="R63" s="559"/>
      <c r="S63" s="559"/>
      <c r="T63" s="559"/>
      <c r="U63" s="559"/>
      <c r="V63" s="559"/>
      <c r="W63" s="559"/>
      <c r="X63" s="559"/>
      <c r="Y63" s="559"/>
      <c r="Z63" s="559"/>
      <c r="AA63" s="559"/>
      <c r="AB63" s="559"/>
      <c r="AC63" s="559"/>
      <c r="AD63" s="559"/>
      <c r="AE63" s="559"/>
      <c r="AG63" s="263">
        <f t="shared" si="2"/>
        <v>4</v>
      </c>
    </row>
    <row r="64" spans="1:33" x14ac:dyDescent="0.2">
      <c r="A64" s="254" t="s">
        <v>118</v>
      </c>
      <c r="B64" s="559"/>
      <c r="C64" s="559"/>
      <c r="D64" s="559"/>
      <c r="E64" s="559"/>
      <c r="F64" s="559"/>
      <c r="G64" s="559">
        <v>5</v>
      </c>
      <c r="H64" s="559"/>
      <c r="I64" s="559"/>
      <c r="J64" s="559"/>
      <c r="K64" s="559"/>
      <c r="L64" s="559"/>
      <c r="M64" s="559"/>
      <c r="N64" s="559"/>
      <c r="O64" s="559"/>
      <c r="P64" s="559"/>
      <c r="Q64" s="559"/>
      <c r="R64" s="559"/>
      <c r="S64" s="559"/>
      <c r="T64" s="559"/>
      <c r="U64" s="559"/>
      <c r="V64" s="559"/>
      <c r="W64" s="559"/>
      <c r="X64" s="559"/>
      <c r="Y64" s="559"/>
      <c r="Z64" s="559"/>
      <c r="AA64" s="559"/>
      <c r="AB64" s="559"/>
      <c r="AC64" s="559"/>
      <c r="AD64" s="559"/>
      <c r="AE64" s="559"/>
      <c r="AG64" s="263">
        <f t="shared" si="2"/>
        <v>5</v>
      </c>
    </row>
    <row r="65" spans="1:33" x14ac:dyDescent="0.2">
      <c r="A65" s="254" t="s">
        <v>119</v>
      </c>
      <c r="B65" s="559"/>
      <c r="C65" s="559"/>
      <c r="D65" s="559"/>
      <c r="E65" s="559"/>
      <c r="F65" s="559"/>
      <c r="G65" s="559">
        <v>1</v>
      </c>
      <c r="H65" s="559">
        <v>4</v>
      </c>
      <c r="I65" s="559"/>
      <c r="J65" s="559"/>
      <c r="K65" s="559"/>
      <c r="L65" s="559"/>
      <c r="M65" s="559"/>
      <c r="N65" s="559"/>
      <c r="O65" s="559"/>
      <c r="P65" s="559"/>
      <c r="Q65" s="559">
        <v>1</v>
      </c>
      <c r="R65" s="559"/>
      <c r="S65" s="559"/>
      <c r="T65" s="559"/>
      <c r="U65" s="559"/>
      <c r="V65" s="559"/>
      <c r="W65" s="559">
        <v>1</v>
      </c>
      <c r="X65" s="559"/>
      <c r="Y65" s="559"/>
      <c r="Z65" s="559"/>
      <c r="AA65" s="559"/>
      <c r="AB65" s="559"/>
      <c r="AC65" s="559"/>
      <c r="AD65" s="559"/>
      <c r="AE65" s="559">
        <v>2</v>
      </c>
      <c r="AG65" s="263">
        <f t="shared" si="2"/>
        <v>9</v>
      </c>
    </row>
    <row r="66" spans="1:33" x14ac:dyDescent="0.2">
      <c r="A66" s="254" t="s">
        <v>120</v>
      </c>
      <c r="B66" s="559"/>
      <c r="C66" s="559"/>
      <c r="D66" s="559">
        <v>1</v>
      </c>
      <c r="E66" s="559"/>
      <c r="F66" s="559"/>
      <c r="G66" s="559"/>
      <c r="H66" s="559"/>
      <c r="I66" s="559">
        <v>1</v>
      </c>
      <c r="J66" s="559"/>
      <c r="K66" s="559"/>
      <c r="L66" s="559"/>
      <c r="M66" s="559"/>
      <c r="N66" s="559"/>
      <c r="O66" s="559"/>
      <c r="P66" s="559"/>
      <c r="Q66" s="559"/>
      <c r="R66" s="559"/>
      <c r="S66" s="559"/>
      <c r="T66" s="559"/>
      <c r="U66" s="559"/>
      <c r="V66" s="559"/>
      <c r="W66" s="559"/>
      <c r="X66" s="559"/>
      <c r="Y66" s="559"/>
      <c r="Z66" s="559"/>
      <c r="AA66" s="559"/>
      <c r="AB66" s="559"/>
      <c r="AC66" s="559"/>
      <c r="AD66" s="559"/>
      <c r="AE66" s="559"/>
      <c r="AG66" s="263">
        <f t="shared" si="2"/>
        <v>2</v>
      </c>
    </row>
    <row r="67" spans="1:33" x14ac:dyDescent="0.2">
      <c r="A67" s="254" t="s">
        <v>121</v>
      </c>
      <c r="B67" s="559"/>
      <c r="C67" s="559"/>
      <c r="D67" s="559"/>
      <c r="E67" s="559"/>
      <c r="F67" s="559"/>
      <c r="G67" s="559"/>
      <c r="H67" s="559"/>
      <c r="I67" s="559"/>
      <c r="J67" s="559">
        <v>2</v>
      </c>
      <c r="K67" s="559"/>
      <c r="L67" s="559"/>
      <c r="M67" s="559"/>
      <c r="N67" s="559"/>
      <c r="O67" s="559"/>
      <c r="P67" s="559"/>
      <c r="Q67" s="559"/>
      <c r="R67" s="559"/>
      <c r="S67" s="559"/>
      <c r="T67" s="559"/>
      <c r="U67" s="559"/>
      <c r="V67" s="559"/>
      <c r="W67" s="559"/>
      <c r="X67" s="559"/>
      <c r="Y67" s="559"/>
      <c r="Z67" s="559"/>
      <c r="AA67" s="559"/>
      <c r="AB67" s="559"/>
      <c r="AC67" s="559"/>
      <c r="AD67" s="559"/>
      <c r="AE67" s="559"/>
      <c r="AG67" s="263">
        <f t="shared" si="2"/>
        <v>2</v>
      </c>
    </row>
    <row r="68" spans="1:33" x14ac:dyDescent="0.2">
      <c r="A68" s="254" t="s">
        <v>123</v>
      </c>
      <c r="B68" s="559"/>
      <c r="C68" s="559"/>
      <c r="D68" s="559"/>
      <c r="E68" s="559"/>
      <c r="F68" s="559"/>
      <c r="G68" s="559"/>
      <c r="H68" s="559"/>
      <c r="I68" s="559"/>
      <c r="J68" s="559"/>
      <c r="K68" s="559"/>
      <c r="L68" s="559"/>
      <c r="M68" s="559"/>
      <c r="N68" s="559">
        <v>12</v>
      </c>
      <c r="O68" s="559"/>
      <c r="P68" s="559"/>
      <c r="Q68" s="559"/>
      <c r="R68" s="559"/>
      <c r="S68" s="559"/>
      <c r="T68" s="559"/>
      <c r="U68" s="559"/>
      <c r="V68" s="559"/>
      <c r="W68" s="559"/>
      <c r="X68" s="559"/>
      <c r="Y68" s="559"/>
      <c r="Z68" s="559"/>
      <c r="AA68" s="559"/>
      <c r="AB68" s="559"/>
      <c r="AC68" s="559"/>
      <c r="AD68" s="559"/>
      <c r="AE68" s="559">
        <v>1</v>
      </c>
      <c r="AG68" s="263">
        <f t="shared" si="2"/>
        <v>13</v>
      </c>
    </row>
    <row r="69" spans="1:33" x14ac:dyDescent="0.2">
      <c r="A69" s="254" t="s">
        <v>124</v>
      </c>
      <c r="B69" s="559"/>
      <c r="C69" s="559"/>
      <c r="D69" s="559"/>
      <c r="E69" s="559"/>
      <c r="F69" s="559"/>
      <c r="G69" s="559"/>
      <c r="H69" s="559"/>
      <c r="I69" s="559"/>
      <c r="J69" s="559">
        <v>1</v>
      </c>
      <c r="K69" s="559"/>
      <c r="L69" s="559"/>
      <c r="M69" s="559"/>
      <c r="N69" s="559"/>
      <c r="O69" s="559"/>
      <c r="P69" s="559">
        <v>6</v>
      </c>
      <c r="Q69" s="559">
        <v>1</v>
      </c>
      <c r="R69" s="559">
        <v>1</v>
      </c>
      <c r="S69" s="559"/>
      <c r="T69" s="559">
        <v>1</v>
      </c>
      <c r="U69" s="559"/>
      <c r="V69" s="559"/>
      <c r="W69" s="559"/>
      <c r="X69" s="559"/>
      <c r="Y69" s="559"/>
      <c r="Z69" s="559"/>
      <c r="AA69" s="559"/>
      <c r="AB69" s="559"/>
      <c r="AC69" s="559"/>
      <c r="AD69" s="559"/>
      <c r="AE69" s="559"/>
      <c r="AG69" s="263">
        <f t="shared" si="2"/>
        <v>10</v>
      </c>
    </row>
    <row r="70" spans="1:33" x14ac:dyDescent="0.2">
      <c r="A70" s="254" t="s">
        <v>125</v>
      </c>
      <c r="B70" s="559"/>
      <c r="C70" s="559"/>
      <c r="D70" s="559"/>
      <c r="E70" s="559"/>
      <c r="F70" s="559"/>
      <c r="G70" s="559"/>
      <c r="H70" s="559"/>
      <c r="I70" s="559"/>
      <c r="J70" s="559"/>
      <c r="K70" s="559"/>
      <c r="L70" s="559"/>
      <c r="M70" s="559"/>
      <c r="N70" s="559"/>
      <c r="O70" s="559"/>
      <c r="P70" s="559"/>
      <c r="Q70" s="559">
        <v>7</v>
      </c>
      <c r="R70" s="559"/>
      <c r="S70" s="559"/>
      <c r="T70" s="559"/>
      <c r="U70" s="559"/>
      <c r="V70" s="559"/>
      <c r="W70" s="559"/>
      <c r="X70" s="559"/>
      <c r="Y70" s="559"/>
      <c r="Z70" s="559"/>
      <c r="AA70" s="559"/>
      <c r="AB70" s="559"/>
      <c r="AC70" s="559"/>
      <c r="AD70" s="559"/>
      <c r="AE70" s="559"/>
      <c r="AG70" s="263">
        <f t="shared" si="2"/>
        <v>7</v>
      </c>
    </row>
    <row r="71" spans="1:33" x14ac:dyDescent="0.2">
      <c r="A71" s="254" t="s">
        <v>126</v>
      </c>
      <c r="B71" s="559"/>
      <c r="C71" s="559">
        <v>2</v>
      </c>
      <c r="D71" s="559"/>
      <c r="E71" s="559"/>
      <c r="F71" s="559"/>
      <c r="G71" s="559"/>
      <c r="H71" s="559"/>
      <c r="I71" s="559"/>
      <c r="J71" s="559"/>
      <c r="K71" s="559"/>
      <c r="L71" s="559"/>
      <c r="M71" s="559"/>
      <c r="N71" s="559"/>
      <c r="O71" s="559"/>
      <c r="P71" s="559"/>
      <c r="Q71" s="559"/>
      <c r="R71" s="559">
        <v>7</v>
      </c>
      <c r="S71" s="559"/>
      <c r="T71" s="559"/>
      <c r="U71" s="559"/>
      <c r="V71" s="559"/>
      <c r="W71" s="559"/>
      <c r="X71" s="559"/>
      <c r="Y71" s="559"/>
      <c r="Z71" s="559"/>
      <c r="AA71" s="559"/>
      <c r="AB71" s="559"/>
      <c r="AC71" s="559"/>
      <c r="AD71" s="559"/>
      <c r="AE71" s="559"/>
      <c r="AG71" s="263">
        <f t="shared" si="2"/>
        <v>9</v>
      </c>
    </row>
    <row r="72" spans="1:33" x14ac:dyDescent="0.2">
      <c r="A72" s="254" t="s">
        <v>127</v>
      </c>
      <c r="B72" s="559"/>
      <c r="C72" s="559">
        <v>1</v>
      </c>
      <c r="D72" s="559"/>
      <c r="E72" s="559"/>
      <c r="F72" s="559"/>
      <c r="G72" s="559"/>
      <c r="H72" s="559"/>
      <c r="I72" s="559"/>
      <c r="J72" s="559"/>
      <c r="K72" s="559"/>
      <c r="L72" s="559"/>
      <c r="M72" s="559"/>
      <c r="N72" s="559">
        <v>1</v>
      </c>
      <c r="O72" s="559"/>
      <c r="P72" s="559"/>
      <c r="Q72" s="559"/>
      <c r="R72" s="559"/>
      <c r="S72" s="559">
        <v>6</v>
      </c>
      <c r="T72" s="559"/>
      <c r="U72" s="559"/>
      <c r="V72" s="559"/>
      <c r="W72" s="559"/>
      <c r="X72" s="559"/>
      <c r="Y72" s="559"/>
      <c r="Z72" s="559"/>
      <c r="AA72" s="559">
        <v>1</v>
      </c>
      <c r="AB72" s="559"/>
      <c r="AC72" s="559"/>
      <c r="AD72" s="559"/>
      <c r="AE72" s="559"/>
      <c r="AG72" s="263">
        <f t="shared" si="2"/>
        <v>9</v>
      </c>
    </row>
    <row r="73" spans="1:33" x14ac:dyDescent="0.2">
      <c r="A73" s="254" t="s">
        <v>128</v>
      </c>
      <c r="B73" s="559"/>
      <c r="C73" s="559"/>
      <c r="D73" s="559"/>
      <c r="E73" s="559"/>
      <c r="F73" s="559"/>
      <c r="G73" s="559"/>
      <c r="H73" s="559"/>
      <c r="I73" s="559"/>
      <c r="J73" s="559"/>
      <c r="K73" s="559"/>
      <c r="L73" s="559"/>
      <c r="M73" s="559"/>
      <c r="N73" s="559"/>
      <c r="O73" s="559"/>
      <c r="P73" s="559"/>
      <c r="Q73" s="559"/>
      <c r="R73" s="559"/>
      <c r="S73" s="559"/>
      <c r="T73" s="559">
        <v>1</v>
      </c>
      <c r="U73" s="559"/>
      <c r="V73" s="559"/>
      <c r="W73" s="559"/>
      <c r="X73" s="559"/>
      <c r="Y73" s="559"/>
      <c r="Z73" s="559"/>
      <c r="AA73" s="559"/>
      <c r="AB73" s="559"/>
      <c r="AC73" s="559"/>
      <c r="AD73" s="559">
        <v>1</v>
      </c>
      <c r="AE73" s="559"/>
      <c r="AG73" s="263">
        <f t="shared" si="2"/>
        <v>2</v>
      </c>
    </row>
    <row r="74" spans="1:33" x14ac:dyDescent="0.2">
      <c r="A74" s="254" t="s">
        <v>129</v>
      </c>
      <c r="B74" s="559"/>
      <c r="C74" s="559"/>
      <c r="D74" s="559"/>
      <c r="E74" s="559"/>
      <c r="F74" s="559"/>
      <c r="G74" s="559"/>
      <c r="H74" s="559"/>
      <c r="I74" s="559"/>
      <c r="J74" s="559"/>
      <c r="K74" s="559"/>
      <c r="L74" s="559"/>
      <c r="M74" s="559"/>
      <c r="N74" s="559"/>
      <c r="O74" s="559"/>
      <c r="P74" s="559"/>
      <c r="Q74" s="559"/>
      <c r="R74" s="559"/>
      <c r="S74" s="559"/>
      <c r="T74" s="559"/>
      <c r="U74" s="559"/>
      <c r="V74" s="559">
        <v>2</v>
      </c>
      <c r="W74" s="559">
        <v>1</v>
      </c>
      <c r="X74" s="559"/>
      <c r="Y74" s="559"/>
      <c r="Z74" s="559"/>
      <c r="AA74" s="559"/>
      <c r="AB74" s="559"/>
      <c r="AC74" s="559"/>
      <c r="AD74" s="559"/>
      <c r="AE74" s="559"/>
      <c r="AG74" s="263">
        <f t="shared" si="2"/>
        <v>3</v>
      </c>
    </row>
    <row r="75" spans="1:33" x14ac:dyDescent="0.2">
      <c r="A75" s="254" t="s">
        <v>130</v>
      </c>
      <c r="B75" s="559"/>
      <c r="C75" s="559"/>
      <c r="D75" s="559"/>
      <c r="E75" s="559"/>
      <c r="F75" s="559"/>
      <c r="G75" s="559">
        <v>1</v>
      </c>
      <c r="H75" s="559">
        <v>1</v>
      </c>
      <c r="I75" s="559"/>
      <c r="J75" s="559"/>
      <c r="K75" s="559"/>
      <c r="L75" s="559"/>
      <c r="M75" s="559"/>
      <c r="N75" s="559"/>
      <c r="O75" s="559"/>
      <c r="P75" s="559"/>
      <c r="Q75" s="559"/>
      <c r="R75" s="559"/>
      <c r="S75" s="559"/>
      <c r="T75" s="559"/>
      <c r="U75" s="559"/>
      <c r="V75" s="559"/>
      <c r="W75" s="559">
        <v>11</v>
      </c>
      <c r="X75" s="559"/>
      <c r="Y75" s="559"/>
      <c r="Z75" s="559"/>
      <c r="AA75" s="559"/>
      <c r="AB75" s="559"/>
      <c r="AC75" s="559">
        <v>1</v>
      </c>
      <c r="AD75" s="559"/>
      <c r="AE75" s="559">
        <v>3</v>
      </c>
      <c r="AG75" s="263">
        <f t="shared" si="2"/>
        <v>17</v>
      </c>
    </row>
    <row r="76" spans="1:33" x14ac:dyDescent="0.2">
      <c r="A76" s="254" t="s">
        <v>131</v>
      </c>
      <c r="B76" s="559"/>
      <c r="C76" s="559"/>
      <c r="D76" s="559"/>
      <c r="E76" s="559"/>
      <c r="F76" s="559"/>
      <c r="G76" s="559"/>
      <c r="H76" s="559"/>
      <c r="I76" s="559"/>
      <c r="J76" s="559"/>
      <c r="K76" s="559"/>
      <c r="L76" s="559"/>
      <c r="M76" s="559"/>
      <c r="N76" s="559"/>
      <c r="O76" s="559"/>
      <c r="P76" s="559"/>
      <c r="Q76" s="559"/>
      <c r="R76" s="559"/>
      <c r="S76" s="559"/>
      <c r="T76" s="559"/>
      <c r="U76" s="559"/>
      <c r="V76" s="559"/>
      <c r="W76" s="559"/>
      <c r="X76" s="559">
        <v>3</v>
      </c>
      <c r="Y76" s="559"/>
      <c r="Z76" s="559"/>
      <c r="AA76" s="559"/>
      <c r="AB76" s="559"/>
      <c r="AC76" s="559"/>
      <c r="AD76" s="559"/>
      <c r="AE76" s="559"/>
      <c r="AG76" s="263">
        <f t="shared" si="2"/>
        <v>3</v>
      </c>
    </row>
    <row r="77" spans="1:33" x14ac:dyDescent="0.2">
      <c r="A77" s="254" t="s">
        <v>132</v>
      </c>
      <c r="B77" s="559"/>
      <c r="C77" s="559"/>
      <c r="D77" s="559"/>
      <c r="E77" s="559"/>
      <c r="F77" s="559"/>
      <c r="G77" s="559"/>
      <c r="H77" s="559"/>
      <c r="I77" s="559"/>
      <c r="J77" s="559"/>
      <c r="K77" s="559"/>
      <c r="L77" s="559"/>
      <c r="M77" s="559"/>
      <c r="N77" s="559"/>
      <c r="O77" s="559"/>
      <c r="P77" s="559"/>
      <c r="Q77" s="559"/>
      <c r="R77" s="559"/>
      <c r="S77" s="559"/>
      <c r="T77" s="559"/>
      <c r="U77" s="559"/>
      <c r="V77" s="559">
        <v>1</v>
      </c>
      <c r="W77" s="559"/>
      <c r="X77" s="559"/>
      <c r="Y77" s="559"/>
      <c r="Z77" s="559">
        <v>4</v>
      </c>
      <c r="AA77" s="559">
        <v>1</v>
      </c>
      <c r="AB77" s="559"/>
      <c r="AC77" s="559"/>
      <c r="AD77" s="559"/>
      <c r="AE77" s="559"/>
      <c r="AG77" s="263">
        <f t="shared" si="2"/>
        <v>6</v>
      </c>
    </row>
    <row r="78" spans="1:33" x14ac:dyDescent="0.2">
      <c r="A78" s="254" t="s">
        <v>133</v>
      </c>
      <c r="B78" s="559"/>
      <c r="C78" s="559"/>
      <c r="D78" s="559"/>
      <c r="E78" s="559"/>
      <c r="F78" s="559"/>
      <c r="G78" s="559"/>
      <c r="H78" s="559"/>
      <c r="I78" s="559"/>
      <c r="J78" s="559"/>
      <c r="K78" s="559"/>
      <c r="L78" s="559"/>
      <c r="M78" s="559"/>
      <c r="N78" s="559"/>
      <c r="O78" s="559"/>
      <c r="P78" s="559"/>
      <c r="Q78" s="559"/>
      <c r="R78" s="559"/>
      <c r="S78" s="559"/>
      <c r="T78" s="559"/>
      <c r="U78" s="559"/>
      <c r="V78" s="559"/>
      <c r="W78" s="559"/>
      <c r="X78" s="559"/>
      <c r="Y78" s="559"/>
      <c r="Z78" s="559"/>
      <c r="AA78" s="559">
        <v>5</v>
      </c>
      <c r="AB78" s="559"/>
      <c r="AC78" s="559"/>
      <c r="AD78" s="559"/>
      <c r="AE78" s="559"/>
      <c r="AG78" s="263">
        <f t="shared" si="2"/>
        <v>5</v>
      </c>
    </row>
    <row r="79" spans="1:33" x14ac:dyDescent="0.2">
      <c r="A79" s="254" t="s">
        <v>134</v>
      </c>
      <c r="B79" s="559"/>
      <c r="C79" s="559"/>
      <c r="D79" s="559"/>
      <c r="E79" s="559">
        <v>1</v>
      </c>
      <c r="F79" s="559"/>
      <c r="G79" s="559"/>
      <c r="H79" s="559"/>
      <c r="I79" s="559"/>
      <c r="J79" s="559"/>
      <c r="K79" s="559"/>
      <c r="L79" s="559"/>
      <c r="M79" s="559"/>
      <c r="N79" s="559"/>
      <c r="O79" s="559"/>
      <c r="P79" s="559"/>
      <c r="Q79" s="559"/>
      <c r="R79" s="559"/>
      <c r="S79" s="559"/>
      <c r="T79" s="559"/>
      <c r="U79" s="559"/>
      <c r="V79" s="559"/>
      <c r="W79" s="559"/>
      <c r="X79" s="559"/>
      <c r="Y79" s="559"/>
      <c r="Z79" s="559"/>
      <c r="AA79" s="559"/>
      <c r="AB79" s="559">
        <v>1</v>
      </c>
      <c r="AC79" s="559"/>
      <c r="AD79" s="559"/>
      <c r="AE79" s="559"/>
      <c r="AG79" s="263">
        <f t="shared" si="2"/>
        <v>2</v>
      </c>
    </row>
    <row r="80" spans="1:33" x14ac:dyDescent="0.2">
      <c r="A80" s="255" t="s">
        <v>135</v>
      </c>
      <c r="B80" s="563"/>
      <c r="C80" s="563"/>
      <c r="D80" s="563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>
        <v>4</v>
      </c>
      <c r="AD80" s="563"/>
      <c r="AE80" s="563"/>
      <c r="AG80" s="263">
        <f t="shared" si="2"/>
        <v>4</v>
      </c>
    </row>
    <row r="81" spans="1:33" x14ac:dyDescent="0.2">
      <c r="A81" s="254" t="s">
        <v>136</v>
      </c>
      <c r="B81" s="559"/>
      <c r="C81" s="559"/>
      <c r="D81" s="559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59"/>
      <c r="AD81" s="559">
        <v>4</v>
      </c>
      <c r="AE81" s="559"/>
      <c r="AG81" s="263">
        <f t="shared" si="2"/>
        <v>4</v>
      </c>
    </row>
    <row r="82" spans="1:33" x14ac:dyDescent="0.2">
      <c r="A82" s="253" t="s">
        <v>137</v>
      </c>
      <c r="B82" s="564"/>
      <c r="C82" s="564"/>
      <c r="D82" s="564"/>
      <c r="E82" s="564"/>
      <c r="F82" s="564"/>
      <c r="G82" s="564"/>
      <c r="H82" s="564"/>
      <c r="I82" s="564"/>
      <c r="J82" s="564"/>
      <c r="K82" s="564"/>
      <c r="L82" s="564"/>
      <c r="M82" s="564"/>
      <c r="N82" s="564"/>
      <c r="O82" s="564"/>
      <c r="P82" s="564"/>
      <c r="Q82" s="564"/>
      <c r="R82" s="564"/>
      <c r="S82" s="564"/>
      <c r="T82" s="564"/>
      <c r="U82" s="564"/>
      <c r="V82" s="564"/>
      <c r="W82" s="564">
        <v>5</v>
      </c>
      <c r="X82" s="564"/>
      <c r="Y82" s="564"/>
      <c r="Z82" s="564"/>
      <c r="AA82" s="564"/>
      <c r="AB82" s="564"/>
      <c r="AC82" s="564"/>
      <c r="AD82" s="564"/>
      <c r="AE82" s="564">
        <v>7</v>
      </c>
      <c r="AG82" s="263">
        <f t="shared" si="2"/>
        <v>12</v>
      </c>
    </row>
    <row r="83" spans="1:33" x14ac:dyDescent="0.2">
      <c r="A83" s="251" t="s">
        <v>99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>
        <v>2</v>
      </c>
      <c r="O83" s="252"/>
      <c r="P83" s="252">
        <v>2</v>
      </c>
      <c r="Q83" s="252">
        <v>2</v>
      </c>
      <c r="R83" s="252"/>
      <c r="S83" s="252"/>
      <c r="T83" s="252"/>
      <c r="U83" s="252"/>
      <c r="V83" s="252"/>
      <c r="W83" s="252">
        <v>2</v>
      </c>
      <c r="X83" s="252"/>
      <c r="Y83" s="252"/>
      <c r="Z83" s="252">
        <v>1</v>
      </c>
      <c r="AA83" s="252"/>
      <c r="AB83" s="252">
        <v>1</v>
      </c>
      <c r="AC83" s="252"/>
      <c r="AD83" s="252">
        <v>1</v>
      </c>
      <c r="AE83" s="252"/>
      <c r="AG83" s="460">
        <f t="shared" ref="AG83:AG90" si="3">SUM(B83:AE83)</f>
        <v>11</v>
      </c>
    </row>
    <row r="84" spans="1:33" x14ac:dyDescent="0.2">
      <c r="A84" s="254" t="s">
        <v>123</v>
      </c>
      <c r="B84" s="559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>
        <v>2</v>
      </c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G84" s="264">
        <f t="shared" si="3"/>
        <v>2</v>
      </c>
    </row>
    <row r="85" spans="1:33" x14ac:dyDescent="0.2">
      <c r="A85" s="254" t="s">
        <v>124</v>
      </c>
      <c r="B85" s="559"/>
      <c r="C85" s="559"/>
      <c r="D85" s="559"/>
      <c r="E85" s="559"/>
      <c r="F85" s="559"/>
      <c r="G85" s="559"/>
      <c r="H85" s="559"/>
      <c r="I85" s="559"/>
      <c r="J85" s="559"/>
      <c r="K85" s="559"/>
      <c r="L85" s="559"/>
      <c r="M85" s="559"/>
      <c r="N85" s="559"/>
      <c r="O85" s="559"/>
      <c r="P85" s="559">
        <v>2</v>
      </c>
      <c r="Q85" s="559"/>
      <c r="R85" s="559"/>
      <c r="S85" s="559"/>
      <c r="T85" s="559"/>
      <c r="U85" s="559"/>
      <c r="V85" s="559"/>
      <c r="W85" s="559"/>
      <c r="X85" s="559"/>
      <c r="Y85" s="559"/>
      <c r="Z85" s="559"/>
      <c r="AA85" s="559"/>
      <c r="AB85" s="559"/>
      <c r="AC85" s="559"/>
      <c r="AD85" s="559"/>
      <c r="AE85" s="559"/>
      <c r="AG85" s="264">
        <f t="shared" si="3"/>
        <v>2</v>
      </c>
    </row>
    <row r="86" spans="1:33" x14ac:dyDescent="0.2">
      <c r="A86" s="255" t="s">
        <v>125</v>
      </c>
      <c r="B86" s="563"/>
      <c r="C86" s="563"/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563"/>
      <c r="Q86" s="563">
        <v>2</v>
      </c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563"/>
      <c r="AG86" s="264">
        <f t="shared" si="3"/>
        <v>2</v>
      </c>
    </row>
    <row r="87" spans="1:33" x14ac:dyDescent="0.2">
      <c r="A87" s="254" t="s">
        <v>130</v>
      </c>
      <c r="B87" s="559"/>
      <c r="C87" s="559"/>
      <c r="D87" s="559"/>
      <c r="E87" s="559"/>
      <c r="F87" s="559"/>
      <c r="G87" s="559"/>
      <c r="H87" s="559"/>
      <c r="I87" s="559"/>
      <c r="J87" s="559"/>
      <c r="K87" s="559"/>
      <c r="L87" s="559"/>
      <c r="M87" s="559"/>
      <c r="N87" s="559"/>
      <c r="O87" s="559"/>
      <c r="P87" s="559"/>
      <c r="Q87" s="559"/>
      <c r="R87" s="559"/>
      <c r="S87" s="559"/>
      <c r="T87" s="559"/>
      <c r="U87" s="559"/>
      <c r="V87" s="559"/>
      <c r="W87" s="559">
        <v>2</v>
      </c>
      <c r="X87" s="559"/>
      <c r="Y87" s="559"/>
      <c r="Z87" s="559"/>
      <c r="AA87" s="559"/>
      <c r="AB87" s="559"/>
      <c r="AC87" s="559"/>
      <c r="AD87" s="559"/>
      <c r="AE87" s="559"/>
      <c r="AG87" s="264">
        <f t="shared" si="3"/>
        <v>2</v>
      </c>
    </row>
    <row r="88" spans="1:33" x14ac:dyDescent="0.2">
      <c r="A88" s="253" t="s">
        <v>132</v>
      </c>
      <c r="B88" s="564"/>
      <c r="C88" s="564"/>
      <c r="D88" s="564"/>
      <c r="E88" s="564"/>
      <c r="F88" s="564"/>
      <c r="G88" s="564"/>
      <c r="H88" s="564"/>
      <c r="I88" s="564"/>
      <c r="J88" s="564"/>
      <c r="K88" s="564"/>
      <c r="L88" s="564"/>
      <c r="M88" s="564"/>
      <c r="N88" s="564"/>
      <c r="O88" s="564"/>
      <c r="P88" s="564"/>
      <c r="Q88" s="564"/>
      <c r="R88" s="564"/>
      <c r="S88" s="564"/>
      <c r="T88" s="564"/>
      <c r="U88" s="564"/>
      <c r="V88" s="564"/>
      <c r="W88" s="564"/>
      <c r="X88" s="564"/>
      <c r="Y88" s="564"/>
      <c r="Z88" s="564">
        <v>1</v>
      </c>
      <c r="AA88" s="564"/>
      <c r="AB88" s="564"/>
      <c r="AC88" s="564"/>
      <c r="AD88" s="564"/>
      <c r="AE88" s="564"/>
      <c r="AG88" s="263">
        <f t="shared" si="3"/>
        <v>1</v>
      </c>
    </row>
    <row r="89" spans="1:33" x14ac:dyDescent="0.2">
      <c r="A89" s="254" t="s">
        <v>134</v>
      </c>
      <c r="B89" s="559"/>
      <c r="C89" s="559"/>
      <c r="D89" s="559"/>
      <c r="E89" s="559"/>
      <c r="F89" s="559"/>
      <c r="G89" s="559"/>
      <c r="H89" s="559"/>
      <c r="I89" s="559"/>
      <c r="J89" s="559"/>
      <c r="K89" s="559"/>
      <c r="L89" s="559"/>
      <c r="M89" s="559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>
        <v>1</v>
      </c>
      <c r="AC89" s="559"/>
      <c r="AD89" s="559"/>
      <c r="AE89" s="559"/>
      <c r="AG89" s="264">
        <f t="shared" si="3"/>
        <v>1</v>
      </c>
    </row>
    <row r="90" spans="1:33" x14ac:dyDescent="0.2">
      <c r="A90" s="256" t="s">
        <v>136</v>
      </c>
      <c r="B90" s="558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>
        <v>1</v>
      </c>
      <c r="AE90" s="558"/>
      <c r="AG90" s="264">
        <f t="shared" si="3"/>
        <v>1</v>
      </c>
    </row>
    <row r="92" spans="1:33" x14ac:dyDescent="0.2">
      <c r="A92" s="193" t="s">
        <v>60</v>
      </c>
      <c r="B92" s="257">
        <f>B83+B58+B30+B8</f>
        <v>12</v>
      </c>
      <c r="C92" s="257">
        <f t="shared" ref="C92:AE92" si="4">C83+C58+C30+C8</f>
        <v>8</v>
      </c>
      <c r="D92" s="257">
        <f t="shared" si="4"/>
        <v>8</v>
      </c>
      <c r="E92" s="257">
        <f t="shared" si="4"/>
        <v>22</v>
      </c>
      <c r="F92" s="257">
        <f t="shared" si="4"/>
        <v>7</v>
      </c>
      <c r="G92" s="257">
        <f t="shared" si="4"/>
        <v>9</v>
      </c>
      <c r="H92" s="257">
        <f t="shared" si="4"/>
        <v>16</v>
      </c>
      <c r="I92" s="257">
        <f t="shared" si="4"/>
        <v>4</v>
      </c>
      <c r="J92" s="257">
        <f t="shared" si="4"/>
        <v>9</v>
      </c>
      <c r="K92" s="257">
        <f t="shared" si="4"/>
        <v>1</v>
      </c>
      <c r="L92" s="257">
        <f t="shared" si="4"/>
        <v>1</v>
      </c>
      <c r="M92" s="257">
        <f t="shared" si="4"/>
        <v>1</v>
      </c>
      <c r="N92" s="257">
        <f t="shared" si="4"/>
        <v>34</v>
      </c>
      <c r="O92" s="257"/>
      <c r="P92" s="257">
        <f t="shared" si="4"/>
        <v>26</v>
      </c>
      <c r="Q92" s="257">
        <f t="shared" si="4"/>
        <v>19</v>
      </c>
      <c r="R92" s="257">
        <f t="shared" si="4"/>
        <v>15</v>
      </c>
      <c r="S92" s="257">
        <f t="shared" si="4"/>
        <v>15</v>
      </c>
      <c r="T92" s="257">
        <f t="shared" si="4"/>
        <v>5</v>
      </c>
      <c r="U92" s="257">
        <f t="shared" si="4"/>
        <v>2</v>
      </c>
      <c r="V92" s="257">
        <f t="shared" si="4"/>
        <v>9</v>
      </c>
      <c r="W92" s="257">
        <f t="shared" si="4"/>
        <v>69</v>
      </c>
      <c r="X92" s="257">
        <f t="shared" si="4"/>
        <v>7</v>
      </c>
      <c r="Y92" s="257">
        <f t="shared" si="4"/>
        <v>1</v>
      </c>
      <c r="Z92" s="257">
        <f t="shared" si="4"/>
        <v>6</v>
      </c>
      <c r="AA92" s="257">
        <f t="shared" si="4"/>
        <v>18</v>
      </c>
      <c r="AB92" s="257">
        <f t="shared" si="4"/>
        <v>5</v>
      </c>
      <c r="AC92" s="257">
        <f t="shared" si="4"/>
        <v>16</v>
      </c>
      <c r="AD92" s="257">
        <f t="shared" si="4"/>
        <v>13</v>
      </c>
      <c r="AE92" s="257">
        <f t="shared" si="4"/>
        <v>31</v>
      </c>
      <c r="AG92" s="258">
        <f>SUM(B92:AE92)</f>
        <v>389</v>
      </c>
    </row>
    <row r="94" spans="1:33" x14ac:dyDescent="0.2">
      <c r="A94" s="344" t="s">
        <v>431</v>
      </c>
    </row>
    <row r="95" spans="1:33" x14ac:dyDescent="0.2">
      <c r="A95" s="345" t="s">
        <v>565</v>
      </c>
    </row>
    <row r="96" spans="1:33" x14ac:dyDescent="0.2">
      <c r="A96" s="345"/>
    </row>
    <row r="98" spans="1:33" x14ac:dyDescent="0.2">
      <c r="B98" s="647" t="s">
        <v>345</v>
      </c>
      <c r="C98" s="647"/>
      <c r="D98" s="647"/>
      <c r="E98" s="647"/>
      <c r="F98" s="647"/>
      <c r="G98" s="647"/>
      <c r="H98" s="647"/>
      <c r="I98" s="647"/>
      <c r="J98" s="647"/>
      <c r="K98" s="647"/>
      <c r="L98" s="647"/>
      <c r="M98" s="647"/>
      <c r="N98" s="647"/>
      <c r="O98" s="647"/>
      <c r="P98" s="647"/>
      <c r="Q98" s="647"/>
      <c r="R98" s="647"/>
      <c r="S98" s="647"/>
      <c r="T98" s="647"/>
      <c r="U98" s="647"/>
      <c r="V98" s="647"/>
      <c r="W98" s="647"/>
      <c r="X98" s="647"/>
      <c r="Y98" s="647"/>
      <c r="Z98" s="647"/>
      <c r="AA98" s="647"/>
      <c r="AB98" s="647"/>
      <c r="AC98" s="647"/>
      <c r="AD98" s="647"/>
      <c r="AE98" s="647"/>
      <c r="AF98" s="449"/>
      <c r="AG98" s="430"/>
    </row>
    <row r="99" spans="1:33" ht="112.5" x14ac:dyDescent="0.2">
      <c r="B99" s="431" t="s">
        <v>113</v>
      </c>
      <c r="C99" s="431" t="s">
        <v>114</v>
      </c>
      <c r="D99" s="431" t="s">
        <v>115</v>
      </c>
      <c r="E99" s="431" t="s">
        <v>116</v>
      </c>
      <c r="F99" s="431" t="s">
        <v>117</v>
      </c>
      <c r="G99" s="431" t="s">
        <v>118</v>
      </c>
      <c r="H99" s="431" t="s">
        <v>119</v>
      </c>
      <c r="I99" s="431" t="s">
        <v>120</v>
      </c>
      <c r="J99" s="431" t="s">
        <v>121</v>
      </c>
      <c r="K99" s="431" t="s">
        <v>122</v>
      </c>
      <c r="L99" s="431" t="s">
        <v>170</v>
      </c>
      <c r="M99" s="431" t="s">
        <v>140</v>
      </c>
      <c r="N99" s="431" t="s">
        <v>123</v>
      </c>
      <c r="O99" s="431" t="s">
        <v>139</v>
      </c>
      <c r="P99" s="431" t="s">
        <v>124</v>
      </c>
      <c r="Q99" s="431" t="s">
        <v>125</v>
      </c>
      <c r="R99" s="431" t="s">
        <v>126</v>
      </c>
      <c r="S99" s="431" t="s">
        <v>127</v>
      </c>
      <c r="T99" s="431" t="s">
        <v>128</v>
      </c>
      <c r="U99" s="431" t="s">
        <v>422</v>
      </c>
      <c r="V99" s="431" t="s">
        <v>129</v>
      </c>
      <c r="W99" s="431" t="s">
        <v>130</v>
      </c>
      <c r="X99" s="431" t="s">
        <v>131</v>
      </c>
      <c r="Y99" s="431" t="s">
        <v>212</v>
      </c>
      <c r="Z99" s="431" t="s">
        <v>132</v>
      </c>
      <c r="AA99" s="431" t="s">
        <v>133</v>
      </c>
      <c r="AB99" s="431" t="s">
        <v>134</v>
      </c>
      <c r="AC99" s="431" t="s">
        <v>135</v>
      </c>
      <c r="AD99" s="431" t="s">
        <v>136</v>
      </c>
      <c r="AE99" s="431" t="s">
        <v>137</v>
      </c>
      <c r="AF99" s="450"/>
      <c r="AG99" s="430"/>
    </row>
    <row r="100" spans="1:33" x14ac:dyDescent="0.2">
      <c r="A100" s="432" t="s">
        <v>97</v>
      </c>
      <c r="B100" s="555">
        <v>1</v>
      </c>
      <c r="C100" s="555">
        <v>-1</v>
      </c>
      <c r="D100" s="555">
        <v>0</v>
      </c>
      <c r="E100" s="555">
        <v>0</v>
      </c>
      <c r="F100" s="555">
        <v>0</v>
      </c>
      <c r="G100" s="555">
        <v>0</v>
      </c>
      <c r="H100" s="555">
        <v>1</v>
      </c>
      <c r="I100" s="555">
        <v>0</v>
      </c>
      <c r="J100" s="555">
        <v>1</v>
      </c>
      <c r="K100" s="555">
        <v>1</v>
      </c>
      <c r="L100" s="555">
        <v>0</v>
      </c>
      <c r="M100" s="555">
        <v>0</v>
      </c>
      <c r="N100" s="555">
        <v>6</v>
      </c>
      <c r="O100" s="555">
        <v>1</v>
      </c>
      <c r="P100" s="555">
        <v>-1</v>
      </c>
      <c r="Q100" s="555">
        <v>0</v>
      </c>
      <c r="R100" s="555">
        <v>0</v>
      </c>
      <c r="S100" s="555">
        <v>0</v>
      </c>
      <c r="T100" s="555">
        <v>0</v>
      </c>
      <c r="U100" s="555">
        <v>-1</v>
      </c>
      <c r="V100" s="555">
        <v>0</v>
      </c>
      <c r="W100" s="555">
        <v>-6</v>
      </c>
      <c r="X100" s="555">
        <v>0</v>
      </c>
      <c r="Y100" s="555">
        <v>0</v>
      </c>
      <c r="Z100" s="555">
        <v>0</v>
      </c>
      <c r="AA100" s="555">
        <v>-2</v>
      </c>
      <c r="AB100" s="555">
        <v>2</v>
      </c>
      <c r="AC100" s="555">
        <v>1</v>
      </c>
      <c r="AD100" s="555">
        <v>0</v>
      </c>
      <c r="AE100" s="555">
        <v>-3</v>
      </c>
      <c r="AF100" s="451"/>
      <c r="AG100" s="430"/>
    </row>
    <row r="101" spans="1:33" x14ac:dyDescent="0.2">
      <c r="A101" s="433" t="s">
        <v>98</v>
      </c>
      <c r="B101" s="555">
        <v>1</v>
      </c>
      <c r="C101" s="555">
        <v>-2</v>
      </c>
      <c r="D101" s="555">
        <v>-2</v>
      </c>
      <c r="E101" s="555">
        <v>-1</v>
      </c>
      <c r="F101" s="555">
        <v>2</v>
      </c>
      <c r="G101" s="555">
        <v>0</v>
      </c>
      <c r="H101" s="555">
        <v>0</v>
      </c>
      <c r="I101" s="555">
        <v>-1</v>
      </c>
      <c r="J101" s="555">
        <v>4</v>
      </c>
      <c r="K101" s="555">
        <v>0</v>
      </c>
      <c r="L101" s="555">
        <v>0</v>
      </c>
      <c r="M101" s="555">
        <v>-1</v>
      </c>
      <c r="N101" s="555">
        <v>5</v>
      </c>
      <c r="O101" s="555">
        <v>1</v>
      </c>
      <c r="P101" s="555">
        <v>-3</v>
      </c>
      <c r="Q101" s="555">
        <v>0</v>
      </c>
      <c r="R101" s="555">
        <v>2</v>
      </c>
      <c r="S101" s="555">
        <v>2</v>
      </c>
      <c r="T101" s="555">
        <v>1</v>
      </c>
      <c r="U101" s="555">
        <v>0</v>
      </c>
      <c r="V101" s="555">
        <v>-2</v>
      </c>
      <c r="W101" s="555">
        <v>-3</v>
      </c>
      <c r="X101" s="555">
        <v>0</v>
      </c>
      <c r="Y101" s="555">
        <v>0</v>
      </c>
      <c r="Z101" s="555">
        <v>0</v>
      </c>
      <c r="AA101" s="555">
        <v>1</v>
      </c>
      <c r="AB101" s="555">
        <v>0</v>
      </c>
      <c r="AC101" s="555">
        <v>-2</v>
      </c>
      <c r="AD101" s="555">
        <v>-2</v>
      </c>
      <c r="AE101" s="555">
        <v>0</v>
      </c>
      <c r="AF101" s="451"/>
      <c r="AG101" s="430"/>
    </row>
    <row r="102" spans="1:33" x14ac:dyDescent="0.2">
      <c r="A102" s="433" t="s">
        <v>100</v>
      </c>
      <c r="B102" s="555">
        <v>1</v>
      </c>
      <c r="C102" s="555">
        <v>-2</v>
      </c>
      <c r="D102" s="555">
        <v>-1</v>
      </c>
      <c r="E102" s="555">
        <v>1</v>
      </c>
      <c r="F102" s="555">
        <v>2</v>
      </c>
      <c r="G102" s="555">
        <v>-3</v>
      </c>
      <c r="H102" s="555">
        <v>4</v>
      </c>
      <c r="I102" s="555">
        <v>1</v>
      </c>
      <c r="J102" s="555">
        <v>-1</v>
      </c>
      <c r="K102" s="555">
        <v>0</v>
      </c>
      <c r="L102" s="555">
        <v>0</v>
      </c>
      <c r="M102" s="555">
        <v>0</v>
      </c>
      <c r="N102" s="555">
        <v>-1</v>
      </c>
      <c r="O102" s="555">
        <v>0</v>
      </c>
      <c r="P102" s="555">
        <v>4</v>
      </c>
      <c r="Q102" s="555">
        <v>-3</v>
      </c>
      <c r="R102" s="555">
        <v>1</v>
      </c>
      <c r="S102" s="555">
        <v>3</v>
      </c>
      <c r="T102" s="555">
        <v>-1</v>
      </c>
      <c r="U102" s="555">
        <v>0</v>
      </c>
      <c r="V102" s="555">
        <v>0</v>
      </c>
      <c r="W102" s="555">
        <v>-2</v>
      </c>
      <c r="X102" s="555">
        <v>0</v>
      </c>
      <c r="Y102" s="555">
        <v>0</v>
      </c>
      <c r="Z102" s="555">
        <v>2</v>
      </c>
      <c r="AA102" s="555">
        <v>-2</v>
      </c>
      <c r="AB102" s="555">
        <v>1</v>
      </c>
      <c r="AC102" s="555">
        <v>-2</v>
      </c>
      <c r="AD102" s="555">
        <v>-1</v>
      </c>
      <c r="AE102" s="555">
        <v>-1</v>
      </c>
      <c r="AF102" s="451"/>
      <c r="AG102" s="430"/>
    </row>
    <row r="103" spans="1:33" x14ac:dyDescent="0.2">
      <c r="A103" s="434" t="s">
        <v>99</v>
      </c>
      <c r="B103" s="555">
        <v>0</v>
      </c>
      <c r="C103" s="555">
        <v>0</v>
      </c>
      <c r="D103" s="555">
        <v>0</v>
      </c>
      <c r="E103" s="555">
        <v>0</v>
      </c>
      <c r="F103" s="555">
        <v>0</v>
      </c>
      <c r="G103" s="555">
        <v>0</v>
      </c>
      <c r="H103" s="555">
        <v>0</v>
      </c>
      <c r="I103" s="555">
        <v>0</v>
      </c>
      <c r="J103" s="555">
        <v>0</v>
      </c>
      <c r="K103" s="555">
        <v>0</v>
      </c>
      <c r="L103" s="555">
        <v>0</v>
      </c>
      <c r="M103" s="555">
        <v>0</v>
      </c>
      <c r="N103" s="555">
        <v>0</v>
      </c>
      <c r="O103" s="555">
        <v>0</v>
      </c>
      <c r="P103" s="555">
        <v>0</v>
      </c>
      <c r="Q103" s="555">
        <v>0</v>
      </c>
      <c r="R103" s="555">
        <v>0</v>
      </c>
      <c r="S103" s="555">
        <v>0</v>
      </c>
      <c r="T103" s="555">
        <v>0</v>
      </c>
      <c r="U103" s="555">
        <v>0</v>
      </c>
      <c r="V103" s="555">
        <v>0</v>
      </c>
      <c r="W103" s="555">
        <v>0</v>
      </c>
      <c r="X103" s="555">
        <v>0</v>
      </c>
      <c r="Y103" s="555">
        <v>0</v>
      </c>
      <c r="Z103" s="555">
        <v>0</v>
      </c>
      <c r="AA103" s="555">
        <v>0</v>
      </c>
      <c r="AB103" s="555">
        <v>0</v>
      </c>
      <c r="AC103" s="555">
        <v>0</v>
      </c>
      <c r="AD103" s="555">
        <v>0</v>
      </c>
      <c r="AE103" s="555">
        <v>0</v>
      </c>
      <c r="AF103" s="451"/>
      <c r="AG103" s="430"/>
    </row>
    <row r="104" spans="1:33" ht="9.75" customHeight="1" x14ac:dyDescent="0.2">
      <c r="A104" s="435" t="s">
        <v>358</v>
      </c>
      <c r="B104" s="556">
        <f>SUM(B100:B103)</f>
        <v>3</v>
      </c>
      <c r="C104" s="556">
        <f t="shared" ref="C104:AE104" si="5">SUM(C100:C103)</f>
        <v>-5</v>
      </c>
      <c r="D104" s="556">
        <f t="shared" si="5"/>
        <v>-3</v>
      </c>
      <c r="E104" s="556">
        <f t="shared" si="5"/>
        <v>0</v>
      </c>
      <c r="F104" s="556">
        <f t="shared" si="5"/>
        <v>4</v>
      </c>
      <c r="G104" s="556">
        <f t="shared" si="5"/>
        <v>-3</v>
      </c>
      <c r="H104" s="556">
        <f>SUM(H100:H103)</f>
        <v>5</v>
      </c>
      <c r="I104" s="556">
        <f t="shared" si="5"/>
        <v>0</v>
      </c>
      <c r="J104" s="556">
        <f t="shared" si="5"/>
        <v>4</v>
      </c>
      <c r="K104" s="556">
        <f t="shared" si="5"/>
        <v>1</v>
      </c>
      <c r="L104" s="556">
        <f t="shared" si="5"/>
        <v>0</v>
      </c>
      <c r="M104" s="556"/>
      <c r="N104" s="556">
        <f t="shared" si="5"/>
        <v>10</v>
      </c>
      <c r="O104" s="556"/>
      <c r="P104" s="556">
        <f t="shared" si="5"/>
        <v>0</v>
      </c>
      <c r="Q104" s="556">
        <f t="shared" si="5"/>
        <v>-3</v>
      </c>
      <c r="R104" s="556">
        <f t="shared" si="5"/>
        <v>3</v>
      </c>
      <c r="S104" s="556">
        <f t="shared" si="5"/>
        <v>5</v>
      </c>
      <c r="T104" s="556">
        <f t="shared" si="5"/>
        <v>0</v>
      </c>
      <c r="U104" s="556">
        <f t="shared" si="5"/>
        <v>-1</v>
      </c>
      <c r="V104" s="556">
        <f t="shared" si="5"/>
        <v>-2</v>
      </c>
      <c r="W104" s="556">
        <f t="shared" si="5"/>
        <v>-11</v>
      </c>
      <c r="X104" s="556">
        <f t="shared" si="5"/>
        <v>0</v>
      </c>
      <c r="Y104" s="556">
        <f t="shared" si="5"/>
        <v>0</v>
      </c>
      <c r="Z104" s="556">
        <f t="shared" si="5"/>
        <v>2</v>
      </c>
      <c r="AA104" s="556">
        <f t="shared" si="5"/>
        <v>-3</v>
      </c>
      <c r="AB104" s="556">
        <f t="shared" si="5"/>
        <v>3</v>
      </c>
      <c r="AC104" s="556">
        <f t="shared" si="5"/>
        <v>-3</v>
      </c>
      <c r="AD104" s="556">
        <f t="shared" si="5"/>
        <v>-3</v>
      </c>
      <c r="AE104" s="556">
        <f t="shared" si="5"/>
        <v>-4</v>
      </c>
      <c r="AF104" s="452"/>
      <c r="AG104" s="430"/>
    </row>
    <row r="105" spans="1:33" s="565" customFormat="1" ht="25.5" x14ac:dyDescent="0.2">
      <c r="A105" s="568" t="s">
        <v>359</v>
      </c>
      <c r="B105" s="569">
        <v>15</v>
      </c>
      <c r="C105" s="569">
        <v>3</v>
      </c>
      <c r="D105" s="569">
        <v>5</v>
      </c>
      <c r="E105" s="569">
        <v>22</v>
      </c>
      <c r="F105" s="569">
        <v>11</v>
      </c>
      <c r="G105" s="569">
        <v>6</v>
      </c>
      <c r="H105" s="569">
        <v>21</v>
      </c>
      <c r="I105" s="569">
        <v>4</v>
      </c>
      <c r="J105" s="569">
        <v>13</v>
      </c>
      <c r="K105" s="569">
        <v>2</v>
      </c>
      <c r="L105" s="569">
        <v>1</v>
      </c>
      <c r="M105" s="569"/>
      <c r="N105" s="569">
        <v>44</v>
      </c>
      <c r="O105" s="569">
        <v>2</v>
      </c>
      <c r="P105" s="569">
        <v>26</v>
      </c>
      <c r="Q105" s="569">
        <v>16</v>
      </c>
      <c r="R105" s="569">
        <v>18</v>
      </c>
      <c r="S105" s="569">
        <v>20</v>
      </c>
      <c r="T105" s="569">
        <v>5</v>
      </c>
      <c r="U105" s="569">
        <v>1</v>
      </c>
      <c r="V105" s="569">
        <v>7</v>
      </c>
      <c r="W105" s="569">
        <v>58</v>
      </c>
      <c r="X105" s="569">
        <v>7</v>
      </c>
      <c r="Y105" s="569">
        <v>1</v>
      </c>
      <c r="Z105" s="569">
        <v>8</v>
      </c>
      <c r="AA105" s="569">
        <v>15</v>
      </c>
      <c r="AB105" s="569">
        <v>8</v>
      </c>
      <c r="AC105" s="569">
        <v>13</v>
      </c>
      <c r="AD105" s="569">
        <v>10</v>
      </c>
      <c r="AE105" s="569">
        <v>27</v>
      </c>
      <c r="AF105" s="570"/>
      <c r="AG105" s="571"/>
    </row>
    <row r="106" spans="1:33" s="565" customFormat="1" ht="23.25" customHeight="1" x14ac:dyDescent="0.2">
      <c r="A106" s="568" t="s">
        <v>360</v>
      </c>
      <c r="B106" s="569">
        <v>3</v>
      </c>
      <c r="C106" s="569"/>
      <c r="D106" s="569"/>
      <c r="E106" s="569">
        <v>2</v>
      </c>
      <c r="F106" s="569"/>
      <c r="G106" s="569"/>
      <c r="H106" s="569">
        <v>2</v>
      </c>
      <c r="I106" s="569"/>
      <c r="J106" s="569">
        <v>2</v>
      </c>
      <c r="K106" s="569"/>
      <c r="L106" s="569"/>
      <c r="M106" s="569"/>
      <c r="N106" s="569"/>
      <c r="O106" s="569"/>
      <c r="P106" s="569">
        <v>1</v>
      </c>
      <c r="Q106" s="569">
        <v>1</v>
      </c>
      <c r="R106" s="569">
        <v>2</v>
      </c>
      <c r="S106" s="569"/>
      <c r="T106" s="569">
        <v>1</v>
      </c>
      <c r="U106" s="569"/>
      <c r="V106" s="569">
        <v>2</v>
      </c>
      <c r="W106" s="569">
        <v>12</v>
      </c>
      <c r="X106" s="569"/>
      <c r="Y106" s="569"/>
      <c r="Z106" s="569">
        <v>1</v>
      </c>
      <c r="AA106" s="569">
        <v>2</v>
      </c>
      <c r="AB106" s="569">
        <v>1</v>
      </c>
      <c r="AC106" s="569">
        <v>6</v>
      </c>
      <c r="AD106" s="569"/>
      <c r="AE106" s="569">
        <v>6</v>
      </c>
      <c r="AF106" s="570"/>
      <c r="AG106" s="571"/>
    </row>
    <row r="107" spans="1:33" ht="15.75" customHeight="1" x14ac:dyDescent="0.2"/>
    <row r="108" spans="1:33" x14ac:dyDescent="0.2">
      <c r="A108" s="344" t="s">
        <v>431</v>
      </c>
    </row>
    <row r="109" spans="1:33" x14ac:dyDescent="0.2">
      <c r="A109" s="619" t="s">
        <v>565</v>
      </c>
      <c r="B109" s="619"/>
      <c r="C109" s="619"/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19"/>
      <c r="AA109" s="619"/>
      <c r="AB109" s="619"/>
      <c r="AC109" s="619"/>
      <c r="AD109" s="619"/>
      <c r="AE109" s="619"/>
      <c r="AF109" s="619"/>
      <c r="AG109" s="619"/>
    </row>
    <row r="110" spans="1:33" x14ac:dyDescent="0.2">
      <c r="A110" s="475"/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557"/>
      <c r="N110" s="475"/>
      <c r="O110" s="557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475"/>
      <c r="AC110" s="475"/>
      <c r="AD110" s="475"/>
      <c r="AE110" s="475"/>
      <c r="AF110" s="475"/>
      <c r="AG110" s="475"/>
    </row>
    <row r="111" spans="1:33" x14ac:dyDescent="0.2">
      <c r="A111" s="482"/>
      <c r="B111" s="650" t="s">
        <v>451</v>
      </c>
      <c r="C111" s="651"/>
      <c r="D111" s="651"/>
      <c r="E111" s="651"/>
      <c r="F111" s="651"/>
      <c r="G111" s="651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482"/>
      <c r="AG111" s="482"/>
    </row>
    <row r="112" spans="1:33" x14ac:dyDescent="0.2">
      <c r="B112" s="481"/>
      <c r="C112" s="481"/>
      <c r="D112" s="481"/>
      <c r="E112" s="481"/>
      <c r="F112" s="481"/>
      <c r="G112" s="481"/>
      <c r="H112" s="481"/>
      <c r="I112" s="481"/>
      <c r="J112" s="481"/>
      <c r="K112" s="481"/>
      <c r="L112" s="481"/>
      <c r="M112" s="481"/>
      <c r="N112" s="481"/>
      <c r="O112" s="481"/>
      <c r="P112" s="481"/>
      <c r="Q112" s="481"/>
      <c r="R112" s="481"/>
      <c r="S112" s="481"/>
      <c r="T112" s="481"/>
      <c r="U112" s="481"/>
      <c r="V112" s="481"/>
      <c r="W112" s="481"/>
      <c r="X112" s="481"/>
      <c r="Y112" s="481"/>
      <c r="Z112" s="481"/>
      <c r="AA112" s="481"/>
      <c r="AB112" s="481"/>
      <c r="AC112" s="481"/>
      <c r="AD112" s="481"/>
      <c r="AE112" s="481"/>
    </row>
    <row r="113" spans="1:33" x14ac:dyDescent="0.2">
      <c r="B113" s="647" t="s">
        <v>345</v>
      </c>
      <c r="C113" s="647"/>
      <c r="D113" s="647"/>
      <c r="E113" s="647"/>
      <c r="F113" s="647"/>
      <c r="G113" s="647"/>
      <c r="H113" s="647"/>
      <c r="I113" s="647"/>
      <c r="J113" s="647"/>
      <c r="K113" s="647"/>
      <c r="L113" s="647"/>
      <c r="M113" s="647"/>
      <c r="N113" s="647"/>
      <c r="O113" s="647"/>
      <c r="P113" s="647"/>
      <c r="Q113" s="647"/>
      <c r="R113" s="647"/>
      <c r="S113" s="647"/>
      <c r="T113" s="647"/>
      <c r="U113" s="647"/>
      <c r="V113" s="647"/>
      <c r="W113" s="647"/>
      <c r="X113" s="647"/>
      <c r="Y113" s="647"/>
      <c r="Z113" s="647"/>
      <c r="AA113" s="647"/>
      <c r="AB113" s="647"/>
      <c r="AC113" s="647"/>
      <c r="AD113" s="647"/>
      <c r="AE113" s="647"/>
      <c r="AF113" s="449"/>
      <c r="AG113" s="430"/>
    </row>
    <row r="114" spans="1:33" ht="122.25" customHeight="1" x14ac:dyDescent="0.2">
      <c r="B114" s="431" t="s">
        <v>113</v>
      </c>
      <c r="C114" s="431" t="s">
        <v>114</v>
      </c>
      <c r="D114" s="431" t="s">
        <v>115</v>
      </c>
      <c r="E114" s="431" t="s">
        <v>116</v>
      </c>
      <c r="F114" s="431" t="s">
        <v>117</v>
      </c>
      <c r="G114" s="431" t="s">
        <v>118</v>
      </c>
      <c r="H114" s="431" t="s">
        <v>119</v>
      </c>
      <c r="I114" s="431" t="s">
        <v>120</v>
      </c>
      <c r="J114" s="431" t="s">
        <v>121</v>
      </c>
      <c r="K114" s="431" t="s">
        <v>122</v>
      </c>
      <c r="L114" s="431" t="s">
        <v>170</v>
      </c>
      <c r="M114" s="431" t="s">
        <v>140</v>
      </c>
      <c r="N114" s="431" t="s">
        <v>123</v>
      </c>
      <c r="O114" s="431" t="s">
        <v>139</v>
      </c>
      <c r="P114" s="431" t="s">
        <v>124</v>
      </c>
      <c r="Q114" s="431" t="s">
        <v>125</v>
      </c>
      <c r="R114" s="431" t="s">
        <v>126</v>
      </c>
      <c r="S114" s="431" t="s">
        <v>127</v>
      </c>
      <c r="T114" s="431" t="s">
        <v>128</v>
      </c>
      <c r="U114" s="431" t="s">
        <v>422</v>
      </c>
      <c r="V114" s="431" t="s">
        <v>129</v>
      </c>
      <c r="W114" s="431" t="s">
        <v>130</v>
      </c>
      <c r="X114" s="431" t="s">
        <v>131</v>
      </c>
      <c r="Y114" s="431" t="s">
        <v>212</v>
      </c>
      <c r="Z114" s="431" t="s">
        <v>132</v>
      </c>
      <c r="AA114" s="431" t="s">
        <v>133</v>
      </c>
      <c r="AB114" s="431" t="s">
        <v>134</v>
      </c>
      <c r="AC114" s="431" t="s">
        <v>135</v>
      </c>
      <c r="AD114" s="431" t="s">
        <v>136</v>
      </c>
      <c r="AE114" s="431" t="s">
        <v>137</v>
      </c>
      <c r="AF114" s="450"/>
      <c r="AG114" s="403" t="s">
        <v>102</v>
      </c>
    </row>
    <row r="115" spans="1:33" hidden="1" x14ac:dyDescent="0.2">
      <c r="A115" s="387" t="s">
        <v>450</v>
      </c>
      <c r="B115" s="436">
        <f>B116+B117</f>
        <v>15</v>
      </c>
      <c r="C115" s="436">
        <f t="shared" ref="C115:AE115" si="6">C116+C117</f>
        <v>3</v>
      </c>
      <c r="D115" s="436">
        <f t="shared" si="6"/>
        <v>5</v>
      </c>
      <c r="E115" s="436">
        <f t="shared" si="6"/>
        <v>22</v>
      </c>
      <c r="F115" s="436">
        <f t="shared" si="6"/>
        <v>11</v>
      </c>
      <c r="G115" s="436">
        <f t="shared" si="6"/>
        <v>6</v>
      </c>
      <c r="H115" s="436">
        <f t="shared" si="6"/>
        <v>21</v>
      </c>
      <c r="I115" s="436">
        <f t="shared" si="6"/>
        <v>4</v>
      </c>
      <c r="J115" s="436">
        <f t="shared" si="6"/>
        <v>13</v>
      </c>
      <c r="K115" s="436">
        <f t="shared" si="6"/>
        <v>2</v>
      </c>
      <c r="L115" s="436">
        <f t="shared" si="6"/>
        <v>1</v>
      </c>
      <c r="M115" s="436">
        <f t="shared" si="6"/>
        <v>0</v>
      </c>
      <c r="N115" s="436">
        <f t="shared" si="6"/>
        <v>44</v>
      </c>
      <c r="O115" s="436">
        <f t="shared" si="6"/>
        <v>2</v>
      </c>
      <c r="P115" s="436">
        <f t="shared" si="6"/>
        <v>26</v>
      </c>
      <c r="Q115" s="436">
        <f t="shared" si="6"/>
        <v>16</v>
      </c>
      <c r="R115" s="436">
        <f t="shared" si="6"/>
        <v>18</v>
      </c>
      <c r="S115" s="436">
        <f t="shared" si="6"/>
        <v>20</v>
      </c>
      <c r="T115" s="436">
        <f t="shared" si="6"/>
        <v>5</v>
      </c>
      <c r="U115" s="436">
        <f t="shared" si="6"/>
        <v>1</v>
      </c>
      <c r="V115" s="436">
        <f t="shared" si="6"/>
        <v>7</v>
      </c>
      <c r="W115" s="436">
        <f t="shared" si="6"/>
        <v>58</v>
      </c>
      <c r="X115" s="436">
        <f t="shared" si="6"/>
        <v>7</v>
      </c>
      <c r="Y115" s="436">
        <f t="shared" si="6"/>
        <v>1</v>
      </c>
      <c r="Z115" s="436">
        <f t="shared" si="6"/>
        <v>8</v>
      </c>
      <c r="AA115" s="436">
        <f t="shared" si="6"/>
        <v>15</v>
      </c>
      <c r="AB115" s="436">
        <f t="shared" si="6"/>
        <v>8</v>
      </c>
      <c r="AC115" s="436">
        <f t="shared" si="6"/>
        <v>13</v>
      </c>
      <c r="AD115" s="436">
        <f t="shared" si="6"/>
        <v>10</v>
      </c>
      <c r="AE115" s="436">
        <f t="shared" si="6"/>
        <v>27</v>
      </c>
      <c r="AF115" s="450"/>
      <c r="AG115" s="264">
        <f>SUM(B115:AE115)</f>
        <v>389</v>
      </c>
    </row>
    <row r="116" spans="1:33" hidden="1" x14ac:dyDescent="0.2">
      <c r="A116" s="387" t="s">
        <v>448</v>
      </c>
      <c r="B116" s="436">
        <v>12</v>
      </c>
      <c r="C116" s="436">
        <v>2</v>
      </c>
      <c r="D116" s="436">
        <v>4</v>
      </c>
      <c r="E116" s="436">
        <v>19</v>
      </c>
      <c r="F116" s="436">
        <v>4</v>
      </c>
      <c r="G116" s="436">
        <v>6</v>
      </c>
      <c r="H116" s="436">
        <v>12</v>
      </c>
      <c r="I116" s="436">
        <v>1</v>
      </c>
      <c r="J116" s="436">
        <v>6</v>
      </c>
      <c r="K116" s="436">
        <v>1</v>
      </c>
      <c r="L116" s="436">
        <v>1</v>
      </c>
      <c r="M116" s="436"/>
      <c r="N116" s="436">
        <v>28</v>
      </c>
      <c r="O116" s="436"/>
      <c r="P116" s="436">
        <v>16</v>
      </c>
      <c r="Q116" s="436">
        <v>15</v>
      </c>
      <c r="R116" s="436">
        <v>12</v>
      </c>
      <c r="S116" s="436">
        <v>11</v>
      </c>
      <c r="T116" s="436">
        <v>3</v>
      </c>
      <c r="U116" s="436">
        <v>1</v>
      </c>
      <c r="V116" s="436">
        <v>5</v>
      </c>
      <c r="W116" s="436">
        <v>44</v>
      </c>
      <c r="X116" s="436">
        <v>6</v>
      </c>
      <c r="Y116" s="436">
        <v>1</v>
      </c>
      <c r="Z116" s="436">
        <v>5</v>
      </c>
      <c r="AA116" s="436">
        <v>11</v>
      </c>
      <c r="AB116" s="436">
        <v>4</v>
      </c>
      <c r="AC116" s="436">
        <v>10</v>
      </c>
      <c r="AD116" s="436">
        <v>9</v>
      </c>
      <c r="AE116" s="436">
        <v>15</v>
      </c>
      <c r="AF116" s="450"/>
      <c r="AG116" s="264">
        <f>SUM(B116:AE116)</f>
        <v>264</v>
      </c>
    </row>
    <row r="117" spans="1:33" ht="9.75" hidden="1" customHeight="1" x14ac:dyDescent="0.2">
      <c r="A117" s="387" t="s">
        <v>449</v>
      </c>
      <c r="B117" s="436">
        <v>3</v>
      </c>
      <c r="C117" s="436">
        <v>1</v>
      </c>
      <c r="D117" s="436">
        <v>1</v>
      </c>
      <c r="E117" s="436">
        <v>3</v>
      </c>
      <c r="F117" s="436">
        <v>7</v>
      </c>
      <c r="G117" s="436"/>
      <c r="H117" s="436">
        <v>9</v>
      </c>
      <c r="I117" s="436">
        <v>3</v>
      </c>
      <c r="J117" s="436">
        <v>7</v>
      </c>
      <c r="K117" s="436">
        <v>1</v>
      </c>
      <c r="L117" s="436"/>
      <c r="M117" s="436"/>
      <c r="N117" s="436">
        <v>16</v>
      </c>
      <c r="O117" s="436">
        <v>2</v>
      </c>
      <c r="P117" s="436">
        <v>10</v>
      </c>
      <c r="Q117" s="436">
        <v>1</v>
      </c>
      <c r="R117" s="436">
        <v>6</v>
      </c>
      <c r="S117" s="436">
        <v>9</v>
      </c>
      <c r="T117" s="436">
        <v>2</v>
      </c>
      <c r="U117" s="436"/>
      <c r="V117" s="436">
        <v>2</v>
      </c>
      <c r="W117" s="436">
        <v>14</v>
      </c>
      <c r="X117" s="436">
        <v>1</v>
      </c>
      <c r="Y117" s="436"/>
      <c r="Z117" s="436">
        <v>3</v>
      </c>
      <c r="AA117" s="436">
        <v>4</v>
      </c>
      <c r="AB117" s="436">
        <v>4</v>
      </c>
      <c r="AC117" s="436">
        <v>3</v>
      </c>
      <c r="AD117" s="436">
        <v>1</v>
      </c>
      <c r="AE117" s="436">
        <v>12</v>
      </c>
      <c r="AF117" s="450"/>
      <c r="AG117" s="264">
        <f>SUM(B117:AE117)</f>
        <v>125</v>
      </c>
    </row>
    <row r="118" spans="1:33" ht="25.5" x14ac:dyDescent="0.2">
      <c r="A118" s="476" t="s">
        <v>448</v>
      </c>
      <c r="B118" s="478">
        <f>B116/B115</f>
        <v>0.8</v>
      </c>
      <c r="C118" s="478">
        <f>C116/C115</f>
        <v>0.66666666666666663</v>
      </c>
      <c r="D118" s="478">
        <f t="shared" ref="D118:AE118" si="7">D116/D115</f>
        <v>0.8</v>
      </c>
      <c r="E118" s="478">
        <f t="shared" si="7"/>
        <v>0.86363636363636365</v>
      </c>
      <c r="F118" s="478">
        <f t="shared" si="7"/>
        <v>0.36363636363636365</v>
      </c>
      <c r="G118" s="478">
        <f t="shared" si="7"/>
        <v>1</v>
      </c>
      <c r="H118" s="478">
        <f t="shared" si="7"/>
        <v>0.5714285714285714</v>
      </c>
      <c r="I118" s="478">
        <f t="shared" si="7"/>
        <v>0.25</v>
      </c>
      <c r="J118" s="478">
        <f t="shared" si="7"/>
        <v>0.46153846153846156</v>
      </c>
      <c r="K118" s="478">
        <f t="shared" si="7"/>
        <v>0.5</v>
      </c>
      <c r="L118" s="478">
        <f t="shared" si="7"/>
        <v>1</v>
      </c>
      <c r="M118" s="478"/>
      <c r="N118" s="478">
        <f t="shared" si="7"/>
        <v>0.63636363636363635</v>
      </c>
      <c r="O118" s="478">
        <f t="shared" si="7"/>
        <v>0</v>
      </c>
      <c r="P118" s="478">
        <f t="shared" si="7"/>
        <v>0.61538461538461542</v>
      </c>
      <c r="Q118" s="478">
        <f t="shared" si="7"/>
        <v>0.9375</v>
      </c>
      <c r="R118" s="478">
        <f t="shared" si="7"/>
        <v>0.66666666666666663</v>
      </c>
      <c r="S118" s="478">
        <f t="shared" si="7"/>
        <v>0.55000000000000004</v>
      </c>
      <c r="T118" s="478">
        <f t="shared" si="7"/>
        <v>0.6</v>
      </c>
      <c r="U118" s="478">
        <f t="shared" si="7"/>
        <v>1</v>
      </c>
      <c r="V118" s="478">
        <f t="shared" si="7"/>
        <v>0.7142857142857143</v>
      </c>
      <c r="W118" s="478">
        <f t="shared" si="7"/>
        <v>0.75862068965517238</v>
      </c>
      <c r="X118" s="478">
        <f t="shared" si="7"/>
        <v>0.8571428571428571</v>
      </c>
      <c r="Y118" s="478">
        <f t="shared" ref="Y118" si="8">Y116/Y115</f>
        <v>1</v>
      </c>
      <c r="Z118" s="478">
        <f t="shared" si="7"/>
        <v>0.625</v>
      </c>
      <c r="AA118" s="478">
        <f t="shared" si="7"/>
        <v>0.73333333333333328</v>
      </c>
      <c r="AB118" s="478">
        <f t="shared" si="7"/>
        <v>0.5</v>
      </c>
      <c r="AC118" s="478">
        <f t="shared" si="7"/>
        <v>0.76923076923076927</v>
      </c>
      <c r="AD118" s="478">
        <f t="shared" si="7"/>
        <v>0.9</v>
      </c>
      <c r="AE118" s="478">
        <f t="shared" si="7"/>
        <v>0.55555555555555558</v>
      </c>
      <c r="AF118" s="451"/>
      <c r="AG118" s="480">
        <f>AG116/AG115</f>
        <v>0.67866323907455017</v>
      </c>
    </row>
    <row r="119" spans="1:33" ht="25.5" x14ac:dyDescent="0.2">
      <c r="A119" s="477" t="s">
        <v>449</v>
      </c>
      <c r="B119" s="479">
        <f>B117/B115</f>
        <v>0.2</v>
      </c>
      <c r="C119" s="479">
        <f>C117/C115</f>
        <v>0.33333333333333331</v>
      </c>
      <c r="D119" s="479">
        <f t="shared" ref="D119:AE119" si="9">D117/D115</f>
        <v>0.2</v>
      </c>
      <c r="E119" s="479">
        <f t="shared" si="9"/>
        <v>0.13636363636363635</v>
      </c>
      <c r="F119" s="479">
        <f t="shared" si="9"/>
        <v>0.63636363636363635</v>
      </c>
      <c r="G119" s="479">
        <f t="shared" si="9"/>
        <v>0</v>
      </c>
      <c r="H119" s="479">
        <f t="shared" si="9"/>
        <v>0.42857142857142855</v>
      </c>
      <c r="I119" s="479">
        <f t="shared" si="9"/>
        <v>0.75</v>
      </c>
      <c r="J119" s="479">
        <f t="shared" si="9"/>
        <v>0.53846153846153844</v>
      </c>
      <c r="K119" s="479">
        <f t="shared" si="9"/>
        <v>0.5</v>
      </c>
      <c r="L119" s="479">
        <f t="shared" si="9"/>
        <v>0</v>
      </c>
      <c r="M119" s="479"/>
      <c r="N119" s="479">
        <f t="shared" si="9"/>
        <v>0.36363636363636365</v>
      </c>
      <c r="O119" s="479">
        <f t="shared" si="9"/>
        <v>1</v>
      </c>
      <c r="P119" s="479">
        <f t="shared" si="9"/>
        <v>0.38461538461538464</v>
      </c>
      <c r="Q119" s="479">
        <f t="shared" si="9"/>
        <v>6.25E-2</v>
      </c>
      <c r="R119" s="479">
        <f t="shared" si="9"/>
        <v>0.33333333333333331</v>
      </c>
      <c r="S119" s="479">
        <f t="shared" si="9"/>
        <v>0.45</v>
      </c>
      <c r="T119" s="479">
        <f t="shared" si="9"/>
        <v>0.4</v>
      </c>
      <c r="U119" s="479">
        <f t="shared" si="9"/>
        <v>0</v>
      </c>
      <c r="V119" s="479">
        <f t="shared" si="9"/>
        <v>0.2857142857142857</v>
      </c>
      <c r="W119" s="479">
        <f t="shared" si="9"/>
        <v>0.2413793103448276</v>
      </c>
      <c r="X119" s="479">
        <f t="shared" si="9"/>
        <v>0.14285714285714285</v>
      </c>
      <c r="Y119" s="479">
        <f t="shared" ref="Y119" si="10">Y117/Y115</f>
        <v>0</v>
      </c>
      <c r="Z119" s="479">
        <f t="shared" si="9"/>
        <v>0.375</v>
      </c>
      <c r="AA119" s="479">
        <f t="shared" si="9"/>
        <v>0.26666666666666666</v>
      </c>
      <c r="AB119" s="479">
        <f t="shared" si="9"/>
        <v>0.5</v>
      </c>
      <c r="AC119" s="479">
        <f t="shared" si="9"/>
        <v>0.23076923076923078</v>
      </c>
      <c r="AD119" s="479">
        <f t="shared" si="9"/>
        <v>0.1</v>
      </c>
      <c r="AE119" s="479">
        <f t="shared" si="9"/>
        <v>0.44444444444444442</v>
      </c>
      <c r="AF119" s="451"/>
      <c r="AG119" s="480">
        <f>AG117/AG115</f>
        <v>0.32133676092544988</v>
      </c>
    </row>
    <row r="121" spans="1:33" x14ac:dyDescent="0.2">
      <c r="A121" s="344" t="s">
        <v>431</v>
      </c>
    </row>
    <row r="122" spans="1:33" x14ac:dyDescent="0.2">
      <c r="A122" s="619" t="s">
        <v>565</v>
      </c>
      <c r="B122" s="619"/>
      <c r="C122" s="619"/>
      <c r="D122" s="619"/>
      <c r="E122" s="619"/>
      <c r="F122" s="619"/>
      <c r="G122" s="619"/>
      <c r="H122" s="619"/>
      <c r="I122" s="619"/>
      <c r="J122" s="619"/>
      <c r="K122" s="619"/>
      <c r="L122" s="619"/>
      <c r="M122" s="619"/>
      <c r="N122" s="619"/>
      <c r="O122" s="619"/>
      <c r="P122" s="619"/>
      <c r="Q122" s="619"/>
      <c r="R122" s="619"/>
      <c r="S122" s="619"/>
      <c r="T122" s="619"/>
      <c r="U122" s="619"/>
      <c r="V122" s="619"/>
      <c r="W122" s="619"/>
      <c r="X122" s="619"/>
      <c r="Y122" s="619"/>
      <c r="Z122" s="619"/>
      <c r="AA122" s="619"/>
      <c r="AB122" s="619"/>
      <c r="AC122" s="619"/>
      <c r="AD122" s="619"/>
      <c r="AE122" s="619"/>
      <c r="AF122" s="619"/>
      <c r="AG122" s="619"/>
    </row>
  </sheetData>
  <mergeCells count="8">
    <mergeCell ref="B113:AE113"/>
    <mergeCell ref="A122:AG122"/>
    <mergeCell ref="B5:AE5"/>
    <mergeCell ref="A1:AG1"/>
    <mergeCell ref="A3:AG3"/>
    <mergeCell ref="A109:AG109"/>
    <mergeCell ref="B98:AE98"/>
    <mergeCell ref="B111:AE111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55" fitToHeight="0" orientation="portrait" r:id="rId1"/>
  <headerFooter>
    <oddHeader>&amp;L&amp;"Times New Roman,Gras"&amp;9DGRH A1-1&amp;R&amp;"Times New Roman,Gras"&amp;9Juillet 2019</oddHeader>
    <oddFooter>Page &amp;P de &amp;N</oddFooter>
  </headerFooter>
  <rowBreaks count="1" manualBreakCount="1">
    <brk id="7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M23" sqref="M23"/>
    </sheetView>
  </sheetViews>
  <sheetFormatPr baseColWidth="10" defaultRowHeight="12.75" x14ac:dyDescent="0.2"/>
  <cols>
    <col min="1" max="1" width="28" customWidth="1"/>
    <col min="2" max="2" width="10.1640625" customWidth="1"/>
    <col min="3" max="3" width="9.6640625" customWidth="1"/>
    <col min="4" max="4" width="8" customWidth="1"/>
    <col min="5" max="5" width="9.1640625" customWidth="1"/>
    <col min="6" max="6" width="10.33203125" customWidth="1"/>
    <col min="7" max="7" width="8" customWidth="1"/>
    <col min="8" max="8" width="10" customWidth="1"/>
    <col min="9" max="9" width="9.33203125" customWidth="1"/>
    <col min="10" max="10" width="8.6640625" customWidth="1"/>
  </cols>
  <sheetData>
    <row r="1" spans="1:10" ht="13.5" thickBot="1" x14ac:dyDescent="0.25">
      <c r="J1" s="484">
        <v>43647</v>
      </c>
    </row>
    <row r="2" spans="1:10" ht="13.5" customHeight="1" thickTop="1" x14ac:dyDescent="0.2">
      <c r="A2" s="659" t="s">
        <v>589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3.5" thickBot="1" x14ac:dyDescent="0.25">
      <c r="A3" s="662"/>
      <c r="B3" s="663"/>
      <c r="C3" s="663"/>
      <c r="D3" s="663"/>
      <c r="E3" s="663"/>
      <c r="F3" s="663"/>
      <c r="G3" s="663"/>
      <c r="H3" s="663"/>
      <c r="I3" s="663"/>
      <c r="J3" s="664"/>
    </row>
    <row r="4" spans="1:10" ht="13.5" thickTop="1" x14ac:dyDescent="0.2"/>
    <row r="5" spans="1:10" x14ac:dyDescent="0.2">
      <c r="A5" s="665" t="s">
        <v>584</v>
      </c>
      <c r="B5" s="665"/>
      <c r="C5" s="665"/>
      <c r="D5" s="665"/>
      <c r="E5" s="665"/>
      <c r="F5" s="665"/>
      <c r="G5" s="665"/>
      <c r="H5" s="665"/>
      <c r="I5" s="665"/>
      <c r="J5" s="665"/>
    </row>
    <row r="7" spans="1:10" x14ac:dyDescent="0.2">
      <c r="A7" s="529"/>
      <c r="B7" s="653" t="s">
        <v>171</v>
      </c>
      <c r="C7" s="654"/>
      <c r="D7" s="655"/>
      <c r="E7" s="653" t="s">
        <v>172</v>
      </c>
      <c r="F7" s="654"/>
      <c r="G7" s="655"/>
      <c r="H7" s="656" t="s">
        <v>102</v>
      </c>
      <c r="I7" s="657"/>
      <c r="J7" s="658"/>
    </row>
    <row r="8" spans="1:10" x14ac:dyDescent="0.2">
      <c r="A8" s="530"/>
      <c r="B8" s="548" t="s">
        <v>546</v>
      </c>
      <c r="C8" s="548" t="s">
        <v>547</v>
      </c>
      <c r="D8" s="548" t="s">
        <v>102</v>
      </c>
      <c r="E8" s="548" t="s">
        <v>546</v>
      </c>
      <c r="F8" s="548" t="s">
        <v>547</v>
      </c>
      <c r="G8" s="548" t="s">
        <v>102</v>
      </c>
      <c r="H8" s="548" t="s">
        <v>546</v>
      </c>
      <c r="I8" s="548" t="s">
        <v>547</v>
      </c>
      <c r="J8" s="548" t="s">
        <v>102</v>
      </c>
    </row>
    <row r="9" spans="1:10" x14ac:dyDescent="0.2">
      <c r="A9" s="549" t="s">
        <v>548</v>
      </c>
      <c r="B9" s="535">
        <v>243</v>
      </c>
      <c r="C9" s="536">
        <v>268</v>
      </c>
      <c r="D9" s="535">
        <f t="shared" ref="D9" si="0">B9+C9</f>
        <v>511</v>
      </c>
      <c r="E9" s="536">
        <v>157</v>
      </c>
      <c r="F9" s="535">
        <v>93</v>
      </c>
      <c r="G9" s="536">
        <f t="shared" ref="G9:G12" si="1">E9+F9</f>
        <v>250</v>
      </c>
      <c r="H9" s="537">
        <v>400</v>
      </c>
      <c r="I9" s="537">
        <v>361</v>
      </c>
      <c r="J9" s="537">
        <f t="shared" ref="J9:J12" si="2">H9+I9</f>
        <v>761</v>
      </c>
    </row>
    <row r="10" spans="1:10" ht="36.75" customHeight="1" x14ac:dyDescent="0.2">
      <c r="A10" s="550" t="s">
        <v>549</v>
      </c>
      <c r="B10" s="538">
        <v>72</v>
      </c>
      <c r="C10" s="538">
        <v>83</v>
      </c>
      <c r="D10" s="539">
        <f>B10+C10</f>
        <v>155</v>
      </c>
      <c r="E10" s="538">
        <v>9</v>
      </c>
      <c r="F10" s="538">
        <v>16</v>
      </c>
      <c r="G10" s="539">
        <f t="shared" si="1"/>
        <v>25</v>
      </c>
      <c r="H10" s="540">
        <v>81</v>
      </c>
      <c r="I10" s="540">
        <v>99</v>
      </c>
      <c r="J10" s="541">
        <f t="shared" si="2"/>
        <v>180</v>
      </c>
    </row>
    <row r="11" spans="1:10" ht="38.25" customHeight="1" x14ac:dyDescent="0.2">
      <c r="A11" s="550" t="s">
        <v>550</v>
      </c>
      <c r="B11" s="538">
        <v>2</v>
      </c>
      <c r="C11" s="538">
        <v>3</v>
      </c>
      <c r="D11" s="539">
        <f t="shared" ref="D11:D12" si="3">B11+C11</f>
        <v>5</v>
      </c>
      <c r="E11" s="538"/>
      <c r="F11" s="538"/>
      <c r="G11" s="539">
        <f t="shared" si="1"/>
        <v>0</v>
      </c>
      <c r="H11" s="540">
        <v>2</v>
      </c>
      <c r="I11" s="540">
        <v>3</v>
      </c>
      <c r="J11" s="541">
        <f t="shared" si="2"/>
        <v>5</v>
      </c>
    </row>
    <row r="12" spans="1:10" ht="28.5" customHeight="1" x14ac:dyDescent="0.2">
      <c r="A12" s="549" t="s">
        <v>551</v>
      </c>
      <c r="B12" s="535">
        <v>73</v>
      </c>
      <c r="C12" s="536">
        <v>85</v>
      </c>
      <c r="D12" s="535">
        <f t="shared" si="3"/>
        <v>158</v>
      </c>
      <c r="E12" s="536">
        <v>9</v>
      </c>
      <c r="F12" s="535">
        <v>16</v>
      </c>
      <c r="G12" s="536">
        <f t="shared" si="1"/>
        <v>25</v>
      </c>
      <c r="H12" s="537">
        <v>82</v>
      </c>
      <c r="I12" s="537">
        <v>101</v>
      </c>
      <c r="J12" s="537">
        <f t="shared" si="2"/>
        <v>183</v>
      </c>
    </row>
    <row r="13" spans="1:10" ht="39.75" customHeight="1" x14ac:dyDescent="0.2">
      <c r="A13" s="551" t="s">
        <v>552</v>
      </c>
      <c r="B13" s="532">
        <f t="shared" ref="B13:J13" si="4">B12/B9</f>
        <v>0.30041152263374488</v>
      </c>
      <c r="C13" s="532">
        <f t="shared" si="4"/>
        <v>0.31716417910447764</v>
      </c>
      <c r="D13" s="542">
        <f t="shared" si="4"/>
        <v>0.30919765166340507</v>
      </c>
      <c r="E13" s="532">
        <f t="shared" si="4"/>
        <v>5.7324840764331211E-2</v>
      </c>
      <c r="F13" s="532">
        <f t="shared" si="4"/>
        <v>0.17204301075268819</v>
      </c>
      <c r="G13" s="542">
        <f t="shared" si="4"/>
        <v>0.1</v>
      </c>
      <c r="H13" s="532">
        <f t="shared" si="4"/>
        <v>0.20499999999999999</v>
      </c>
      <c r="I13" s="532">
        <f t="shared" si="4"/>
        <v>0.27977839335180055</v>
      </c>
      <c r="J13" s="543">
        <f t="shared" si="4"/>
        <v>0.24047306176084099</v>
      </c>
    </row>
    <row r="14" spans="1:10" ht="30.75" customHeight="1" x14ac:dyDescent="0.2">
      <c r="A14" s="552"/>
      <c r="B14" s="544"/>
      <c r="C14" s="544"/>
      <c r="D14" s="544"/>
      <c r="E14" s="544"/>
      <c r="F14" s="544"/>
      <c r="G14" s="544"/>
      <c r="H14" s="544"/>
      <c r="I14" s="544"/>
      <c r="J14" s="544"/>
    </row>
    <row r="15" spans="1:10" x14ac:dyDescent="0.2">
      <c r="A15" s="552"/>
      <c r="B15" s="653" t="s">
        <v>171</v>
      </c>
      <c r="C15" s="654"/>
      <c r="D15" s="655"/>
      <c r="E15" s="653" t="s">
        <v>172</v>
      </c>
      <c r="F15" s="654"/>
      <c r="G15" s="655"/>
      <c r="H15" s="656" t="s">
        <v>102</v>
      </c>
      <c r="I15" s="657"/>
      <c r="J15" s="658"/>
    </row>
    <row r="16" spans="1:10" x14ac:dyDescent="0.2">
      <c r="A16" s="552"/>
      <c r="B16" s="548" t="s">
        <v>546</v>
      </c>
      <c r="C16" s="548" t="s">
        <v>547</v>
      </c>
      <c r="D16" s="548" t="s">
        <v>102</v>
      </c>
      <c r="E16" s="548" t="s">
        <v>546</v>
      </c>
      <c r="F16" s="548" t="s">
        <v>547</v>
      </c>
      <c r="G16" s="548" t="s">
        <v>102</v>
      </c>
      <c r="H16" s="548" t="s">
        <v>546</v>
      </c>
      <c r="I16" s="548" t="s">
        <v>547</v>
      </c>
      <c r="J16" s="548" t="s">
        <v>102</v>
      </c>
    </row>
    <row r="17" spans="1:10" x14ac:dyDescent="0.2">
      <c r="A17" s="549" t="s">
        <v>553</v>
      </c>
      <c r="B17" s="535">
        <v>56</v>
      </c>
      <c r="C17" s="536">
        <v>74</v>
      </c>
      <c r="D17" s="535">
        <f t="shared" ref="D17:D20" si="5">B17+C17</f>
        <v>130</v>
      </c>
      <c r="E17" s="536">
        <v>59</v>
      </c>
      <c r="F17" s="535">
        <v>35</v>
      </c>
      <c r="G17" s="536">
        <f t="shared" ref="G17:G20" si="6">E17+F17</f>
        <v>94</v>
      </c>
      <c r="H17" s="537">
        <v>115</v>
      </c>
      <c r="I17" s="537">
        <v>109</v>
      </c>
      <c r="J17" s="537">
        <f t="shared" ref="J17:J20" si="7">H17+I17</f>
        <v>224</v>
      </c>
    </row>
    <row r="18" spans="1:10" ht="25.5" x14ac:dyDescent="0.2">
      <c r="A18" s="550" t="s">
        <v>554</v>
      </c>
      <c r="B18" s="538">
        <v>19</v>
      </c>
      <c r="C18" s="538">
        <v>29</v>
      </c>
      <c r="D18" s="539">
        <f t="shared" si="5"/>
        <v>48</v>
      </c>
      <c r="E18" s="538">
        <v>3</v>
      </c>
      <c r="F18" s="538">
        <v>4</v>
      </c>
      <c r="G18" s="539">
        <f t="shared" si="6"/>
        <v>7</v>
      </c>
      <c r="H18" s="540">
        <v>22</v>
      </c>
      <c r="I18" s="540">
        <v>33</v>
      </c>
      <c r="J18" s="541">
        <f t="shared" si="7"/>
        <v>55</v>
      </c>
    </row>
    <row r="19" spans="1:10" x14ac:dyDescent="0.2">
      <c r="A19" s="550" t="s">
        <v>555</v>
      </c>
      <c r="B19" s="538">
        <v>1</v>
      </c>
      <c r="C19" s="538"/>
      <c r="D19" s="539">
        <f t="shared" si="5"/>
        <v>1</v>
      </c>
      <c r="E19" s="538"/>
      <c r="F19" s="538"/>
      <c r="G19" s="539">
        <f t="shared" si="6"/>
        <v>0</v>
      </c>
      <c r="H19" s="538">
        <v>1</v>
      </c>
      <c r="I19" s="538"/>
      <c r="J19" s="541">
        <f t="shared" si="7"/>
        <v>1</v>
      </c>
    </row>
    <row r="20" spans="1:10" ht="25.5" x14ac:dyDescent="0.2">
      <c r="A20" s="549" t="s">
        <v>556</v>
      </c>
      <c r="B20" s="535">
        <v>19</v>
      </c>
      <c r="C20" s="536">
        <v>29</v>
      </c>
      <c r="D20" s="535">
        <f t="shared" si="5"/>
        <v>48</v>
      </c>
      <c r="E20" s="536">
        <v>3</v>
      </c>
      <c r="F20" s="535">
        <v>4</v>
      </c>
      <c r="G20" s="536">
        <f t="shared" si="6"/>
        <v>7</v>
      </c>
      <c r="H20" s="537">
        <v>22</v>
      </c>
      <c r="I20" s="537">
        <v>33</v>
      </c>
      <c r="J20" s="537">
        <f t="shared" si="7"/>
        <v>55</v>
      </c>
    </row>
    <row r="21" spans="1:10" ht="51" x14ac:dyDescent="0.2">
      <c r="A21" s="550" t="s">
        <v>557</v>
      </c>
      <c r="B21" s="533">
        <f>B20/B12</f>
        <v>0.26027397260273971</v>
      </c>
      <c r="C21" s="533">
        <f t="shared" ref="C21:J21" si="8">C20/C12</f>
        <v>0.3411764705882353</v>
      </c>
      <c r="D21" s="545">
        <f t="shared" si="8"/>
        <v>0.30379746835443039</v>
      </c>
      <c r="E21" s="533">
        <f t="shared" si="8"/>
        <v>0.33333333333333331</v>
      </c>
      <c r="F21" s="533">
        <f t="shared" si="8"/>
        <v>0.25</v>
      </c>
      <c r="G21" s="546">
        <f t="shared" si="8"/>
        <v>0.28000000000000003</v>
      </c>
      <c r="H21" s="533">
        <f t="shared" si="8"/>
        <v>0.26829268292682928</v>
      </c>
      <c r="I21" s="533">
        <f t="shared" si="8"/>
        <v>0.32673267326732675</v>
      </c>
      <c r="J21" s="547">
        <f t="shared" si="8"/>
        <v>0.30054644808743169</v>
      </c>
    </row>
    <row r="22" spans="1:10" ht="25.5" x14ac:dyDescent="0.2">
      <c r="A22" s="549" t="s">
        <v>558</v>
      </c>
      <c r="B22" s="535">
        <f>B17-B20</f>
        <v>37</v>
      </c>
      <c r="C22" s="536">
        <f t="shared" ref="C22:J22" si="9">C17-C20</f>
        <v>45</v>
      </c>
      <c r="D22" s="535">
        <f t="shared" si="9"/>
        <v>82</v>
      </c>
      <c r="E22" s="536">
        <f t="shared" si="9"/>
        <v>56</v>
      </c>
      <c r="F22" s="535">
        <f t="shared" si="9"/>
        <v>31</v>
      </c>
      <c r="G22" s="536">
        <f t="shared" si="9"/>
        <v>87</v>
      </c>
      <c r="H22" s="537">
        <f t="shared" si="9"/>
        <v>93</v>
      </c>
      <c r="I22" s="537">
        <f t="shared" si="9"/>
        <v>76</v>
      </c>
      <c r="J22" s="537">
        <f t="shared" si="9"/>
        <v>169</v>
      </c>
    </row>
    <row r="23" spans="1:10" ht="51" x14ac:dyDescent="0.2">
      <c r="A23" s="551" t="s">
        <v>559</v>
      </c>
      <c r="B23" s="532">
        <f>B20/B17</f>
        <v>0.3392857142857143</v>
      </c>
      <c r="C23" s="532">
        <f t="shared" ref="C23:J23" si="10">C20/C17</f>
        <v>0.39189189189189189</v>
      </c>
      <c r="D23" s="534">
        <f t="shared" si="10"/>
        <v>0.36923076923076925</v>
      </c>
      <c r="E23" s="532">
        <f t="shared" si="10"/>
        <v>5.0847457627118647E-2</v>
      </c>
      <c r="F23" s="532">
        <f t="shared" si="10"/>
        <v>0.11428571428571428</v>
      </c>
      <c r="G23" s="534">
        <f t="shared" si="10"/>
        <v>7.4468085106382975E-2</v>
      </c>
      <c r="H23" s="532">
        <f t="shared" si="10"/>
        <v>0.19130434782608696</v>
      </c>
      <c r="I23" s="532">
        <f t="shared" si="10"/>
        <v>0.30275229357798167</v>
      </c>
      <c r="J23" s="534">
        <f t="shared" si="10"/>
        <v>0.24553571428571427</v>
      </c>
    </row>
    <row r="24" spans="1:10" x14ac:dyDescent="0.2">
      <c r="A24" s="531"/>
      <c r="B24" s="531"/>
      <c r="C24" s="531"/>
      <c r="D24" s="531"/>
      <c r="E24" s="531"/>
      <c r="F24" s="531"/>
      <c r="G24" s="531"/>
      <c r="H24" s="531"/>
      <c r="I24" s="531"/>
      <c r="J24" s="531"/>
    </row>
    <row r="25" spans="1:10" x14ac:dyDescent="0.2">
      <c r="A25" s="577" t="s">
        <v>431</v>
      </c>
      <c r="B25" s="578"/>
      <c r="C25" s="578"/>
      <c r="D25" s="578"/>
      <c r="E25" s="578"/>
      <c r="F25" s="578"/>
      <c r="G25" s="578"/>
      <c r="H25" s="578"/>
      <c r="I25" s="578"/>
      <c r="J25" s="578"/>
    </row>
    <row r="26" spans="1:10" ht="26.25" customHeight="1" x14ac:dyDescent="0.2">
      <c r="A26" s="652" t="s">
        <v>566</v>
      </c>
      <c r="B26" s="652"/>
      <c r="C26" s="652"/>
      <c r="D26" s="652"/>
      <c r="E26" s="652"/>
      <c r="F26" s="652"/>
      <c r="G26" s="652"/>
      <c r="H26" s="652"/>
      <c r="I26" s="652"/>
      <c r="J26" s="652"/>
    </row>
    <row r="27" spans="1:10" x14ac:dyDescent="0.2">
      <c r="A27" s="578"/>
      <c r="B27" s="578"/>
      <c r="C27" s="578"/>
      <c r="D27" s="578"/>
      <c r="E27" s="578"/>
      <c r="F27" s="578"/>
      <c r="G27" s="578"/>
      <c r="H27" s="578"/>
      <c r="I27" s="578"/>
      <c r="J27" s="578"/>
    </row>
  </sheetData>
  <mergeCells count="9">
    <mergeCell ref="A26:J26"/>
    <mergeCell ref="B15:D15"/>
    <mergeCell ref="E15:G15"/>
    <mergeCell ref="H15:J15"/>
    <mergeCell ref="A2:J3"/>
    <mergeCell ref="A5:J5"/>
    <mergeCell ref="B7:D7"/>
    <mergeCell ref="E7:G7"/>
    <mergeCell ref="H7:J7"/>
  </mergeCells>
  <pageMargins left="0.7" right="0.7" top="0.75" bottom="0.75" header="0.3" footer="0.3"/>
  <pageSetup paperSize="9" scale="8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theme="3" tint="-0.499984740745262"/>
    <pageSetUpPr fitToPage="1"/>
  </sheetPr>
  <dimension ref="A1:V795"/>
  <sheetViews>
    <sheetView showGridLines="0" workbookViewId="0">
      <selection activeCell="J12" sqref="J12"/>
    </sheetView>
  </sheetViews>
  <sheetFormatPr baseColWidth="10" defaultColWidth="12" defaultRowHeight="12.75" x14ac:dyDescent="0.2"/>
  <cols>
    <col min="1" max="16384" width="12" style="335"/>
  </cols>
  <sheetData>
    <row r="1" spans="2:22" ht="18" customHeight="1" x14ac:dyDescent="0.2">
      <c r="B1" s="332"/>
      <c r="C1" s="332"/>
      <c r="D1" s="332"/>
    </row>
    <row r="2" spans="2:22" x14ac:dyDescent="0.2">
      <c r="B2" s="334"/>
      <c r="C2" s="334"/>
      <c r="D2" s="334"/>
    </row>
    <row r="3" spans="2:22" x14ac:dyDescent="0.2">
      <c r="B3" s="334"/>
      <c r="C3" s="334"/>
      <c r="D3" s="334"/>
    </row>
    <row r="4" spans="2:22" x14ac:dyDescent="0.2">
      <c r="B4" s="334"/>
      <c r="C4" s="334"/>
      <c r="D4" s="334"/>
    </row>
    <row r="5" spans="2:22" x14ac:dyDescent="0.2">
      <c r="B5" s="334"/>
      <c r="C5" s="334"/>
      <c r="D5" s="334"/>
      <c r="G5" s="334"/>
      <c r="H5" s="334"/>
    </row>
    <row r="6" spans="2:22" x14ac:dyDescent="0.2">
      <c r="B6" s="334"/>
      <c r="C6" s="334"/>
      <c r="D6" s="334"/>
    </row>
    <row r="7" spans="2:22" x14ac:dyDescent="0.2">
      <c r="B7" s="334"/>
      <c r="C7" s="334"/>
      <c r="D7" s="334"/>
    </row>
    <row r="8" spans="2:22" x14ac:dyDescent="0.2">
      <c r="B8" s="334"/>
      <c r="C8" s="334"/>
      <c r="D8" s="334"/>
    </row>
    <row r="9" spans="2:22" x14ac:dyDescent="0.2">
      <c r="B9" s="334"/>
      <c r="C9" s="334"/>
      <c r="D9" s="334"/>
    </row>
    <row r="10" spans="2:22" x14ac:dyDescent="0.2">
      <c r="B10" s="334"/>
      <c r="C10" s="334"/>
      <c r="D10" s="334"/>
    </row>
    <row r="11" spans="2:22" x14ac:dyDescent="0.2">
      <c r="B11" s="334"/>
      <c r="C11" s="334"/>
      <c r="D11" s="334"/>
    </row>
    <row r="12" spans="2:22" x14ac:dyDescent="0.2">
      <c r="B12" s="334"/>
      <c r="C12" s="334"/>
      <c r="D12" s="334"/>
    </row>
    <row r="13" spans="2:22" x14ac:dyDescent="0.2">
      <c r="B13" s="334"/>
      <c r="C13" s="334"/>
      <c r="D13" s="334"/>
    </row>
    <row r="14" spans="2:22" x14ac:dyDescent="0.2">
      <c r="B14" s="334"/>
      <c r="C14" s="334"/>
      <c r="D14" s="334"/>
    </row>
    <row r="15" spans="2:22" ht="18.75" x14ac:dyDescent="0.2">
      <c r="B15" s="334"/>
      <c r="C15" s="334"/>
      <c r="D15" s="334"/>
      <c r="O15" s="584"/>
      <c r="P15" s="584"/>
      <c r="Q15" s="584"/>
      <c r="R15" s="585"/>
      <c r="S15" s="585"/>
      <c r="T15" s="585"/>
      <c r="U15" s="585"/>
      <c r="V15" s="585"/>
    </row>
    <row r="16" spans="2:22" ht="18.75" x14ac:dyDescent="0.3">
      <c r="B16" s="334"/>
      <c r="C16" s="334"/>
      <c r="D16" s="334"/>
      <c r="O16" s="586"/>
      <c r="P16" s="586"/>
      <c r="Q16" s="586"/>
      <c r="R16" s="587"/>
      <c r="S16" s="587"/>
      <c r="T16" s="587"/>
      <c r="U16" s="587"/>
      <c r="V16" s="587"/>
    </row>
    <row r="17" spans="1:9" x14ac:dyDescent="0.2">
      <c r="B17" s="334"/>
      <c r="C17" s="334"/>
      <c r="D17" s="334"/>
    </row>
    <row r="18" spans="1:9" x14ac:dyDescent="0.2">
      <c r="B18" s="334"/>
      <c r="C18" s="334"/>
      <c r="D18" s="334"/>
    </row>
    <row r="19" spans="1:9" x14ac:dyDescent="0.2">
      <c r="B19" s="334"/>
      <c r="C19" s="334"/>
      <c r="D19" s="334"/>
    </row>
    <row r="20" spans="1:9" x14ac:dyDescent="0.2">
      <c r="B20" s="334"/>
      <c r="C20" s="334"/>
      <c r="D20" s="334"/>
    </row>
    <row r="21" spans="1:9" x14ac:dyDescent="0.2">
      <c r="B21" s="334"/>
      <c r="C21" s="334"/>
      <c r="D21" s="334"/>
    </row>
    <row r="22" spans="1:9" x14ac:dyDescent="0.2">
      <c r="B22" s="334"/>
      <c r="C22" s="334"/>
      <c r="D22" s="334"/>
    </row>
    <row r="23" spans="1:9" ht="13.5" thickBot="1" x14ac:dyDescent="0.25">
      <c r="B23" s="334"/>
      <c r="C23" s="334"/>
      <c r="D23" s="334"/>
    </row>
    <row r="24" spans="1:9" ht="29.25" customHeight="1" thickTop="1" x14ac:dyDescent="0.2">
      <c r="A24" s="588" t="s">
        <v>444</v>
      </c>
      <c r="B24" s="589"/>
      <c r="C24" s="589"/>
      <c r="D24" s="589"/>
      <c r="E24" s="589"/>
      <c r="F24" s="589"/>
      <c r="G24" s="589"/>
      <c r="H24" s="589"/>
      <c r="I24" s="590"/>
    </row>
    <row r="25" spans="1:9" ht="29.25" customHeight="1" thickBot="1" x14ac:dyDescent="0.25">
      <c r="A25" s="591"/>
      <c r="B25" s="592"/>
      <c r="C25" s="592"/>
      <c r="D25" s="592"/>
      <c r="E25" s="592"/>
      <c r="F25" s="592"/>
      <c r="G25" s="592"/>
      <c r="H25" s="592"/>
      <c r="I25" s="593"/>
    </row>
    <row r="26" spans="1:9" ht="13.5" thickTop="1" x14ac:dyDescent="0.2">
      <c r="B26" s="334"/>
      <c r="C26" s="334"/>
      <c r="D26" s="334"/>
    </row>
    <row r="27" spans="1:9" ht="14.25" customHeight="1" x14ac:dyDescent="0.2">
      <c r="B27" s="334"/>
      <c r="C27" s="334"/>
      <c r="D27" s="334"/>
    </row>
    <row r="28" spans="1:9" ht="21" customHeight="1" x14ac:dyDescent="0.3">
      <c r="A28" s="594" t="s">
        <v>452</v>
      </c>
      <c r="B28" s="594"/>
      <c r="C28" s="594"/>
      <c r="D28" s="594"/>
      <c r="E28" s="594"/>
      <c r="F28" s="594"/>
      <c r="G28" s="594"/>
      <c r="H28" s="594"/>
      <c r="I28" s="594"/>
    </row>
    <row r="29" spans="1:9" ht="19.5" customHeight="1" x14ac:dyDescent="0.2">
      <c r="B29" s="336"/>
      <c r="C29" s="337"/>
      <c r="D29" s="337"/>
      <c r="G29" s="340"/>
      <c r="H29" s="340"/>
      <c r="I29" s="340"/>
    </row>
    <row r="30" spans="1:9" x14ac:dyDescent="0.2">
      <c r="B30" s="334"/>
      <c r="C30" s="334"/>
      <c r="D30" s="334"/>
    </row>
    <row r="31" spans="1:9" x14ac:dyDescent="0.2">
      <c r="B31" s="334"/>
      <c r="C31" s="334"/>
      <c r="D31" s="334"/>
    </row>
    <row r="32" spans="1:9" s="341" customFormat="1" ht="15.75" customHeight="1" x14ac:dyDescent="0.2">
      <c r="A32" s="582" t="s">
        <v>462</v>
      </c>
      <c r="B32" s="582"/>
      <c r="C32" s="582"/>
      <c r="D32" s="582"/>
      <c r="E32" s="582"/>
      <c r="F32" s="582"/>
      <c r="G32" s="582"/>
      <c r="H32" s="582"/>
      <c r="I32" s="582"/>
    </row>
    <row r="33" spans="1:9" x14ac:dyDescent="0.2">
      <c r="B33" s="338"/>
      <c r="C33" s="339"/>
      <c r="D33" s="338"/>
      <c r="E33" s="342"/>
      <c r="F33" s="342"/>
      <c r="G33" s="342"/>
      <c r="H33" s="342"/>
      <c r="I33" s="342"/>
    </row>
    <row r="34" spans="1:9" x14ac:dyDescent="0.2">
      <c r="B34" s="338"/>
      <c r="C34" s="339"/>
      <c r="D34" s="338"/>
      <c r="E34" s="342"/>
      <c r="F34" s="342"/>
      <c r="G34" s="342"/>
      <c r="H34" s="342"/>
      <c r="I34" s="342"/>
    </row>
    <row r="35" spans="1:9" x14ac:dyDescent="0.2">
      <c r="B35" s="334"/>
      <c r="C35" s="334"/>
      <c r="D35" s="334"/>
    </row>
    <row r="36" spans="1:9" x14ac:dyDescent="0.2">
      <c r="B36" s="334"/>
      <c r="C36" s="334"/>
      <c r="D36" s="334"/>
    </row>
    <row r="37" spans="1:9" x14ac:dyDescent="0.2">
      <c r="B37" s="334"/>
      <c r="C37" s="334"/>
      <c r="D37" s="334"/>
    </row>
    <row r="38" spans="1:9" x14ac:dyDescent="0.2">
      <c r="B38" s="334"/>
      <c r="C38" s="334"/>
      <c r="D38" s="334"/>
    </row>
    <row r="39" spans="1:9" x14ac:dyDescent="0.2">
      <c r="B39" s="334"/>
      <c r="C39" s="334"/>
      <c r="D39" s="334"/>
    </row>
    <row r="40" spans="1:9" x14ac:dyDescent="0.2">
      <c r="B40" s="334"/>
      <c r="C40" s="334"/>
      <c r="D40" s="334"/>
    </row>
    <row r="41" spans="1:9" x14ac:dyDescent="0.2">
      <c r="B41" s="334"/>
      <c r="C41" s="334"/>
      <c r="D41" s="334"/>
    </row>
    <row r="42" spans="1:9" x14ac:dyDescent="0.2">
      <c r="B42" s="334"/>
      <c r="C42" s="334"/>
      <c r="D42" s="334"/>
    </row>
    <row r="43" spans="1:9" x14ac:dyDescent="0.2">
      <c r="B43" s="334"/>
      <c r="C43" s="334"/>
      <c r="D43" s="334"/>
    </row>
    <row r="44" spans="1:9" x14ac:dyDescent="0.2">
      <c r="B44" s="334"/>
      <c r="C44" s="334"/>
      <c r="D44" s="334"/>
      <c r="F44" s="581"/>
      <c r="G44" s="581"/>
      <c r="H44" s="581"/>
    </row>
    <row r="45" spans="1:9" ht="19.5" customHeight="1" x14ac:dyDescent="0.2">
      <c r="A45" s="582" t="s">
        <v>248</v>
      </c>
      <c r="B45" s="582"/>
      <c r="C45" s="582"/>
      <c r="D45" s="582"/>
      <c r="E45" s="582"/>
      <c r="F45" s="582"/>
      <c r="G45" s="582"/>
      <c r="H45" s="582"/>
      <c r="I45" s="582"/>
    </row>
    <row r="46" spans="1:9" ht="19.5" customHeight="1" x14ac:dyDescent="0.2">
      <c r="A46" s="582" t="s">
        <v>249</v>
      </c>
      <c r="B46" s="582"/>
      <c r="C46" s="582"/>
      <c r="D46" s="582"/>
      <c r="E46" s="582"/>
      <c r="F46" s="582"/>
      <c r="G46" s="582"/>
      <c r="H46" s="582"/>
      <c r="I46" s="582"/>
    </row>
    <row r="47" spans="1:9" ht="19.5" customHeight="1" x14ac:dyDescent="0.2">
      <c r="A47" s="582" t="s">
        <v>575</v>
      </c>
      <c r="B47" s="582"/>
      <c r="C47" s="582"/>
      <c r="D47" s="582"/>
      <c r="E47" s="582"/>
      <c r="F47" s="582"/>
      <c r="G47" s="582"/>
      <c r="H47" s="582"/>
      <c r="I47" s="582"/>
    </row>
    <row r="48" spans="1:9" ht="19.5" customHeight="1" x14ac:dyDescent="0.2">
      <c r="A48" s="582" t="s">
        <v>574</v>
      </c>
      <c r="B48" s="582"/>
      <c r="C48" s="582"/>
      <c r="D48" s="582"/>
      <c r="E48" s="582"/>
      <c r="F48" s="582"/>
      <c r="G48" s="582"/>
      <c r="H48" s="582"/>
      <c r="I48" s="582"/>
    </row>
    <row r="49" spans="1:9" x14ac:dyDescent="0.2">
      <c r="B49" s="334"/>
      <c r="C49" s="334"/>
      <c r="D49" s="334"/>
    </row>
    <row r="50" spans="1:9" x14ac:dyDescent="0.2">
      <c r="B50" s="334"/>
      <c r="C50" s="334"/>
      <c r="D50" s="334"/>
    </row>
    <row r="51" spans="1:9" x14ac:dyDescent="0.2">
      <c r="B51" s="334"/>
      <c r="C51" s="334"/>
      <c r="D51" s="334"/>
    </row>
    <row r="52" spans="1:9" x14ac:dyDescent="0.2">
      <c r="A52" s="343" t="s">
        <v>250</v>
      </c>
      <c r="C52" s="334"/>
      <c r="D52" s="334"/>
      <c r="I52" s="483">
        <v>43647</v>
      </c>
    </row>
    <row r="53" spans="1:9" x14ac:dyDescent="0.2">
      <c r="B53" s="334"/>
      <c r="C53" s="334"/>
      <c r="D53" s="334"/>
    </row>
    <row r="54" spans="1:9" x14ac:dyDescent="0.2">
      <c r="B54" s="334"/>
      <c r="C54" s="334"/>
      <c r="D54" s="334"/>
    </row>
    <row r="55" spans="1:9" x14ac:dyDescent="0.2">
      <c r="B55" s="334"/>
      <c r="C55" s="334"/>
      <c r="D55" s="334"/>
    </row>
    <row r="56" spans="1:9" x14ac:dyDescent="0.2">
      <c r="B56" s="334"/>
      <c r="C56" s="334"/>
      <c r="D56" s="334"/>
    </row>
    <row r="57" spans="1:9" x14ac:dyDescent="0.2">
      <c r="B57" s="334"/>
      <c r="C57" s="334"/>
      <c r="D57" s="334"/>
    </row>
    <row r="58" spans="1:9" x14ac:dyDescent="0.2">
      <c r="B58" s="334"/>
      <c r="C58" s="334"/>
      <c r="D58" s="334"/>
    </row>
    <row r="59" spans="1:9" x14ac:dyDescent="0.2">
      <c r="B59" s="334"/>
      <c r="C59" s="334"/>
      <c r="D59" s="334"/>
    </row>
    <row r="60" spans="1:9" x14ac:dyDescent="0.2">
      <c r="B60" s="334"/>
      <c r="C60" s="334"/>
      <c r="D60" s="334"/>
    </row>
    <row r="61" spans="1:9" x14ac:dyDescent="0.2">
      <c r="B61" s="334"/>
      <c r="C61" s="334"/>
      <c r="D61" s="334"/>
    </row>
    <row r="62" spans="1:9" x14ac:dyDescent="0.2">
      <c r="B62" s="334"/>
      <c r="C62" s="334"/>
      <c r="D62" s="334"/>
    </row>
    <row r="63" spans="1:9" x14ac:dyDescent="0.2">
      <c r="B63" s="334"/>
      <c r="C63" s="334"/>
      <c r="D63" s="334"/>
    </row>
    <row r="64" spans="1:9" x14ac:dyDescent="0.2">
      <c r="B64" s="334"/>
      <c r="C64" s="334"/>
      <c r="D64" s="334"/>
    </row>
    <row r="65" spans="2:4" x14ac:dyDescent="0.2">
      <c r="B65" s="334"/>
      <c r="C65" s="334"/>
      <c r="D65" s="334"/>
    </row>
    <row r="66" spans="2:4" x14ac:dyDescent="0.2">
      <c r="B66" s="334"/>
      <c r="C66" s="334"/>
      <c r="D66" s="334"/>
    </row>
    <row r="67" spans="2:4" x14ac:dyDescent="0.2">
      <c r="B67" s="334"/>
      <c r="C67" s="334"/>
      <c r="D67" s="334"/>
    </row>
    <row r="68" spans="2:4" x14ac:dyDescent="0.2">
      <c r="B68" s="334"/>
      <c r="C68" s="334"/>
      <c r="D68" s="334"/>
    </row>
    <row r="69" spans="2:4" x14ac:dyDescent="0.2">
      <c r="B69" s="334"/>
      <c r="C69" s="334"/>
      <c r="D69" s="334"/>
    </row>
    <row r="70" spans="2:4" x14ac:dyDescent="0.2">
      <c r="B70" s="334"/>
      <c r="C70" s="334"/>
      <c r="D70" s="334"/>
    </row>
    <row r="71" spans="2:4" x14ac:dyDescent="0.2">
      <c r="B71" s="334"/>
      <c r="C71" s="334"/>
      <c r="D71" s="334"/>
    </row>
    <row r="72" spans="2:4" x14ac:dyDescent="0.2">
      <c r="B72" s="334"/>
      <c r="C72" s="334"/>
      <c r="D72" s="334"/>
    </row>
    <row r="73" spans="2:4" x14ac:dyDescent="0.2">
      <c r="B73" s="334"/>
      <c r="C73" s="334"/>
      <c r="D73" s="334"/>
    </row>
    <row r="74" spans="2:4" x14ac:dyDescent="0.2">
      <c r="B74" s="334"/>
      <c r="C74" s="334"/>
      <c r="D74" s="334"/>
    </row>
    <row r="75" spans="2:4" x14ac:dyDescent="0.2">
      <c r="B75" s="334"/>
      <c r="C75" s="334"/>
      <c r="D75" s="334"/>
    </row>
    <row r="76" spans="2:4" x14ac:dyDescent="0.2">
      <c r="B76" s="334"/>
      <c r="C76" s="334"/>
      <c r="D76" s="334"/>
    </row>
    <row r="77" spans="2:4" x14ac:dyDescent="0.2">
      <c r="B77" s="334"/>
      <c r="C77" s="334"/>
      <c r="D77" s="334"/>
    </row>
    <row r="78" spans="2:4" x14ac:dyDescent="0.2">
      <c r="B78" s="334"/>
      <c r="C78" s="334"/>
      <c r="D78" s="334"/>
    </row>
    <row r="79" spans="2:4" x14ac:dyDescent="0.2">
      <c r="B79" s="334"/>
      <c r="C79" s="334"/>
      <c r="D79" s="334"/>
    </row>
    <row r="80" spans="2:4" x14ac:dyDescent="0.2">
      <c r="B80" s="334"/>
      <c r="C80" s="334"/>
      <c r="D80" s="334"/>
    </row>
    <row r="81" spans="2:4" x14ac:dyDescent="0.2">
      <c r="B81" s="334"/>
      <c r="C81" s="334"/>
      <c r="D81" s="334"/>
    </row>
    <row r="82" spans="2:4" x14ac:dyDescent="0.2">
      <c r="B82" s="334"/>
      <c r="C82" s="334"/>
      <c r="D82" s="334"/>
    </row>
    <row r="83" spans="2:4" x14ac:dyDescent="0.2">
      <c r="B83" s="334"/>
      <c r="C83" s="334"/>
      <c r="D83" s="334"/>
    </row>
    <row r="84" spans="2:4" x14ac:dyDescent="0.2">
      <c r="B84" s="334"/>
      <c r="C84" s="334"/>
      <c r="D84" s="334"/>
    </row>
    <row r="85" spans="2:4" x14ac:dyDescent="0.2">
      <c r="B85" s="334"/>
      <c r="C85" s="334"/>
      <c r="D85" s="334"/>
    </row>
    <row r="86" spans="2:4" x14ac:dyDescent="0.2">
      <c r="B86" s="334"/>
      <c r="C86" s="334"/>
      <c r="D86" s="334"/>
    </row>
    <row r="87" spans="2:4" x14ac:dyDescent="0.2">
      <c r="B87" s="334"/>
      <c r="C87" s="334"/>
      <c r="D87" s="334"/>
    </row>
    <row r="88" spans="2:4" x14ac:dyDescent="0.2">
      <c r="B88" s="334"/>
      <c r="C88" s="334"/>
      <c r="D88" s="334"/>
    </row>
    <row r="89" spans="2:4" x14ac:dyDescent="0.2">
      <c r="B89" s="334"/>
      <c r="C89" s="334"/>
      <c r="D89" s="334"/>
    </row>
    <row r="90" spans="2:4" x14ac:dyDescent="0.2">
      <c r="B90" s="334"/>
      <c r="C90" s="334"/>
      <c r="D90" s="334"/>
    </row>
    <row r="91" spans="2:4" x14ac:dyDescent="0.2">
      <c r="B91" s="334"/>
      <c r="C91" s="334"/>
      <c r="D91" s="334"/>
    </row>
    <row r="92" spans="2:4" x14ac:dyDescent="0.2">
      <c r="B92" s="334"/>
      <c r="C92" s="334"/>
      <c r="D92" s="334"/>
    </row>
    <row r="93" spans="2:4" x14ac:dyDescent="0.2">
      <c r="B93" s="334"/>
      <c r="C93" s="334"/>
      <c r="D93" s="334"/>
    </row>
    <row r="94" spans="2:4" x14ac:dyDescent="0.2">
      <c r="B94" s="334"/>
      <c r="C94" s="334"/>
      <c r="D94" s="334"/>
    </row>
    <row r="95" spans="2:4" x14ac:dyDescent="0.2">
      <c r="B95" s="334"/>
      <c r="C95" s="334"/>
      <c r="D95" s="334"/>
    </row>
    <row r="96" spans="2:4" x14ac:dyDescent="0.2">
      <c r="B96" s="334"/>
      <c r="C96" s="334"/>
      <c r="D96" s="334"/>
    </row>
    <row r="97" spans="2:4" x14ac:dyDescent="0.2">
      <c r="B97" s="334"/>
      <c r="C97" s="334"/>
      <c r="D97" s="334"/>
    </row>
    <row r="98" spans="2:4" x14ac:dyDescent="0.2">
      <c r="B98" s="334"/>
      <c r="C98" s="334"/>
      <c r="D98" s="334"/>
    </row>
    <row r="99" spans="2:4" x14ac:dyDescent="0.2">
      <c r="B99" s="334"/>
      <c r="C99" s="334"/>
      <c r="D99" s="334"/>
    </row>
    <row r="100" spans="2:4" x14ac:dyDescent="0.2">
      <c r="B100" s="334"/>
      <c r="C100" s="334"/>
      <c r="D100" s="334"/>
    </row>
    <row r="101" spans="2:4" x14ac:dyDescent="0.2">
      <c r="B101" s="334"/>
      <c r="C101" s="334"/>
      <c r="D101" s="334"/>
    </row>
    <row r="102" spans="2:4" x14ac:dyDescent="0.2">
      <c r="B102" s="334"/>
      <c r="C102" s="334"/>
      <c r="D102" s="334"/>
    </row>
    <row r="103" spans="2:4" x14ac:dyDescent="0.2">
      <c r="B103" s="334"/>
      <c r="C103" s="334"/>
      <c r="D103" s="334"/>
    </row>
    <row r="104" spans="2:4" x14ac:dyDescent="0.2">
      <c r="B104" s="334"/>
      <c r="C104" s="334"/>
      <c r="D104" s="334"/>
    </row>
    <row r="105" spans="2:4" x14ac:dyDescent="0.2">
      <c r="B105" s="334"/>
      <c r="C105" s="334"/>
      <c r="D105" s="334"/>
    </row>
    <row r="106" spans="2:4" x14ac:dyDescent="0.2">
      <c r="B106" s="334"/>
      <c r="C106" s="334"/>
      <c r="D106" s="334"/>
    </row>
    <row r="107" spans="2:4" x14ac:dyDescent="0.2">
      <c r="B107" s="334"/>
      <c r="C107" s="334"/>
      <c r="D107" s="334"/>
    </row>
    <row r="108" spans="2:4" x14ac:dyDescent="0.2">
      <c r="B108" s="334"/>
      <c r="C108" s="334"/>
      <c r="D108" s="334"/>
    </row>
    <row r="109" spans="2:4" x14ac:dyDescent="0.2">
      <c r="B109" s="334"/>
      <c r="C109" s="334"/>
      <c r="D109" s="334"/>
    </row>
    <row r="110" spans="2:4" x14ac:dyDescent="0.2">
      <c r="B110" s="334"/>
      <c r="C110" s="334"/>
      <c r="D110" s="334"/>
    </row>
    <row r="111" spans="2:4" x14ac:dyDescent="0.2">
      <c r="B111" s="334"/>
      <c r="C111" s="334"/>
      <c r="D111" s="334"/>
    </row>
    <row r="112" spans="2:4" x14ac:dyDescent="0.2">
      <c r="B112" s="334"/>
      <c r="C112" s="334"/>
      <c r="D112" s="334"/>
    </row>
    <row r="113" spans="2:4" x14ac:dyDescent="0.2">
      <c r="B113" s="334"/>
      <c r="C113" s="334"/>
      <c r="D113" s="334"/>
    </row>
    <row r="114" spans="2:4" x14ac:dyDescent="0.2">
      <c r="B114" s="334"/>
      <c r="C114" s="334"/>
      <c r="D114" s="334"/>
    </row>
    <row r="115" spans="2:4" x14ac:dyDescent="0.2">
      <c r="B115" s="334"/>
      <c r="C115" s="334"/>
      <c r="D115" s="334"/>
    </row>
    <row r="116" spans="2:4" x14ac:dyDescent="0.2">
      <c r="B116" s="334"/>
      <c r="C116" s="334"/>
      <c r="D116" s="334"/>
    </row>
    <row r="117" spans="2:4" x14ac:dyDescent="0.2">
      <c r="B117" s="334"/>
      <c r="C117" s="334"/>
      <c r="D117" s="334"/>
    </row>
    <row r="118" spans="2:4" x14ac:dyDescent="0.2">
      <c r="B118" s="334"/>
      <c r="C118" s="334"/>
      <c r="D118" s="334"/>
    </row>
    <row r="119" spans="2:4" x14ac:dyDescent="0.2">
      <c r="B119" s="334"/>
      <c r="C119" s="334"/>
      <c r="D119" s="334"/>
    </row>
    <row r="120" spans="2:4" x14ac:dyDescent="0.2">
      <c r="B120" s="334"/>
      <c r="C120" s="334"/>
      <c r="D120" s="334"/>
    </row>
    <row r="121" spans="2:4" x14ac:dyDescent="0.2">
      <c r="B121" s="334"/>
      <c r="C121" s="334"/>
      <c r="D121" s="334"/>
    </row>
    <row r="122" spans="2:4" x14ac:dyDescent="0.2">
      <c r="B122" s="334"/>
      <c r="C122" s="334"/>
      <c r="D122" s="334"/>
    </row>
    <row r="123" spans="2:4" x14ac:dyDescent="0.2">
      <c r="B123" s="334"/>
      <c r="C123" s="334"/>
      <c r="D123" s="334"/>
    </row>
    <row r="124" spans="2:4" x14ac:dyDescent="0.2">
      <c r="B124" s="334"/>
      <c r="C124" s="334"/>
      <c r="D124" s="334"/>
    </row>
    <row r="125" spans="2:4" x14ac:dyDescent="0.2">
      <c r="B125" s="334"/>
      <c r="C125" s="334"/>
      <c r="D125" s="334"/>
    </row>
    <row r="126" spans="2:4" x14ac:dyDescent="0.2">
      <c r="B126" s="334"/>
      <c r="C126" s="334"/>
      <c r="D126" s="334"/>
    </row>
    <row r="127" spans="2:4" x14ac:dyDescent="0.2">
      <c r="B127" s="334"/>
      <c r="C127" s="334"/>
      <c r="D127" s="334"/>
    </row>
    <row r="128" spans="2:4" x14ac:dyDescent="0.2">
      <c r="B128" s="334"/>
      <c r="C128" s="334"/>
      <c r="D128" s="334"/>
    </row>
    <row r="129" spans="2:4" x14ac:dyDescent="0.2">
      <c r="B129" s="334"/>
      <c r="C129" s="334"/>
      <c r="D129" s="334"/>
    </row>
    <row r="130" spans="2:4" x14ac:dyDescent="0.2">
      <c r="B130" s="334"/>
      <c r="C130" s="334"/>
      <c r="D130" s="334"/>
    </row>
    <row r="131" spans="2:4" x14ac:dyDescent="0.2">
      <c r="B131" s="334"/>
      <c r="C131" s="334"/>
      <c r="D131" s="334"/>
    </row>
    <row r="132" spans="2:4" x14ac:dyDescent="0.2">
      <c r="B132" s="334"/>
      <c r="C132" s="334"/>
      <c r="D132" s="334"/>
    </row>
    <row r="133" spans="2:4" x14ac:dyDescent="0.2">
      <c r="B133" s="334"/>
      <c r="C133" s="334"/>
      <c r="D133" s="334"/>
    </row>
    <row r="134" spans="2:4" x14ac:dyDescent="0.2">
      <c r="B134" s="334"/>
      <c r="C134" s="334"/>
      <c r="D134" s="334"/>
    </row>
    <row r="135" spans="2:4" x14ac:dyDescent="0.2">
      <c r="B135" s="334"/>
      <c r="C135" s="334"/>
      <c r="D135" s="334"/>
    </row>
    <row r="136" spans="2:4" x14ac:dyDescent="0.2">
      <c r="B136" s="334"/>
      <c r="C136" s="334"/>
      <c r="D136" s="334"/>
    </row>
    <row r="137" spans="2:4" x14ac:dyDescent="0.2">
      <c r="B137" s="334"/>
      <c r="C137" s="334"/>
      <c r="D137" s="334"/>
    </row>
    <row r="138" spans="2:4" x14ac:dyDescent="0.2">
      <c r="B138" s="334"/>
      <c r="C138" s="334"/>
      <c r="D138" s="334"/>
    </row>
    <row r="139" spans="2:4" x14ac:dyDescent="0.2">
      <c r="B139" s="334"/>
      <c r="C139" s="334"/>
      <c r="D139" s="334"/>
    </row>
    <row r="140" spans="2:4" x14ac:dyDescent="0.2">
      <c r="B140" s="334"/>
      <c r="C140" s="334"/>
      <c r="D140" s="334"/>
    </row>
    <row r="141" spans="2:4" x14ac:dyDescent="0.2">
      <c r="B141" s="334"/>
      <c r="C141" s="334"/>
      <c r="D141" s="334"/>
    </row>
    <row r="142" spans="2:4" x14ac:dyDescent="0.2">
      <c r="B142" s="334"/>
      <c r="C142" s="334"/>
      <c r="D142" s="334"/>
    </row>
    <row r="143" spans="2:4" x14ac:dyDescent="0.2">
      <c r="B143" s="334"/>
      <c r="C143" s="334"/>
      <c r="D143" s="334"/>
    </row>
    <row r="144" spans="2:4" x14ac:dyDescent="0.2">
      <c r="B144" s="334"/>
      <c r="C144" s="334"/>
      <c r="D144" s="334"/>
    </row>
    <row r="145" spans="2:4" x14ac:dyDescent="0.2">
      <c r="B145" s="334"/>
      <c r="C145" s="334"/>
      <c r="D145" s="334"/>
    </row>
    <row r="146" spans="2:4" x14ac:dyDescent="0.2">
      <c r="B146" s="334"/>
      <c r="C146" s="334"/>
      <c r="D146" s="334"/>
    </row>
    <row r="147" spans="2:4" x14ac:dyDescent="0.2">
      <c r="B147" s="334"/>
      <c r="C147" s="334"/>
      <c r="D147" s="334"/>
    </row>
    <row r="148" spans="2:4" x14ac:dyDescent="0.2">
      <c r="B148" s="334"/>
      <c r="C148" s="334"/>
      <c r="D148" s="334"/>
    </row>
    <row r="149" spans="2:4" x14ac:dyDescent="0.2">
      <c r="B149" s="334"/>
      <c r="C149" s="334"/>
      <c r="D149" s="334"/>
    </row>
    <row r="150" spans="2:4" x14ac:dyDescent="0.2">
      <c r="B150" s="334"/>
      <c r="C150" s="334"/>
      <c r="D150" s="334"/>
    </row>
    <row r="151" spans="2:4" x14ac:dyDescent="0.2">
      <c r="B151" s="334"/>
      <c r="C151" s="334"/>
      <c r="D151" s="334"/>
    </row>
    <row r="152" spans="2:4" x14ac:dyDescent="0.2">
      <c r="B152" s="334"/>
      <c r="C152" s="334"/>
      <c r="D152" s="334"/>
    </row>
    <row r="153" spans="2:4" x14ac:dyDescent="0.2">
      <c r="B153" s="334"/>
      <c r="C153" s="334"/>
      <c r="D153" s="334"/>
    </row>
    <row r="154" spans="2:4" x14ac:dyDescent="0.2">
      <c r="B154" s="334"/>
      <c r="C154" s="334"/>
      <c r="D154" s="334"/>
    </row>
    <row r="155" spans="2:4" x14ac:dyDescent="0.2">
      <c r="B155" s="334"/>
      <c r="C155" s="334"/>
      <c r="D155" s="334"/>
    </row>
    <row r="156" spans="2:4" x14ac:dyDescent="0.2">
      <c r="B156" s="334"/>
      <c r="C156" s="334"/>
      <c r="D156" s="334"/>
    </row>
    <row r="157" spans="2:4" x14ac:dyDescent="0.2">
      <c r="B157" s="334"/>
      <c r="C157" s="334"/>
      <c r="D157" s="334"/>
    </row>
    <row r="158" spans="2:4" x14ac:dyDescent="0.2">
      <c r="B158" s="334"/>
      <c r="C158" s="334"/>
      <c r="D158" s="334"/>
    </row>
    <row r="159" spans="2:4" x14ac:dyDescent="0.2">
      <c r="B159" s="334"/>
      <c r="C159" s="334"/>
      <c r="D159" s="334"/>
    </row>
    <row r="160" spans="2:4" x14ac:dyDescent="0.2">
      <c r="B160" s="334"/>
      <c r="C160" s="334"/>
      <c r="D160" s="334"/>
    </row>
    <row r="161" spans="2:4" x14ac:dyDescent="0.2">
      <c r="B161" s="334"/>
      <c r="C161" s="334"/>
      <c r="D161" s="334"/>
    </row>
    <row r="162" spans="2:4" x14ac:dyDescent="0.2">
      <c r="B162" s="334"/>
      <c r="C162" s="334"/>
      <c r="D162" s="334"/>
    </row>
    <row r="163" spans="2:4" x14ac:dyDescent="0.2">
      <c r="B163" s="334"/>
      <c r="C163" s="334"/>
      <c r="D163" s="334"/>
    </row>
    <row r="164" spans="2:4" x14ac:dyDescent="0.2">
      <c r="B164" s="334"/>
      <c r="C164" s="334"/>
      <c r="D164" s="334"/>
    </row>
    <row r="165" spans="2:4" x14ac:dyDescent="0.2">
      <c r="B165" s="334"/>
      <c r="C165" s="334"/>
      <c r="D165" s="334"/>
    </row>
    <row r="166" spans="2:4" x14ac:dyDescent="0.2">
      <c r="B166" s="334"/>
      <c r="C166" s="334"/>
      <c r="D166" s="334"/>
    </row>
    <row r="167" spans="2:4" x14ac:dyDescent="0.2">
      <c r="B167" s="334"/>
      <c r="C167" s="334"/>
      <c r="D167" s="334"/>
    </row>
    <row r="168" spans="2:4" x14ac:dyDescent="0.2">
      <c r="B168" s="334"/>
      <c r="C168" s="334"/>
      <c r="D168" s="334"/>
    </row>
    <row r="169" spans="2:4" x14ac:dyDescent="0.2">
      <c r="B169" s="334"/>
      <c r="C169" s="334"/>
      <c r="D169" s="334"/>
    </row>
    <row r="170" spans="2:4" x14ac:dyDescent="0.2">
      <c r="B170" s="334"/>
      <c r="C170" s="334"/>
      <c r="D170" s="334"/>
    </row>
    <row r="171" spans="2:4" x14ac:dyDescent="0.2">
      <c r="B171" s="334"/>
      <c r="C171" s="334"/>
      <c r="D171" s="334"/>
    </row>
    <row r="172" spans="2:4" x14ac:dyDescent="0.2">
      <c r="B172" s="334"/>
      <c r="C172" s="334"/>
      <c r="D172" s="334"/>
    </row>
    <row r="173" spans="2:4" x14ac:dyDescent="0.2">
      <c r="B173" s="334"/>
      <c r="C173" s="334"/>
      <c r="D173" s="334"/>
    </row>
    <row r="174" spans="2:4" x14ac:dyDescent="0.2">
      <c r="B174" s="334"/>
      <c r="C174" s="334"/>
      <c r="D174" s="334"/>
    </row>
    <row r="175" spans="2:4" x14ac:dyDescent="0.2">
      <c r="B175" s="334"/>
      <c r="C175" s="334"/>
      <c r="D175" s="334"/>
    </row>
    <row r="176" spans="2:4" x14ac:dyDescent="0.2">
      <c r="B176" s="334"/>
      <c r="C176" s="334"/>
      <c r="D176" s="334"/>
    </row>
    <row r="177" spans="2:4" x14ac:dyDescent="0.2">
      <c r="B177" s="334"/>
      <c r="C177" s="334"/>
      <c r="D177" s="334"/>
    </row>
    <row r="178" spans="2:4" x14ac:dyDescent="0.2">
      <c r="B178" s="334"/>
      <c r="C178" s="334"/>
      <c r="D178" s="334"/>
    </row>
    <row r="179" spans="2:4" x14ac:dyDescent="0.2">
      <c r="B179" s="334"/>
      <c r="C179" s="334"/>
      <c r="D179" s="334"/>
    </row>
    <row r="180" spans="2:4" x14ac:dyDescent="0.2">
      <c r="B180" s="334"/>
      <c r="C180" s="334"/>
      <c r="D180" s="334"/>
    </row>
    <row r="181" spans="2:4" x14ac:dyDescent="0.2">
      <c r="B181" s="334"/>
      <c r="C181" s="334"/>
      <c r="D181" s="334"/>
    </row>
    <row r="182" spans="2:4" x14ac:dyDescent="0.2">
      <c r="B182" s="334"/>
      <c r="C182" s="334"/>
      <c r="D182" s="334"/>
    </row>
    <row r="183" spans="2:4" x14ac:dyDescent="0.2">
      <c r="B183" s="334"/>
      <c r="C183" s="334"/>
      <c r="D183" s="334"/>
    </row>
    <row r="184" spans="2:4" x14ac:dyDescent="0.2">
      <c r="B184" s="334"/>
      <c r="C184" s="334"/>
      <c r="D184" s="334"/>
    </row>
    <row r="185" spans="2:4" x14ac:dyDescent="0.2">
      <c r="B185" s="334"/>
      <c r="C185" s="334"/>
      <c r="D185" s="334"/>
    </row>
    <row r="186" spans="2:4" x14ac:dyDescent="0.2">
      <c r="B186" s="334"/>
      <c r="C186" s="334"/>
      <c r="D186" s="334"/>
    </row>
    <row r="187" spans="2:4" x14ac:dyDescent="0.2">
      <c r="B187" s="334"/>
      <c r="C187" s="334"/>
      <c r="D187" s="334"/>
    </row>
    <row r="188" spans="2:4" x14ac:dyDescent="0.2">
      <c r="B188" s="334"/>
      <c r="C188" s="334"/>
      <c r="D188" s="334"/>
    </row>
    <row r="189" spans="2:4" x14ac:dyDescent="0.2">
      <c r="B189" s="334"/>
      <c r="C189" s="334"/>
      <c r="D189" s="334"/>
    </row>
    <row r="190" spans="2:4" x14ac:dyDescent="0.2">
      <c r="B190" s="334"/>
      <c r="C190" s="334"/>
      <c r="D190" s="334"/>
    </row>
    <row r="191" spans="2:4" x14ac:dyDescent="0.2">
      <c r="B191" s="334"/>
      <c r="C191" s="334"/>
      <c r="D191" s="334"/>
    </row>
    <row r="192" spans="2:4" x14ac:dyDescent="0.2">
      <c r="B192" s="334"/>
      <c r="C192" s="334"/>
      <c r="D192" s="334"/>
    </row>
    <row r="193" spans="2:4" x14ac:dyDescent="0.2">
      <c r="B193" s="334"/>
      <c r="C193" s="334"/>
      <c r="D193" s="334"/>
    </row>
    <row r="194" spans="2:4" x14ac:dyDescent="0.2">
      <c r="B194" s="334"/>
      <c r="C194" s="334"/>
      <c r="D194" s="334"/>
    </row>
    <row r="195" spans="2:4" x14ac:dyDescent="0.2">
      <c r="B195" s="334"/>
      <c r="C195" s="334"/>
      <c r="D195" s="334"/>
    </row>
    <row r="196" spans="2:4" x14ac:dyDescent="0.2">
      <c r="B196" s="334"/>
      <c r="C196" s="334"/>
      <c r="D196" s="334"/>
    </row>
    <row r="197" spans="2:4" x14ac:dyDescent="0.2">
      <c r="B197" s="334"/>
      <c r="C197" s="334"/>
      <c r="D197" s="334"/>
    </row>
    <row r="198" spans="2:4" x14ac:dyDescent="0.2">
      <c r="B198" s="334"/>
      <c r="C198" s="334"/>
      <c r="D198" s="334"/>
    </row>
    <row r="199" spans="2:4" x14ac:dyDescent="0.2">
      <c r="B199" s="334"/>
      <c r="C199" s="334"/>
      <c r="D199" s="334"/>
    </row>
    <row r="200" spans="2:4" x14ac:dyDescent="0.2">
      <c r="B200" s="334"/>
      <c r="C200" s="334"/>
      <c r="D200" s="334"/>
    </row>
    <row r="201" spans="2:4" x14ac:dyDescent="0.2">
      <c r="B201" s="334"/>
      <c r="C201" s="334"/>
      <c r="D201" s="334"/>
    </row>
    <row r="202" spans="2:4" x14ac:dyDescent="0.2">
      <c r="B202" s="334"/>
      <c r="C202" s="334"/>
      <c r="D202" s="334"/>
    </row>
    <row r="203" spans="2:4" x14ac:dyDescent="0.2">
      <c r="B203" s="334"/>
      <c r="C203" s="334"/>
      <c r="D203" s="334"/>
    </row>
    <row r="204" spans="2:4" x14ac:dyDescent="0.2">
      <c r="B204" s="334"/>
      <c r="C204" s="334"/>
      <c r="D204" s="334"/>
    </row>
    <row r="205" spans="2:4" x14ac:dyDescent="0.2">
      <c r="B205" s="334"/>
      <c r="C205" s="334"/>
      <c r="D205" s="334"/>
    </row>
    <row r="206" spans="2:4" x14ac:dyDescent="0.2">
      <c r="B206" s="334"/>
      <c r="C206" s="334"/>
      <c r="D206" s="334"/>
    </row>
    <row r="207" spans="2:4" x14ac:dyDescent="0.2">
      <c r="B207" s="334"/>
      <c r="C207" s="334"/>
      <c r="D207" s="334"/>
    </row>
    <row r="208" spans="2:4" x14ac:dyDescent="0.2">
      <c r="B208" s="334"/>
      <c r="C208" s="334"/>
      <c r="D208" s="334"/>
    </row>
    <row r="209" spans="2:4" x14ac:dyDescent="0.2">
      <c r="B209" s="334"/>
      <c r="C209" s="334"/>
      <c r="D209" s="334"/>
    </row>
    <row r="210" spans="2:4" x14ac:dyDescent="0.2">
      <c r="B210" s="334"/>
      <c r="C210" s="334"/>
      <c r="D210" s="334"/>
    </row>
    <row r="211" spans="2:4" x14ac:dyDescent="0.2">
      <c r="B211" s="334"/>
      <c r="C211" s="334"/>
      <c r="D211" s="334"/>
    </row>
    <row r="212" spans="2:4" x14ac:dyDescent="0.2">
      <c r="B212" s="334"/>
      <c r="C212" s="334"/>
      <c r="D212" s="334"/>
    </row>
    <row r="213" spans="2:4" x14ac:dyDescent="0.2">
      <c r="B213" s="334"/>
      <c r="C213" s="334"/>
      <c r="D213" s="334"/>
    </row>
    <row r="214" spans="2:4" x14ac:dyDescent="0.2">
      <c r="B214" s="334"/>
      <c r="C214" s="334"/>
      <c r="D214" s="334"/>
    </row>
    <row r="215" spans="2:4" x14ac:dyDescent="0.2">
      <c r="B215" s="334"/>
      <c r="C215" s="334"/>
      <c r="D215" s="334"/>
    </row>
    <row r="216" spans="2:4" x14ac:dyDescent="0.2">
      <c r="B216" s="334"/>
      <c r="C216" s="334"/>
      <c r="D216" s="334"/>
    </row>
    <row r="217" spans="2:4" x14ac:dyDescent="0.2">
      <c r="B217" s="334"/>
      <c r="C217" s="334"/>
      <c r="D217" s="334"/>
    </row>
    <row r="218" spans="2:4" x14ac:dyDescent="0.2">
      <c r="B218" s="334"/>
      <c r="C218" s="334"/>
      <c r="D218" s="334"/>
    </row>
    <row r="219" spans="2:4" x14ac:dyDescent="0.2">
      <c r="B219" s="334"/>
      <c r="C219" s="334"/>
      <c r="D219" s="334"/>
    </row>
    <row r="220" spans="2:4" x14ac:dyDescent="0.2">
      <c r="B220" s="334"/>
      <c r="C220" s="334"/>
      <c r="D220" s="334"/>
    </row>
    <row r="221" spans="2:4" x14ac:dyDescent="0.2">
      <c r="B221" s="334"/>
      <c r="C221" s="334"/>
      <c r="D221" s="334"/>
    </row>
    <row r="222" spans="2:4" x14ac:dyDescent="0.2">
      <c r="B222" s="334"/>
      <c r="C222" s="334"/>
      <c r="D222" s="334"/>
    </row>
    <row r="223" spans="2:4" x14ac:dyDescent="0.2">
      <c r="B223" s="334"/>
      <c r="C223" s="334"/>
      <c r="D223" s="334"/>
    </row>
    <row r="224" spans="2:4" x14ac:dyDescent="0.2">
      <c r="B224" s="334"/>
      <c r="C224" s="334"/>
      <c r="D224" s="334"/>
    </row>
    <row r="225" spans="2:4" x14ac:dyDescent="0.2">
      <c r="B225" s="334"/>
      <c r="C225" s="334"/>
      <c r="D225" s="334"/>
    </row>
    <row r="226" spans="2:4" x14ac:dyDescent="0.2">
      <c r="B226" s="334"/>
      <c r="C226" s="334"/>
      <c r="D226" s="334"/>
    </row>
    <row r="227" spans="2:4" x14ac:dyDescent="0.2">
      <c r="B227" s="334"/>
      <c r="C227" s="334"/>
      <c r="D227" s="334"/>
    </row>
    <row r="228" spans="2:4" x14ac:dyDescent="0.2">
      <c r="B228" s="334"/>
      <c r="C228" s="334"/>
      <c r="D228" s="334"/>
    </row>
    <row r="229" spans="2:4" x14ac:dyDescent="0.2">
      <c r="B229" s="334"/>
      <c r="C229" s="334"/>
      <c r="D229" s="334"/>
    </row>
    <row r="230" spans="2:4" x14ac:dyDescent="0.2">
      <c r="B230" s="334"/>
      <c r="C230" s="334"/>
      <c r="D230" s="334"/>
    </row>
    <row r="231" spans="2:4" x14ac:dyDescent="0.2">
      <c r="B231" s="334"/>
      <c r="C231" s="334"/>
      <c r="D231" s="334"/>
    </row>
    <row r="232" spans="2:4" x14ac:dyDescent="0.2">
      <c r="B232" s="334"/>
      <c r="C232" s="334"/>
      <c r="D232" s="334"/>
    </row>
    <row r="233" spans="2:4" x14ac:dyDescent="0.2">
      <c r="B233" s="334"/>
      <c r="C233" s="334"/>
      <c r="D233" s="334"/>
    </row>
    <row r="234" spans="2:4" x14ac:dyDescent="0.2">
      <c r="B234" s="334"/>
      <c r="C234" s="334"/>
      <c r="D234" s="334"/>
    </row>
    <row r="235" spans="2:4" x14ac:dyDescent="0.2">
      <c r="B235" s="334"/>
      <c r="C235" s="334"/>
      <c r="D235" s="334"/>
    </row>
    <row r="236" spans="2:4" x14ac:dyDescent="0.2">
      <c r="B236" s="334"/>
      <c r="C236" s="334"/>
      <c r="D236" s="334"/>
    </row>
    <row r="237" spans="2:4" x14ac:dyDescent="0.2">
      <c r="B237" s="334"/>
      <c r="C237" s="334"/>
      <c r="D237" s="334"/>
    </row>
    <row r="238" spans="2:4" x14ac:dyDescent="0.2">
      <c r="B238" s="334"/>
      <c r="C238" s="334"/>
      <c r="D238" s="334"/>
    </row>
    <row r="239" spans="2:4" x14ac:dyDescent="0.2">
      <c r="B239" s="334"/>
      <c r="C239" s="334"/>
      <c r="D239" s="334"/>
    </row>
    <row r="240" spans="2:4" x14ac:dyDescent="0.2">
      <c r="B240" s="334"/>
      <c r="C240" s="334"/>
      <c r="D240" s="334"/>
    </row>
    <row r="241" spans="2:4" x14ac:dyDescent="0.2">
      <c r="B241" s="334"/>
      <c r="C241" s="334"/>
      <c r="D241" s="334"/>
    </row>
    <row r="242" spans="2:4" x14ac:dyDescent="0.2">
      <c r="B242" s="334"/>
      <c r="C242" s="334"/>
      <c r="D242" s="334"/>
    </row>
    <row r="243" spans="2:4" x14ac:dyDescent="0.2">
      <c r="B243" s="334"/>
      <c r="C243" s="334"/>
      <c r="D243" s="334"/>
    </row>
    <row r="244" spans="2:4" x14ac:dyDescent="0.2">
      <c r="B244" s="334"/>
      <c r="C244" s="334"/>
      <c r="D244" s="334"/>
    </row>
    <row r="245" spans="2:4" x14ac:dyDescent="0.2">
      <c r="B245" s="334"/>
      <c r="C245" s="334"/>
      <c r="D245" s="334"/>
    </row>
    <row r="246" spans="2:4" x14ac:dyDescent="0.2">
      <c r="B246" s="334"/>
      <c r="C246" s="334"/>
      <c r="D246" s="334"/>
    </row>
    <row r="247" spans="2:4" x14ac:dyDescent="0.2">
      <c r="B247" s="334"/>
      <c r="C247" s="334"/>
      <c r="D247" s="334"/>
    </row>
    <row r="248" spans="2:4" x14ac:dyDescent="0.2">
      <c r="B248" s="334"/>
      <c r="C248" s="334"/>
      <c r="D248" s="334"/>
    </row>
    <row r="249" spans="2:4" x14ac:dyDescent="0.2">
      <c r="B249" s="334"/>
      <c r="C249" s="334"/>
      <c r="D249" s="334"/>
    </row>
    <row r="250" spans="2:4" x14ac:dyDescent="0.2">
      <c r="B250" s="334"/>
      <c r="C250" s="334"/>
      <c r="D250" s="334"/>
    </row>
    <row r="251" spans="2:4" x14ac:dyDescent="0.2">
      <c r="B251" s="334"/>
      <c r="C251" s="334"/>
      <c r="D251" s="334"/>
    </row>
    <row r="252" spans="2:4" x14ac:dyDescent="0.2">
      <c r="B252" s="334"/>
      <c r="C252" s="334"/>
      <c r="D252" s="334"/>
    </row>
    <row r="253" spans="2:4" x14ac:dyDescent="0.2">
      <c r="B253" s="334"/>
      <c r="C253" s="334"/>
      <c r="D253" s="334"/>
    </row>
    <row r="254" spans="2:4" x14ac:dyDescent="0.2">
      <c r="B254" s="334"/>
      <c r="C254" s="334"/>
      <c r="D254" s="334"/>
    </row>
    <row r="255" spans="2:4" x14ac:dyDescent="0.2">
      <c r="B255" s="334"/>
      <c r="C255" s="334"/>
      <c r="D255" s="334"/>
    </row>
    <row r="256" spans="2:4" x14ac:dyDescent="0.2">
      <c r="B256" s="334"/>
      <c r="C256" s="334"/>
      <c r="D256" s="334"/>
    </row>
    <row r="257" spans="2:4" x14ac:dyDescent="0.2">
      <c r="B257" s="334"/>
      <c r="C257" s="334"/>
      <c r="D257" s="334"/>
    </row>
    <row r="258" spans="2:4" x14ac:dyDescent="0.2">
      <c r="B258" s="334"/>
      <c r="C258" s="334"/>
      <c r="D258" s="334"/>
    </row>
    <row r="259" spans="2:4" x14ac:dyDescent="0.2">
      <c r="B259" s="334"/>
      <c r="C259" s="334"/>
      <c r="D259" s="334"/>
    </row>
    <row r="260" spans="2:4" x14ac:dyDescent="0.2">
      <c r="B260" s="334"/>
      <c r="C260" s="334"/>
      <c r="D260" s="334"/>
    </row>
    <row r="261" spans="2:4" x14ac:dyDescent="0.2">
      <c r="B261" s="334"/>
      <c r="C261" s="334"/>
      <c r="D261" s="334"/>
    </row>
    <row r="262" spans="2:4" x14ac:dyDescent="0.2">
      <c r="B262" s="334"/>
      <c r="C262" s="334"/>
      <c r="D262" s="334"/>
    </row>
    <row r="263" spans="2:4" x14ac:dyDescent="0.2">
      <c r="B263" s="334"/>
      <c r="C263" s="334"/>
      <c r="D263" s="334"/>
    </row>
    <row r="264" spans="2:4" x14ac:dyDescent="0.2">
      <c r="B264" s="334"/>
      <c r="C264" s="334"/>
      <c r="D264" s="334"/>
    </row>
    <row r="265" spans="2:4" x14ac:dyDescent="0.2">
      <c r="B265" s="334"/>
      <c r="C265" s="334"/>
      <c r="D265" s="334"/>
    </row>
    <row r="266" spans="2:4" x14ac:dyDescent="0.2">
      <c r="B266" s="334"/>
      <c r="C266" s="334"/>
      <c r="D266" s="334"/>
    </row>
    <row r="267" spans="2:4" x14ac:dyDescent="0.2">
      <c r="B267" s="334"/>
      <c r="C267" s="334"/>
      <c r="D267" s="334"/>
    </row>
    <row r="268" spans="2:4" x14ac:dyDescent="0.2">
      <c r="B268" s="334"/>
      <c r="C268" s="334"/>
      <c r="D268" s="334"/>
    </row>
    <row r="269" spans="2:4" x14ac:dyDescent="0.2">
      <c r="B269" s="334"/>
      <c r="C269" s="334"/>
      <c r="D269" s="334"/>
    </row>
    <row r="270" spans="2:4" x14ac:dyDescent="0.2">
      <c r="B270" s="334"/>
      <c r="C270" s="334"/>
      <c r="D270" s="334"/>
    </row>
    <row r="271" spans="2:4" x14ac:dyDescent="0.2">
      <c r="B271" s="334"/>
      <c r="C271" s="334"/>
      <c r="D271" s="334"/>
    </row>
    <row r="272" spans="2:4" x14ac:dyDescent="0.2">
      <c r="B272" s="334"/>
      <c r="C272" s="334"/>
      <c r="D272" s="334"/>
    </row>
    <row r="273" spans="2:4" x14ac:dyDescent="0.2">
      <c r="B273" s="334"/>
      <c r="C273" s="334"/>
      <c r="D273" s="334"/>
    </row>
    <row r="274" spans="2:4" x14ac:dyDescent="0.2">
      <c r="B274" s="334"/>
      <c r="C274" s="334"/>
      <c r="D274" s="334"/>
    </row>
    <row r="275" spans="2:4" x14ac:dyDescent="0.2">
      <c r="B275" s="334"/>
      <c r="C275" s="334"/>
      <c r="D275" s="334"/>
    </row>
    <row r="276" spans="2:4" x14ac:dyDescent="0.2">
      <c r="B276" s="334"/>
      <c r="C276" s="334"/>
      <c r="D276" s="334"/>
    </row>
    <row r="277" spans="2:4" x14ac:dyDescent="0.2">
      <c r="B277" s="334"/>
      <c r="C277" s="334"/>
      <c r="D277" s="334"/>
    </row>
    <row r="278" spans="2:4" x14ac:dyDescent="0.2">
      <c r="B278" s="334"/>
      <c r="C278" s="334"/>
      <c r="D278" s="334"/>
    </row>
    <row r="279" spans="2:4" x14ac:dyDescent="0.2">
      <c r="B279" s="334"/>
      <c r="C279" s="334"/>
      <c r="D279" s="334"/>
    </row>
    <row r="280" spans="2:4" x14ac:dyDescent="0.2">
      <c r="B280" s="334"/>
      <c r="C280" s="334"/>
      <c r="D280" s="334"/>
    </row>
    <row r="281" spans="2:4" x14ac:dyDescent="0.2">
      <c r="B281" s="334"/>
      <c r="C281" s="334"/>
      <c r="D281" s="334"/>
    </row>
    <row r="282" spans="2:4" x14ac:dyDescent="0.2">
      <c r="B282" s="334"/>
      <c r="C282" s="334"/>
      <c r="D282" s="334"/>
    </row>
    <row r="283" spans="2:4" x14ac:dyDescent="0.2">
      <c r="B283" s="334"/>
      <c r="C283" s="334"/>
      <c r="D283" s="334"/>
    </row>
    <row r="284" spans="2:4" x14ac:dyDescent="0.2">
      <c r="B284" s="334"/>
      <c r="C284" s="334"/>
      <c r="D284" s="334"/>
    </row>
    <row r="285" spans="2:4" x14ac:dyDescent="0.2">
      <c r="B285" s="334"/>
      <c r="C285" s="334"/>
      <c r="D285" s="334"/>
    </row>
    <row r="286" spans="2:4" x14ac:dyDescent="0.2">
      <c r="B286" s="334"/>
      <c r="C286" s="334"/>
      <c r="D286" s="334"/>
    </row>
    <row r="287" spans="2:4" x14ac:dyDescent="0.2">
      <c r="B287" s="334"/>
      <c r="C287" s="334"/>
      <c r="D287" s="334"/>
    </row>
    <row r="288" spans="2:4" x14ac:dyDescent="0.2">
      <c r="B288" s="334"/>
      <c r="C288" s="334"/>
      <c r="D288" s="334"/>
    </row>
    <row r="289" spans="2:4" x14ac:dyDescent="0.2">
      <c r="B289" s="334"/>
      <c r="C289" s="334"/>
      <c r="D289" s="334"/>
    </row>
    <row r="290" spans="2:4" x14ac:dyDescent="0.2">
      <c r="B290" s="334"/>
      <c r="C290" s="334"/>
      <c r="D290" s="334"/>
    </row>
    <row r="291" spans="2:4" x14ac:dyDescent="0.2">
      <c r="B291" s="334"/>
      <c r="C291" s="334"/>
      <c r="D291" s="334"/>
    </row>
    <row r="292" spans="2:4" x14ac:dyDescent="0.2">
      <c r="B292" s="334"/>
      <c r="C292" s="334"/>
      <c r="D292" s="334"/>
    </row>
    <row r="293" spans="2:4" x14ac:dyDescent="0.2">
      <c r="B293" s="334"/>
      <c r="C293" s="334"/>
      <c r="D293" s="334"/>
    </row>
    <row r="294" spans="2:4" x14ac:dyDescent="0.2">
      <c r="B294" s="334"/>
      <c r="C294" s="334"/>
      <c r="D294" s="334"/>
    </row>
    <row r="295" spans="2:4" x14ac:dyDescent="0.2">
      <c r="B295" s="334"/>
      <c r="C295" s="334"/>
      <c r="D295" s="334"/>
    </row>
    <row r="296" spans="2:4" x14ac:dyDescent="0.2">
      <c r="B296" s="334"/>
      <c r="C296" s="334"/>
      <c r="D296" s="334"/>
    </row>
    <row r="297" spans="2:4" x14ac:dyDescent="0.2">
      <c r="B297" s="334"/>
      <c r="C297" s="334"/>
      <c r="D297" s="334"/>
    </row>
    <row r="298" spans="2:4" x14ac:dyDescent="0.2">
      <c r="B298" s="334"/>
      <c r="C298" s="334"/>
      <c r="D298" s="334"/>
    </row>
    <row r="299" spans="2:4" x14ac:dyDescent="0.2">
      <c r="B299" s="334"/>
      <c r="C299" s="334"/>
      <c r="D299" s="334"/>
    </row>
    <row r="300" spans="2:4" x14ac:dyDescent="0.2">
      <c r="B300" s="334"/>
      <c r="C300" s="334"/>
      <c r="D300" s="334"/>
    </row>
    <row r="301" spans="2:4" x14ac:dyDescent="0.2">
      <c r="B301" s="334"/>
      <c r="C301" s="334"/>
      <c r="D301" s="334"/>
    </row>
    <row r="302" spans="2:4" x14ac:dyDescent="0.2">
      <c r="B302" s="334"/>
      <c r="C302" s="334"/>
      <c r="D302" s="334"/>
    </row>
    <row r="303" spans="2:4" x14ac:dyDescent="0.2">
      <c r="B303" s="334"/>
      <c r="C303" s="334"/>
      <c r="D303" s="334"/>
    </row>
    <row r="304" spans="2:4" x14ac:dyDescent="0.2">
      <c r="B304" s="334"/>
      <c r="C304" s="334"/>
      <c r="D304" s="334"/>
    </row>
    <row r="305" spans="2:4" x14ac:dyDescent="0.2">
      <c r="B305" s="334"/>
      <c r="C305" s="334"/>
      <c r="D305" s="334"/>
    </row>
    <row r="306" spans="2:4" x14ac:dyDescent="0.2">
      <c r="B306" s="334"/>
      <c r="C306" s="334"/>
      <c r="D306" s="334"/>
    </row>
    <row r="307" spans="2:4" x14ac:dyDescent="0.2">
      <c r="B307" s="334"/>
      <c r="C307" s="334"/>
      <c r="D307" s="334"/>
    </row>
    <row r="308" spans="2:4" x14ac:dyDescent="0.2">
      <c r="B308" s="334"/>
      <c r="C308" s="334"/>
      <c r="D308" s="334"/>
    </row>
    <row r="309" spans="2:4" x14ac:dyDescent="0.2">
      <c r="B309" s="334"/>
      <c r="C309" s="334"/>
      <c r="D309" s="334"/>
    </row>
    <row r="310" spans="2:4" x14ac:dyDescent="0.2">
      <c r="B310" s="334"/>
      <c r="C310" s="334"/>
      <c r="D310" s="334"/>
    </row>
    <row r="311" spans="2:4" x14ac:dyDescent="0.2">
      <c r="B311" s="334"/>
      <c r="C311" s="334"/>
      <c r="D311" s="334"/>
    </row>
    <row r="312" spans="2:4" x14ac:dyDescent="0.2">
      <c r="B312" s="334"/>
      <c r="C312" s="334"/>
      <c r="D312" s="334"/>
    </row>
    <row r="313" spans="2:4" x14ac:dyDescent="0.2">
      <c r="B313" s="334"/>
      <c r="C313" s="334"/>
      <c r="D313" s="334"/>
    </row>
    <row r="314" spans="2:4" x14ac:dyDescent="0.2">
      <c r="B314" s="334"/>
      <c r="C314" s="334"/>
      <c r="D314" s="334"/>
    </row>
    <row r="315" spans="2:4" x14ac:dyDescent="0.2">
      <c r="B315" s="334"/>
      <c r="C315" s="334"/>
      <c r="D315" s="334"/>
    </row>
    <row r="316" spans="2:4" x14ac:dyDescent="0.2">
      <c r="B316" s="334"/>
      <c r="C316" s="334"/>
      <c r="D316" s="334"/>
    </row>
    <row r="317" spans="2:4" x14ac:dyDescent="0.2">
      <c r="B317" s="334"/>
      <c r="C317" s="334"/>
      <c r="D317" s="334"/>
    </row>
    <row r="318" spans="2:4" x14ac:dyDescent="0.2">
      <c r="B318" s="334"/>
      <c r="C318" s="334"/>
      <c r="D318" s="334"/>
    </row>
    <row r="319" spans="2:4" x14ac:dyDescent="0.2">
      <c r="B319" s="334"/>
      <c r="C319" s="334"/>
      <c r="D319" s="334"/>
    </row>
    <row r="320" spans="2:4" x14ac:dyDescent="0.2">
      <c r="B320" s="334"/>
      <c r="C320" s="334"/>
      <c r="D320" s="334"/>
    </row>
    <row r="321" spans="2:4" x14ac:dyDescent="0.2">
      <c r="B321" s="334"/>
      <c r="C321" s="334"/>
      <c r="D321" s="334"/>
    </row>
    <row r="322" spans="2:4" x14ac:dyDescent="0.2">
      <c r="B322" s="334"/>
      <c r="C322" s="334"/>
      <c r="D322" s="334"/>
    </row>
    <row r="323" spans="2:4" x14ac:dyDescent="0.2">
      <c r="B323" s="334"/>
      <c r="C323" s="334"/>
      <c r="D323" s="334"/>
    </row>
    <row r="324" spans="2:4" x14ac:dyDescent="0.2">
      <c r="B324" s="334"/>
      <c r="C324" s="334"/>
      <c r="D324" s="334"/>
    </row>
    <row r="325" spans="2:4" x14ac:dyDescent="0.2">
      <c r="B325" s="334"/>
      <c r="C325" s="334"/>
      <c r="D325" s="334"/>
    </row>
    <row r="326" spans="2:4" x14ac:dyDescent="0.2">
      <c r="B326" s="334"/>
      <c r="C326" s="334"/>
      <c r="D326" s="334"/>
    </row>
    <row r="327" spans="2:4" x14ac:dyDescent="0.2">
      <c r="B327" s="334"/>
      <c r="C327" s="334"/>
      <c r="D327" s="334"/>
    </row>
    <row r="328" spans="2:4" x14ac:dyDescent="0.2">
      <c r="B328" s="334"/>
      <c r="C328" s="334"/>
      <c r="D328" s="334"/>
    </row>
    <row r="329" spans="2:4" x14ac:dyDescent="0.2">
      <c r="B329" s="334"/>
      <c r="C329" s="334"/>
      <c r="D329" s="334"/>
    </row>
    <row r="330" spans="2:4" x14ac:dyDescent="0.2">
      <c r="B330" s="334"/>
      <c r="C330" s="334"/>
      <c r="D330" s="334"/>
    </row>
    <row r="331" spans="2:4" x14ac:dyDescent="0.2">
      <c r="B331" s="334"/>
      <c r="C331" s="334"/>
      <c r="D331" s="334"/>
    </row>
    <row r="332" spans="2:4" x14ac:dyDescent="0.2">
      <c r="B332" s="334"/>
      <c r="C332" s="334"/>
      <c r="D332" s="334"/>
    </row>
    <row r="333" spans="2:4" x14ac:dyDescent="0.2">
      <c r="B333" s="334"/>
      <c r="C333" s="334"/>
      <c r="D333" s="334"/>
    </row>
    <row r="334" spans="2:4" x14ac:dyDescent="0.2">
      <c r="B334" s="334"/>
      <c r="C334" s="334"/>
      <c r="D334" s="334"/>
    </row>
    <row r="335" spans="2:4" x14ac:dyDescent="0.2">
      <c r="B335" s="334"/>
      <c r="C335" s="334"/>
      <c r="D335" s="334"/>
    </row>
    <row r="336" spans="2:4" x14ac:dyDescent="0.2">
      <c r="B336" s="334"/>
      <c r="C336" s="334"/>
      <c r="D336" s="334"/>
    </row>
    <row r="337" spans="2:4" x14ac:dyDescent="0.2">
      <c r="B337" s="334"/>
      <c r="C337" s="334"/>
      <c r="D337" s="334"/>
    </row>
    <row r="338" spans="2:4" x14ac:dyDescent="0.2">
      <c r="B338" s="334"/>
      <c r="C338" s="334"/>
      <c r="D338" s="334"/>
    </row>
    <row r="339" spans="2:4" x14ac:dyDescent="0.2">
      <c r="B339" s="334"/>
      <c r="C339" s="334"/>
      <c r="D339" s="334"/>
    </row>
    <row r="340" spans="2:4" x14ac:dyDescent="0.2">
      <c r="B340" s="334"/>
      <c r="C340" s="334"/>
      <c r="D340" s="334"/>
    </row>
    <row r="341" spans="2:4" x14ac:dyDescent="0.2">
      <c r="B341" s="334"/>
      <c r="C341" s="334"/>
      <c r="D341" s="334"/>
    </row>
    <row r="342" spans="2:4" x14ac:dyDescent="0.2">
      <c r="B342" s="334"/>
      <c r="C342" s="334"/>
      <c r="D342" s="334"/>
    </row>
    <row r="343" spans="2:4" x14ac:dyDescent="0.2">
      <c r="B343" s="334"/>
      <c r="C343" s="334"/>
      <c r="D343" s="334"/>
    </row>
    <row r="344" spans="2:4" x14ac:dyDescent="0.2">
      <c r="B344" s="334"/>
      <c r="C344" s="334"/>
      <c r="D344" s="334"/>
    </row>
    <row r="345" spans="2:4" x14ac:dyDescent="0.2">
      <c r="B345" s="334"/>
      <c r="C345" s="334"/>
      <c r="D345" s="334"/>
    </row>
    <row r="346" spans="2:4" x14ac:dyDescent="0.2">
      <c r="B346" s="334"/>
      <c r="C346" s="334"/>
      <c r="D346" s="334"/>
    </row>
    <row r="347" spans="2:4" x14ac:dyDescent="0.2">
      <c r="B347" s="334"/>
      <c r="C347" s="334"/>
      <c r="D347" s="334"/>
    </row>
    <row r="348" spans="2:4" x14ac:dyDescent="0.2">
      <c r="B348" s="334"/>
      <c r="C348" s="334"/>
      <c r="D348" s="334"/>
    </row>
    <row r="349" spans="2:4" x14ac:dyDescent="0.2">
      <c r="B349" s="334"/>
      <c r="C349" s="334"/>
      <c r="D349" s="334"/>
    </row>
    <row r="350" spans="2:4" x14ac:dyDescent="0.2">
      <c r="B350" s="334"/>
      <c r="C350" s="334"/>
      <c r="D350" s="334"/>
    </row>
    <row r="351" spans="2:4" x14ac:dyDescent="0.2">
      <c r="B351" s="334"/>
      <c r="C351" s="334"/>
      <c r="D351" s="334"/>
    </row>
    <row r="352" spans="2:4" x14ac:dyDescent="0.2">
      <c r="B352" s="334"/>
      <c r="C352" s="334"/>
      <c r="D352" s="334"/>
    </row>
    <row r="353" spans="2:4" x14ac:dyDescent="0.2">
      <c r="B353" s="334"/>
      <c r="C353" s="334"/>
      <c r="D353" s="334"/>
    </row>
    <row r="354" spans="2:4" x14ac:dyDescent="0.2">
      <c r="B354" s="334"/>
      <c r="C354" s="334"/>
      <c r="D354" s="334"/>
    </row>
    <row r="355" spans="2:4" x14ac:dyDescent="0.2">
      <c r="B355" s="334"/>
      <c r="C355" s="334"/>
      <c r="D355" s="334"/>
    </row>
    <row r="356" spans="2:4" x14ac:dyDescent="0.2">
      <c r="B356" s="334"/>
      <c r="C356" s="334"/>
      <c r="D356" s="334"/>
    </row>
    <row r="357" spans="2:4" x14ac:dyDescent="0.2">
      <c r="B357" s="334"/>
      <c r="C357" s="334"/>
      <c r="D357" s="334"/>
    </row>
    <row r="358" spans="2:4" x14ac:dyDescent="0.2">
      <c r="B358" s="334"/>
      <c r="C358" s="334"/>
      <c r="D358" s="334"/>
    </row>
    <row r="359" spans="2:4" x14ac:dyDescent="0.2">
      <c r="B359" s="334"/>
      <c r="C359" s="334"/>
      <c r="D359" s="334"/>
    </row>
    <row r="360" spans="2:4" x14ac:dyDescent="0.2">
      <c r="B360" s="334"/>
      <c r="C360" s="334"/>
      <c r="D360" s="334"/>
    </row>
    <row r="361" spans="2:4" x14ac:dyDescent="0.2">
      <c r="B361" s="334"/>
      <c r="C361" s="334"/>
      <c r="D361" s="334"/>
    </row>
    <row r="362" spans="2:4" x14ac:dyDescent="0.2">
      <c r="B362" s="334"/>
      <c r="C362" s="334"/>
      <c r="D362" s="334"/>
    </row>
    <row r="363" spans="2:4" x14ac:dyDescent="0.2">
      <c r="B363" s="334"/>
      <c r="C363" s="334"/>
      <c r="D363" s="334"/>
    </row>
    <row r="364" spans="2:4" x14ac:dyDescent="0.2">
      <c r="B364" s="334"/>
      <c r="C364" s="334"/>
      <c r="D364" s="334"/>
    </row>
    <row r="365" spans="2:4" x14ac:dyDescent="0.2">
      <c r="B365" s="334"/>
      <c r="C365" s="334"/>
      <c r="D365" s="334"/>
    </row>
    <row r="366" spans="2:4" x14ac:dyDescent="0.2">
      <c r="B366" s="334"/>
      <c r="C366" s="334"/>
      <c r="D366" s="334"/>
    </row>
    <row r="367" spans="2:4" x14ac:dyDescent="0.2">
      <c r="B367" s="334"/>
      <c r="C367" s="334"/>
      <c r="D367" s="334"/>
    </row>
    <row r="368" spans="2:4" x14ac:dyDescent="0.2">
      <c r="B368" s="334"/>
      <c r="C368" s="334"/>
      <c r="D368" s="334"/>
    </row>
    <row r="369" spans="2:4" x14ac:dyDescent="0.2">
      <c r="B369" s="334"/>
      <c r="C369" s="334"/>
      <c r="D369" s="334"/>
    </row>
    <row r="370" spans="2:4" x14ac:dyDescent="0.2">
      <c r="B370" s="334"/>
      <c r="C370" s="334"/>
      <c r="D370" s="334"/>
    </row>
    <row r="371" spans="2:4" x14ac:dyDescent="0.2">
      <c r="B371" s="334"/>
      <c r="C371" s="334"/>
      <c r="D371" s="334"/>
    </row>
    <row r="372" spans="2:4" x14ac:dyDescent="0.2">
      <c r="B372" s="334"/>
      <c r="C372" s="334"/>
      <c r="D372" s="334"/>
    </row>
    <row r="373" spans="2:4" x14ac:dyDescent="0.2">
      <c r="B373" s="334"/>
      <c r="C373" s="334"/>
      <c r="D373" s="334"/>
    </row>
    <row r="374" spans="2:4" x14ac:dyDescent="0.2">
      <c r="B374" s="334"/>
      <c r="C374" s="334"/>
      <c r="D374" s="334"/>
    </row>
    <row r="375" spans="2:4" x14ac:dyDescent="0.2">
      <c r="B375" s="334"/>
      <c r="C375" s="334"/>
      <c r="D375" s="334"/>
    </row>
    <row r="376" spans="2:4" x14ac:dyDescent="0.2">
      <c r="B376" s="334"/>
      <c r="C376" s="334"/>
      <c r="D376" s="334"/>
    </row>
    <row r="377" spans="2:4" x14ac:dyDescent="0.2">
      <c r="B377" s="334"/>
      <c r="C377" s="334"/>
      <c r="D377" s="334"/>
    </row>
    <row r="378" spans="2:4" x14ac:dyDescent="0.2">
      <c r="B378" s="334"/>
      <c r="C378" s="334"/>
      <c r="D378" s="334"/>
    </row>
    <row r="379" spans="2:4" x14ac:dyDescent="0.2">
      <c r="B379" s="334"/>
      <c r="C379" s="334"/>
      <c r="D379" s="334"/>
    </row>
    <row r="380" spans="2:4" x14ac:dyDescent="0.2">
      <c r="B380" s="334"/>
      <c r="C380" s="334"/>
      <c r="D380" s="334"/>
    </row>
    <row r="381" spans="2:4" x14ac:dyDescent="0.2">
      <c r="B381" s="334"/>
      <c r="C381" s="334"/>
      <c r="D381" s="334"/>
    </row>
    <row r="382" spans="2:4" x14ac:dyDescent="0.2">
      <c r="B382" s="334"/>
      <c r="C382" s="334"/>
      <c r="D382" s="334"/>
    </row>
    <row r="383" spans="2:4" x14ac:dyDescent="0.2">
      <c r="B383" s="334"/>
      <c r="C383" s="334"/>
      <c r="D383" s="334"/>
    </row>
    <row r="384" spans="2:4" x14ac:dyDescent="0.2">
      <c r="B384" s="334"/>
      <c r="C384" s="334"/>
      <c r="D384" s="334"/>
    </row>
    <row r="385" spans="2:4" x14ac:dyDescent="0.2">
      <c r="B385" s="334"/>
      <c r="C385" s="334"/>
      <c r="D385" s="334"/>
    </row>
    <row r="386" spans="2:4" x14ac:dyDescent="0.2">
      <c r="B386" s="334"/>
      <c r="C386" s="334"/>
      <c r="D386" s="334"/>
    </row>
    <row r="387" spans="2:4" x14ac:dyDescent="0.2">
      <c r="B387" s="334"/>
      <c r="C387" s="334"/>
      <c r="D387" s="334"/>
    </row>
    <row r="388" spans="2:4" x14ac:dyDescent="0.2">
      <c r="B388" s="334"/>
      <c r="C388" s="334"/>
      <c r="D388" s="334"/>
    </row>
    <row r="389" spans="2:4" x14ac:dyDescent="0.2">
      <c r="B389" s="334"/>
      <c r="C389" s="334"/>
      <c r="D389" s="334"/>
    </row>
    <row r="390" spans="2:4" x14ac:dyDescent="0.2">
      <c r="B390" s="334"/>
      <c r="C390" s="334"/>
      <c r="D390" s="334"/>
    </row>
    <row r="391" spans="2:4" x14ac:dyDescent="0.2">
      <c r="B391" s="334"/>
      <c r="C391" s="334"/>
      <c r="D391" s="334"/>
    </row>
    <row r="392" spans="2:4" x14ac:dyDescent="0.2">
      <c r="B392" s="334"/>
      <c r="C392" s="334"/>
      <c r="D392" s="334"/>
    </row>
    <row r="393" spans="2:4" x14ac:dyDescent="0.2">
      <c r="B393" s="334"/>
      <c r="C393" s="334"/>
      <c r="D393" s="334"/>
    </row>
    <row r="394" spans="2:4" x14ac:dyDescent="0.2">
      <c r="B394" s="334"/>
      <c r="C394" s="334"/>
      <c r="D394" s="334"/>
    </row>
    <row r="395" spans="2:4" x14ac:dyDescent="0.2">
      <c r="B395" s="334"/>
      <c r="C395" s="334"/>
      <c r="D395" s="334"/>
    </row>
    <row r="396" spans="2:4" x14ac:dyDescent="0.2">
      <c r="B396" s="334"/>
      <c r="C396" s="334"/>
      <c r="D396" s="334"/>
    </row>
    <row r="397" spans="2:4" x14ac:dyDescent="0.2">
      <c r="B397" s="334"/>
      <c r="C397" s="334"/>
      <c r="D397" s="334"/>
    </row>
    <row r="398" spans="2:4" x14ac:dyDescent="0.2">
      <c r="B398" s="334"/>
      <c r="C398" s="334"/>
      <c r="D398" s="334"/>
    </row>
    <row r="399" spans="2:4" x14ac:dyDescent="0.2">
      <c r="B399" s="334"/>
      <c r="C399" s="334"/>
      <c r="D399" s="334"/>
    </row>
    <row r="400" spans="2:4" x14ac:dyDescent="0.2">
      <c r="B400" s="334"/>
      <c r="C400" s="334"/>
      <c r="D400" s="334"/>
    </row>
    <row r="401" spans="2:4" x14ac:dyDescent="0.2">
      <c r="B401" s="334"/>
      <c r="C401" s="334"/>
      <c r="D401" s="334"/>
    </row>
    <row r="402" spans="2:4" x14ac:dyDescent="0.2">
      <c r="B402" s="334"/>
      <c r="C402" s="334"/>
      <c r="D402" s="334"/>
    </row>
    <row r="403" spans="2:4" x14ac:dyDescent="0.2">
      <c r="B403" s="334"/>
      <c r="C403" s="334"/>
      <c r="D403" s="334"/>
    </row>
    <row r="404" spans="2:4" x14ac:dyDescent="0.2">
      <c r="B404" s="334"/>
      <c r="C404" s="334"/>
      <c r="D404" s="334"/>
    </row>
    <row r="405" spans="2:4" x14ac:dyDescent="0.2">
      <c r="B405" s="334"/>
      <c r="C405" s="334"/>
      <c r="D405" s="334"/>
    </row>
    <row r="406" spans="2:4" x14ac:dyDescent="0.2">
      <c r="B406" s="334"/>
      <c r="C406" s="334"/>
      <c r="D406" s="334"/>
    </row>
    <row r="407" spans="2:4" x14ac:dyDescent="0.2">
      <c r="B407" s="334"/>
      <c r="C407" s="334"/>
      <c r="D407" s="334"/>
    </row>
    <row r="408" spans="2:4" x14ac:dyDescent="0.2">
      <c r="B408" s="334"/>
      <c r="C408" s="334"/>
      <c r="D408" s="334"/>
    </row>
    <row r="409" spans="2:4" x14ac:dyDescent="0.2">
      <c r="B409" s="334"/>
      <c r="C409" s="334"/>
      <c r="D409" s="334"/>
    </row>
    <row r="410" spans="2:4" x14ac:dyDescent="0.2">
      <c r="B410" s="334"/>
      <c r="C410" s="334"/>
      <c r="D410" s="334"/>
    </row>
    <row r="411" spans="2:4" x14ac:dyDescent="0.2">
      <c r="B411" s="334"/>
      <c r="C411" s="334"/>
      <c r="D411" s="334"/>
    </row>
    <row r="412" spans="2:4" x14ac:dyDescent="0.2">
      <c r="B412" s="334"/>
      <c r="C412" s="334"/>
      <c r="D412" s="334"/>
    </row>
    <row r="413" spans="2:4" x14ac:dyDescent="0.2">
      <c r="B413" s="334"/>
      <c r="C413" s="334"/>
      <c r="D413" s="334"/>
    </row>
    <row r="414" spans="2:4" x14ac:dyDescent="0.2">
      <c r="B414" s="334"/>
      <c r="C414" s="334"/>
      <c r="D414" s="334"/>
    </row>
    <row r="415" spans="2:4" x14ac:dyDescent="0.2">
      <c r="B415" s="334"/>
      <c r="C415" s="334"/>
      <c r="D415" s="334"/>
    </row>
    <row r="416" spans="2:4" x14ac:dyDescent="0.2">
      <c r="B416" s="334"/>
      <c r="C416" s="334"/>
      <c r="D416" s="334"/>
    </row>
    <row r="417" spans="2:4" x14ac:dyDescent="0.2">
      <c r="B417" s="334"/>
      <c r="C417" s="334"/>
      <c r="D417" s="334"/>
    </row>
    <row r="418" spans="2:4" x14ac:dyDescent="0.2">
      <c r="B418" s="334"/>
      <c r="C418" s="334"/>
      <c r="D418" s="334"/>
    </row>
    <row r="419" spans="2:4" x14ac:dyDescent="0.2">
      <c r="B419" s="334"/>
      <c r="C419" s="334"/>
      <c r="D419" s="334"/>
    </row>
    <row r="420" spans="2:4" x14ac:dyDescent="0.2">
      <c r="B420" s="334"/>
      <c r="C420" s="334"/>
      <c r="D420" s="334"/>
    </row>
    <row r="421" spans="2:4" x14ac:dyDescent="0.2">
      <c r="B421" s="334"/>
      <c r="C421" s="334"/>
      <c r="D421" s="334"/>
    </row>
    <row r="422" spans="2:4" x14ac:dyDescent="0.2">
      <c r="B422" s="334"/>
      <c r="C422" s="334"/>
      <c r="D422" s="334"/>
    </row>
    <row r="423" spans="2:4" x14ac:dyDescent="0.2">
      <c r="B423" s="334"/>
      <c r="C423" s="334"/>
      <c r="D423" s="334"/>
    </row>
    <row r="424" spans="2:4" x14ac:dyDescent="0.2">
      <c r="B424" s="334"/>
      <c r="C424" s="334"/>
      <c r="D424" s="334"/>
    </row>
    <row r="425" spans="2:4" x14ac:dyDescent="0.2">
      <c r="B425" s="334"/>
      <c r="C425" s="334"/>
      <c r="D425" s="334"/>
    </row>
    <row r="426" spans="2:4" x14ac:dyDescent="0.2">
      <c r="B426" s="334"/>
      <c r="C426" s="334"/>
      <c r="D426" s="334"/>
    </row>
    <row r="427" spans="2:4" x14ac:dyDescent="0.2">
      <c r="B427" s="334"/>
      <c r="C427" s="334"/>
      <c r="D427" s="334"/>
    </row>
    <row r="428" spans="2:4" x14ac:dyDescent="0.2">
      <c r="B428" s="334"/>
      <c r="C428" s="334"/>
      <c r="D428" s="334"/>
    </row>
    <row r="429" spans="2:4" x14ac:dyDescent="0.2">
      <c r="B429" s="334"/>
      <c r="C429" s="334"/>
      <c r="D429" s="334"/>
    </row>
    <row r="430" spans="2:4" x14ac:dyDescent="0.2">
      <c r="B430" s="334"/>
      <c r="C430" s="334"/>
      <c r="D430" s="334"/>
    </row>
    <row r="431" spans="2:4" x14ac:dyDescent="0.2">
      <c r="B431" s="334"/>
      <c r="C431" s="334"/>
      <c r="D431" s="334"/>
    </row>
    <row r="432" spans="2:4" x14ac:dyDescent="0.2">
      <c r="B432" s="334"/>
      <c r="C432" s="334"/>
      <c r="D432" s="334"/>
    </row>
    <row r="433" spans="2:4" x14ac:dyDescent="0.2">
      <c r="B433" s="334"/>
      <c r="C433" s="334"/>
      <c r="D433" s="334"/>
    </row>
    <row r="434" spans="2:4" x14ac:dyDescent="0.2">
      <c r="B434" s="334"/>
      <c r="C434" s="334"/>
      <c r="D434" s="334"/>
    </row>
    <row r="435" spans="2:4" x14ac:dyDescent="0.2">
      <c r="B435" s="334"/>
      <c r="C435" s="334"/>
      <c r="D435" s="334"/>
    </row>
    <row r="436" spans="2:4" x14ac:dyDescent="0.2">
      <c r="B436" s="334"/>
      <c r="C436" s="334"/>
      <c r="D436" s="334"/>
    </row>
    <row r="437" spans="2:4" x14ac:dyDescent="0.2">
      <c r="B437" s="334"/>
      <c r="C437" s="334"/>
      <c r="D437" s="334"/>
    </row>
    <row r="438" spans="2:4" x14ac:dyDescent="0.2">
      <c r="B438" s="334"/>
      <c r="C438" s="334"/>
      <c r="D438" s="334"/>
    </row>
    <row r="439" spans="2:4" x14ac:dyDescent="0.2">
      <c r="B439" s="334"/>
      <c r="C439" s="334"/>
      <c r="D439" s="334"/>
    </row>
    <row r="440" spans="2:4" x14ac:dyDescent="0.2">
      <c r="B440" s="334"/>
      <c r="C440" s="334"/>
      <c r="D440" s="334"/>
    </row>
    <row r="441" spans="2:4" x14ac:dyDescent="0.2">
      <c r="B441" s="334"/>
      <c r="C441" s="334"/>
      <c r="D441" s="334"/>
    </row>
    <row r="442" spans="2:4" x14ac:dyDescent="0.2">
      <c r="B442" s="334"/>
      <c r="C442" s="334"/>
      <c r="D442" s="334"/>
    </row>
    <row r="443" spans="2:4" x14ac:dyDescent="0.2">
      <c r="B443" s="334"/>
      <c r="C443" s="334"/>
      <c r="D443" s="334"/>
    </row>
    <row r="444" spans="2:4" x14ac:dyDescent="0.2">
      <c r="B444" s="334"/>
      <c r="C444" s="334"/>
      <c r="D444" s="334"/>
    </row>
    <row r="445" spans="2:4" x14ac:dyDescent="0.2">
      <c r="B445" s="334"/>
      <c r="C445" s="334"/>
      <c r="D445" s="334"/>
    </row>
    <row r="446" spans="2:4" x14ac:dyDescent="0.2">
      <c r="B446" s="334"/>
      <c r="C446" s="334"/>
      <c r="D446" s="334"/>
    </row>
    <row r="447" spans="2:4" x14ac:dyDescent="0.2">
      <c r="B447" s="334"/>
      <c r="C447" s="334"/>
      <c r="D447" s="334"/>
    </row>
    <row r="448" spans="2:4" x14ac:dyDescent="0.2">
      <c r="B448" s="334"/>
      <c r="C448" s="334"/>
      <c r="D448" s="334"/>
    </row>
    <row r="449" spans="2:4" x14ac:dyDescent="0.2">
      <c r="B449" s="334"/>
      <c r="C449" s="334"/>
      <c r="D449" s="334"/>
    </row>
    <row r="450" spans="2:4" x14ac:dyDescent="0.2">
      <c r="B450" s="334"/>
      <c r="C450" s="334"/>
      <c r="D450" s="334"/>
    </row>
    <row r="451" spans="2:4" x14ac:dyDescent="0.2">
      <c r="B451" s="334"/>
      <c r="C451" s="334"/>
      <c r="D451" s="334"/>
    </row>
    <row r="452" spans="2:4" x14ac:dyDescent="0.2">
      <c r="B452" s="334"/>
      <c r="C452" s="334"/>
      <c r="D452" s="334"/>
    </row>
    <row r="453" spans="2:4" x14ac:dyDescent="0.2">
      <c r="B453" s="334"/>
      <c r="C453" s="334"/>
      <c r="D453" s="334"/>
    </row>
    <row r="454" spans="2:4" x14ac:dyDescent="0.2">
      <c r="B454" s="334"/>
      <c r="C454" s="334"/>
      <c r="D454" s="334"/>
    </row>
    <row r="455" spans="2:4" x14ac:dyDescent="0.2">
      <c r="B455" s="334"/>
      <c r="C455" s="334"/>
      <c r="D455" s="334"/>
    </row>
    <row r="456" spans="2:4" x14ac:dyDescent="0.2">
      <c r="B456" s="334"/>
      <c r="C456" s="334"/>
      <c r="D456" s="334"/>
    </row>
    <row r="457" spans="2:4" x14ac:dyDescent="0.2">
      <c r="B457" s="334"/>
      <c r="C457" s="334"/>
      <c r="D457" s="334"/>
    </row>
    <row r="458" spans="2:4" x14ac:dyDescent="0.2">
      <c r="B458" s="334"/>
      <c r="C458" s="334"/>
      <c r="D458" s="334"/>
    </row>
    <row r="459" spans="2:4" x14ac:dyDescent="0.2">
      <c r="B459" s="334"/>
      <c r="C459" s="334"/>
      <c r="D459" s="334"/>
    </row>
    <row r="460" spans="2:4" x14ac:dyDescent="0.2">
      <c r="B460" s="334"/>
      <c r="C460" s="334"/>
      <c r="D460" s="334"/>
    </row>
    <row r="461" spans="2:4" x14ac:dyDescent="0.2">
      <c r="B461" s="334"/>
      <c r="C461" s="334"/>
      <c r="D461" s="334"/>
    </row>
    <row r="462" spans="2:4" x14ac:dyDescent="0.2">
      <c r="B462" s="334"/>
      <c r="C462" s="334"/>
      <c r="D462" s="334"/>
    </row>
    <row r="463" spans="2:4" x14ac:dyDescent="0.2">
      <c r="B463" s="334"/>
      <c r="C463" s="334"/>
      <c r="D463" s="334"/>
    </row>
    <row r="464" spans="2:4" x14ac:dyDescent="0.2">
      <c r="B464" s="334"/>
      <c r="C464" s="334"/>
      <c r="D464" s="334"/>
    </row>
    <row r="465" spans="2:4" x14ac:dyDescent="0.2">
      <c r="B465" s="334"/>
      <c r="C465" s="334"/>
      <c r="D465" s="334"/>
    </row>
    <row r="466" spans="2:4" x14ac:dyDescent="0.2">
      <c r="B466" s="334"/>
      <c r="C466" s="334"/>
      <c r="D466" s="334"/>
    </row>
    <row r="467" spans="2:4" x14ac:dyDescent="0.2">
      <c r="B467" s="334"/>
      <c r="C467" s="334"/>
      <c r="D467" s="334"/>
    </row>
    <row r="468" spans="2:4" x14ac:dyDescent="0.2">
      <c r="B468" s="334"/>
      <c r="C468" s="334"/>
      <c r="D468" s="334"/>
    </row>
    <row r="469" spans="2:4" x14ac:dyDescent="0.2">
      <c r="B469" s="334"/>
      <c r="C469" s="334"/>
      <c r="D469" s="334"/>
    </row>
    <row r="470" spans="2:4" x14ac:dyDescent="0.2">
      <c r="B470" s="334"/>
      <c r="C470" s="334"/>
      <c r="D470" s="334"/>
    </row>
    <row r="471" spans="2:4" x14ac:dyDescent="0.2">
      <c r="B471" s="334"/>
      <c r="C471" s="334"/>
      <c r="D471" s="334"/>
    </row>
    <row r="472" spans="2:4" x14ac:dyDescent="0.2">
      <c r="B472" s="334"/>
      <c r="C472" s="334"/>
      <c r="D472" s="334"/>
    </row>
    <row r="473" spans="2:4" x14ac:dyDescent="0.2">
      <c r="B473" s="334"/>
      <c r="C473" s="334"/>
      <c r="D473" s="334"/>
    </row>
    <row r="474" spans="2:4" x14ac:dyDescent="0.2">
      <c r="B474" s="334"/>
      <c r="C474" s="334"/>
      <c r="D474" s="334"/>
    </row>
    <row r="475" spans="2:4" x14ac:dyDescent="0.2">
      <c r="B475" s="334"/>
      <c r="C475" s="334"/>
      <c r="D475" s="334"/>
    </row>
    <row r="476" spans="2:4" x14ac:dyDescent="0.2">
      <c r="B476" s="334"/>
      <c r="C476" s="334"/>
      <c r="D476" s="334"/>
    </row>
    <row r="477" spans="2:4" x14ac:dyDescent="0.2">
      <c r="B477" s="334"/>
      <c r="C477" s="334"/>
      <c r="D477" s="334"/>
    </row>
    <row r="478" spans="2:4" x14ac:dyDescent="0.2">
      <c r="B478" s="334"/>
      <c r="C478" s="334"/>
      <c r="D478" s="334"/>
    </row>
    <row r="479" spans="2:4" x14ac:dyDescent="0.2">
      <c r="B479" s="334"/>
      <c r="C479" s="334"/>
      <c r="D479" s="334"/>
    </row>
    <row r="480" spans="2:4" x14ac:dyDescent="0.2">
      <c r="B480" s="334"/>
      <c r="C480" s="334"/>
      <c r="D480" s="334"/>
    </row>
    <row r="481" spans="2:4" x14ac:dyDescent="0.2">
      <c r="B481" s="334"/>
      <c r="C481" s="334"/>
      <c r="D481" s="334"/>
    </row>
    <row r="482" spans="2:4" x14ac:dyDescent="0.2">
      <c r="B482" s="334"/>
      <c r="C482" s="334"/>
      <c r="D482" s="334"/>
    </row>
    <row r="483" spans="2:4" x14ac:dyDescent="0.2">
      <c r="B483" s="334"/>
      <c r="C483" s="334"/>
      <c r="D483" s="334"/>
    </row>
    <row r="484" spans="2:4" x14ac:dyDescent="0.2">
      <c r="B484" s="334"/>
      <c r="C484" s="334"/>
      <c r="D484" s="334"/>
    </row>
    <row r="485" spans="2:4" x14ac:dyDescent="0.2">
      <c r="B485" s="334"/>
      <c r="C485" s="334"/>
      <c r="D485" s="334"/>
    </row>
    <row r="486" spans="2:4" x14ac:dyDescent="0.2">
      <c r="B486" s="334"/>
      <c r="C486" s="334"/>
      <c r="D486" s="334"/>
    </row>
    <row r="487" spans="2:4" x14ac:dyDescent="0.2">
      <c r="B487" s="334"/>
      <c r="C487" s="334"/>
      <c r="D487" s="334"/>
    </row>
    <row r="488" spans="2:4" x14ac:dyDescent="0.2">
      <c r="B488" s="334"/>
      <c r="C488" s="334"/>
      <c r="D488" s="334"/>
    </row>
    <row r="489" spans="2:4" x14ac:dyDescent="0.2">
      <c r="B489" s="334"/>
      <c r="C489" s="334"/>
      <c r="D489" s="334"/>
    </row>
    <row r="490" spans="2:4" x14ac:dyDescent="0.2">
      <c r="B490" s="334"/>
      <c r="C490" s="334"/>
      <c r="D490" s="334"/>
    </row>
    <row r="491" spans="2:4" x14ac:dyDescent="0.2">
      <c r="B491" s="334"/>
      <c r="C491" s="334"/>
      <c r="D491" s="334"/>
    </row>
    <row r="492" spans="2:4" x14ac:dyDescent="0.2">
      <c r="B492" s="334"/>
      <c r="C492" s="334"/>
      <c r="D492" s="334"/>
    </row>
    <row r="493" spans="2:4" x14ac:dyDescent="0.2">
      <c r="B493" s="334"/>
      <c r="C493" s="334"/>
      <c r="D493" s="334"/>
    </row>
    <row r="494" spans="2:4" x14ac:dyDescent="0.2">
      <c r="B494" s="334"/>
      <c r="C494" s="334"/>
      <c r="D494" s="334"/>
    </row>
    <row r="495" spans="2:4" x14ac:dyDescent="0.2">
      <c r="B495" s="334"/>
      <c r="C495" s="334"/>
      <c r="D495" s="334"/>
    </row>
    <row r="496" spans="2:4" x14ac:dyDescent="0.2">
      <c r="B496" s="334"/>
      <c r="C496" s="334"/>
      <c r="D496" s="334"/>
    </row>
    <row r="497" spans="2:4" x14ac:dyDescent="0.2">
      <c r="B497" s="334"/>
      <c r="C497" s="334"/>
      <c r="D497" s="334"/>
    </row>
    <row r="498" spans="2:4" x14ac:dyDescent="0.2">
      <c r="B498" s="334"/>
      <c r="C498" s="334"/>
      <c r="D498" s="334"/>
    </row>
    <row r="499" spans="2:4" x14ac:dyDescent="0.2">
      <c r="B499" s="334"/>
      <c r="C499" s="334"/>
      <c r="D499" s="334"/>
    </row>
    <row r="500" spans="2:4" x14ac:dyDescent="0.2">
      <c r="B500" s="334"/>
      <c r="C500" s="334"/>
      <c r="D500" s="334"/>
    </row>
    <row r="501" spans="2:4" x14ac:dyDescent="0.2">
      <c r="B501" s="334"/>
      <c r="C501" s="334"/>
      <c r="D501" s="334"/>
    </row>
    <row r="502" spans="2:4" x14ac:dyDescent="0.2">
      <c r="B502" s="334"/>
      <c r="C502" s="334"/>
      <c r="D502" s="334"/>
    </row>
    <row r="503" spans="2:4" x14ac:dyDescent="0.2">
      <c r="B503" s="334"/>
      <c r="C503" s="334"/>
      <c r="D503" s="334"/>
    </row>
    <row r="504" spans="2:4" x14ac:dyDescent="0.2">
      <c r="B504" s="334"/>
      <c r="C504" s="334"/>
      <c r="D504" s="334"/>
    </row>
    <row r="505" spans="2:4" x14ac:dyDescent="0.2">
      <c r="B505" s="334"/>
      <c r="C505" s="334"/>
      <c r="D505" s="334"/>
    </row>
    <row r="506" spans="2:4" x14ac:dyDescent="0.2">
      <c r="B506" s="334"/>
      <c r="C506" s="334"/>
      <c r="D506" s="334"/>
    </row>
    <row r="507" spans="2:4" x14ac:dyDescent="0.2">
      <c r="B507" s="334"/>
      <c r="C507" s="334"/>
      <c r="D507" s="334"/>
    </row>
    <row r="508" spans="2:4" x14ac:dyDescent="0.2">
      <c r="B508" s="334"/>
      <c r="C508" s="334"/>
      <c r="D508" s="334"/>
    </row>
    <row r="509" spans="2:4" x14ac:dyDescent="0.2">
      <c r="B509" s="334"/>
      <c r="C509" s="334"/>
      <c r="D509" s="334"/>
    </row>
    <row r="510" spans="2:4" x14ac:dyDescent="0.2">
      <c r="B510" s="334"/>
      <c r="C510" s="334"/>
      <c r="D510" s="334"/>
    </row>
    <row r="511" spans="2:4" x14ac:dyDescent="0.2">
      <c r="B511" s="334"/>
      <c r="C511" s="334"/>
      <c r="D511" s="334"/>
    </row>
    <row r="512" spans="2:4" x14ac:dyDescent="0.2">
      <c r="B512" s="334"/>
      <c r="C512" s="334"/>
      <c r="D512" s="334"/>
    </row>
    <row r="513" spans="2:4" x14ac:dyDescent="0.2">
      <c r="B513" s="334"/>
      <c r="C513" s="334"/>
      <c r="D513" s="334"/>
    </row>
    <row r="514" spans="2:4" x14ac:dyDescent="0.2">
      <c r="B514" s="334"/>
      <c r="C514" s="334"/>
      <c r="D514" s="334"/>
    </row>
    <row r="515" spans="2:4" x14ac:dyDescent="0.2">
      <c r="B515" s="334"/>
      <c r="C515" s="334"/>
      <c r="D515" s="334"/>
    </row>
    <row r="516" spans="2:4" x14ac:dyDescent="0.2">
      <c r="B516" s="334"/>
      <c r="C516" s="334"/>
      <c r="D516" s="334"/>
    </row>
    <row r="517" spans="2:4" x14ac:dyDescent="0.2">
      <c r="B517" s="334"/>
      <c r="C517" s="334"/>
      <c r="D517" s="334"/>
    </row>
    <row r="518" spans="2:4" x14ac:dyDescent="0.2">
      <c r="B518" s="334"/>
      <c r="C518" s="334"/>
      <c r="D518" s="334"/>
    </row>
    <row r="519" spans="2:4" x14ac:dyDescent="0.2">
      <c r="B519" s="334"/>
      <c r="C519" s="334"/>
      <c r="D519" s="334"/>
    </row>
    <row r="520" spans="2:4" x14ac:dyDescent="0.2">
      <c r="B520" s="334"/>
      <c r="C520" s="334"/>
      <c r="D520" s="334"/>
    </row>
    <row r="521" spans="2:4" x14ac:dyDescent="0.2">
      <c r="B521" s="334"/>
      <c r="C521" s="334"/>
      <c r="D521" s="334"/>
    </row>
    <row r="522" spans="2:4" x14ac:dyDescent="0.2">
      <c r="B522" s="334"/>
      <c r="C522" s="334"/>
      <c r="D522" s="334"/>
    </row>
    <row r="523" spans="2:4" x14ac:dyDescent="0.2">
      <c r="B523" s="334"/>
      <c r="C523" s="334"/>
      <c r="D523" s="334"/>
    </row>
    <row r="524" spans="2:4" x14ac:dyDescent="0.2">
      <c r="B524" s="334"/>
      <c r="C524" s="334"/>
      <c r="D524" s="334"/>
    </row>
    <row r="525" spans="2:4" x14ac:dyDescent="0.2">
      <c r="B525" s="334"/>
      <c r="C525" s="334"/>
      <c r="D525" s="334"/>
    </row>
    <row r="526" spans="2:4" x14ac:dyDescent="0.2">
      <c r="B526" s="334"/>
      <c r="C526" s="334"/>
      <c r="D526" s="334"/>
    </row>
    <row r="527" spans="2:4" x14ac:dyDescent="0.2">
      <c r="B527" s="334"/>
      <c r="C527" s="334"/>
      <c r="D527" s="334"/>
    </row>
    <row r="528" spans="2:4" x14ac:dyDescent="0.2">
      <c r="B528" s="334"/>
      <c r="C528" s="334"/>
      <c r="D528" s="334"/>
    </row>
    <row r="529" spans="2:4" x14ac:dyDescent="0.2">
      <c r="B529" s="334"/>
      <c r="C529" s="334"/>
      <c r="D529" s="334"/>
    </row>
    <row r="530" spans="2:4" x14ac:dyDescent="0.2">
      <c r="B530" s="334"/>
      <c r="C530" s="334"/>
      <c r="D530" s="334"/>
    </row>
    <row r="531" spans="2:4" x14ac:dyDescent="0.2">
      <c r="B531" s="334"/>
      <c r="C531" s="334"/>
      <c r="D531" s="334"/>
    </row>
    <row r="532" spans="2:4" x14ac:dyDescent="0.2">
      <c r="B532" s="334"/>
      <c r="C532" s="334"/>
      <c r="D532" s="334"/>
    </row>
    <row r="533" spans="2:4" x14ac:dyDescent="0.2">
      <c r="B533" s="334"/>
      <c r="C533" s="334"/>
      <c r="D533" s="334"/>
    </row>
    <row r="534" spans="2:4" x14ac:dyDescent="0.2">
      <c r="B534" s="334"/>
      <c r="C534" s="334"/>
      <c r="D534" s="334"/>
    </row>
    <row r="535" spans="2:4" x14ac:dyDescent="0.2">
      <c r="B535" s="334"/>
      <c r="C535" s="334"/>
      <c r="D535" s="334"/>
    </row>
    <row r="536" spans="2:4" x14ac:dyDescent="0.2">
      <c r="B536" s="334"/>
      <c r="C536" s="334"/>
      <c r="D536" s="334"/>
    </row>
    <row r="537" spans="2:4" x14ac:dyDescent="0.2">
      <c r="B537" s="334"/>
      <c r="C537" s="334"/>
      <c r="D537" s="334"/>
    </row>
    <row r="538" spans="2:4" x14ac:dyDescent="0.2">
      <c r="B538" s="334"/>
      <c r="C538" s="334"/>
      <c r="D538" s="334"/>
    </row>
    <row r="539" spans="2:4" x14ac:dyDescent="0.2">
      <c r="B539" s="334"/>
      <c r="C539" s="334"/>
      <c r="D539" s="334"/>
    </row>
    <row r="540" spans="2:4" x14ac:dyDescent="0.2">
      <c r="B540" s="334"/>
      <c r="C540" s="334"/>
      <c r="D540" s="334"/>
    </row>
    <row r="541" spans="2:4" x14ac:dyDescent="0.2">
      <c r="B541" s="334"/>
      <c r="C541" s="334"/>
      <c r="D541" s="334"/>
    </row>
    <row r="542" spans="2:4" x14ac:dyDescent="0.2">
      <c r="B542" s="334"/>
      <c r="C542" s="334"/>
      <c r="D542" s="334"/>
    </row>
    <row r="543" spans="2:4" x14ac:dyDescent="0.2">
      <c r="B543" s="334"/>
      <c r="C543" s="334"/>
      <c r="D543" s="334"/>
    </row>
    <row r="544" spans="2:4" x14ac:dyDescent="0.2">
      <c r="B544" s="334"/>
      <c r="C544" s="334"/>
      <c r="D544" s="334"/>
    </row>
    <row r="545" spans="2:4" x14ac:dyDescent="0.2">
      <c r="B545" s="334"/>
      <c r="C545" s="334"/>
      <c r="D545" s="334"/>
    </row>
    <row r="546" spans="2:4" x14ac:dyDescent="0.2">
      <c r="B546" s="334"/>
      <c r="C546" s="334"/>
      <c r="D546" s="334"/>
    </row>
    <row r="547" spans="2:4" x14ac:dyDescent="0.2">
      <c r="B547" s="334"/>
      <c r="C547" s="334"/>
      <c r="D547" s="334"/>
    </row>
    <row r="548" spans="2:4" x14ac:dyDescent="0.2">
      <c r="B548" s="334"/>
      <c r="C548" s="334"/>
      <c r="D548" s="334"/>
    </row>
    <row r="549" spans="2:4" x14ac:dyDescent="0.2">
      <c r="B549" s="334"/>
      <c r="C549" s="334"/>
      <c r="D549" s="334"/>
    </row>
    <row r="550" spans="2:4" x14ac:dyDescent="0.2">
      <c r="B550" s="334"/>
      <c r="C550" s="334"/>
      <c r="D550" s="334"/>
    </row>
    <row r="551" spans="2:4" x14ac:dyDescent="0.2">
      <c r="B551" s="334"/>
      <c r="C551" s="334"/>
      <c r="D551" s="334"/>
    </row>
    <row r="552" spans="2:4" x14ac:dyDescent="0.2">
      <c r="B552" s="334"/>
      <c r="C552" s="334"/>
      <c r="D552" s="334"/>
    </row>
    <row r="553" spans="2:4" x14ac:dyDescent="0.2">
      <c r="B553" s="334"/>
      <c r="C553" s="334"/>
      <c r="D553" s="334"/>
    </row>
    <row r="554" spans="2:4" x14ac:dyDescent="0.2">
      <c r="B554" s="334"/>
      <c r="C554" s="334"/>
      <c r="D554" s="334"/>
    </row>
    <row r="555" spans="2:4" x14ac:dyDescent="0.2">
      <c r="B555" s="334"/>
      <c r="C555" s="334"/>
      <c r="D555" s="334"/>
    </row>
    <row r="556" spans="2:4" x14ac:dyDescent="0.2">
      <c r="B556" s="334"/>
      <c r="C556" s="334"/>
      <c r="D556" s="334"/>
    </row>
    <row r="557" spans="2:4" x14ac:dyDescent="0.2">
      <c r="B557" s="334"/>
      <c r="C557" s="334"/>
      <c r="D557" s="334"/>
    </row>
    <row r="558" spans="2:4" x14ac:dyDescent="0.2">
      <c r="B558" s="334"/>
      <c r="C558" s="334"/>
      <c r="D558" s="334"/>
    </row>
    <row r="559" spans="2:4" x14ac:dyDescent="0.2">
      <c r="B559" s="334"/>
      <c r="C559" s="334"/>
      <c r="D559" s="334"/>
    </row>
    <row r="560" spans="2:4" x14ac:dyDescent="0.2">
      <c r="B560" s="334"/>
      <c r="C560" s="334"/>
      <c r="D560" s="334"/>
    </row>
    <row r="561" spans="2:4" x14ac:dyDescent="0.2">
      <c r="B561" s="334"/>
      <c r="C561" s="334"/>
      <c r="D561" s="334"/>
    </row>
    <row r="562" spans="2:4" x14ac:dyDescent="0.2">
      <c r="B562" s="334"/>
      <c r="C562" s="334"/>
      <c r="D562" s="334"/>
    </row>
    <row r="563" spans="2:4" x14ac:dyDescent="0.2">
      <c r="B563" s="334"/>
      <c r="C563" s="334"/>
      <c r="D563" s="334"/>
    </row>
    <row r="564" spans="2:4" x14ac:dyDescent="0.2">
      <c r="B564" s="334"/>
      <c r="C564" s="334"/>
      <c r="D564" s="334"/>
    </row>
    <row r="565" spans="2:4" x14ac:dyDescent="0.2">
      <c r="B565" s="334"/>
      <c r="C565" s="334"/>
      <c r="D565" s="334"/>
    </row>
    <row r="566" spans="2:4" x14ac:dyDescent="0.2">
      <c r="B566" s="334"/>
      <c r="C566" s="334"/>
      <c r="D566" s="334"/>
    </row>
    <row r="567" spans="2:4" x14ac:dyDescent="0.2">
      <c r="B567" s="334"/>
      <c r="C567" s="334"/>
      <c r="D567" s="334"/>
    </row>
    <row r="568" spans="2:4" x14ac:dyDescent="0.2">
      <c r="B568" s="334"/>
      <c r="C568" s="334"/>
      <c r="D568" s="334"/>
    </row>
    <row r="569" spans="2:4" x14ac:dyDescent="0.2">
      <c r="B569" s="334"/>
      <c r="C569" s="334"/>
      <c r="D569" s="334"/>
    </row>
    <row r="570" spans="2:4" x14ac:dyDescent="0.2">
      <c r="B570" s="334"/>
      <c r="C570" s="334"/>
      <c r="D570" s="334"/>
    </row>
    <row r="571" spans="2:4" x14ac:dyDescent="0.2">
      <c r="B571" s="334"/>
      <c r="C571" s="334"/>
      <c r="D571" s="334"/>
    </row>
    <row r="572" spans="2:4" x14ac:dyDescent="0.2">
      <c r="B572" s="334"/>
      <c r="C572" s="334"/>
      <c r="D572" s="334"/>
    </row>
    <row r="573" spans="2:4" x14ac:dyDescent="0.2">
      <c r="B573" s="334"/>
      <c r="C573" s="334"/>
      <c r="D573" s="334"/>
    </row>
    <row r="574" spans="2:4" x14ac:dyDescent="0.2">
      <c r="B574" s="334"/>
      <c r="C574" s="334"/>
      <c r="D574" s="334"/>
    </row>
    <row r="575" spans="2:4" x14ac:dyDescent="0.2">
      <c r="B575" s="334"/>
      <c r="C575" s="334"/>
      <c r="D575" s="334"/>
    </row>
    <row r="576" spans="2:4" x14ac:dyDescent="0.2">
      <c r="B576" s="334"/>
      <c r="C576" s="334"/>
      <c r="D576" s="334"/>
    </row>
    <row r="577" spans="2:4" x14ac:dyDescent="0.2">
      <c r="B577" s="334"/>
      <c r="C577" s="334"/>
      <c r="D577" s="334"/>
    </row>
    <row r="578" spans="2:4" x14ac:dyDescent="0.2">
      <c r="B578" s="334"/>
      <c r="C578" s="334"/>
      <c r="D578" s="334"/>
    </row>
    <row r="579" spans="2:4" x14ac:dyDescent="0.2">
      <c r="B579" s="334"/>
      <c r="C579" s="334"/>
      <c r="D579" s="334"/>
    </row>
    <row r="580" spans="2:4" x14ac:dyDescent="0.2">
      <c r="B580" s="334"/>
      <c r="C580" s="334"/>
      <c r="D580" s="334"/>
    </row>
    <row r="581" spans="2:4" x14ac:dyDescent="0.2">
      <c r="B581" s="334"/>
      <c r="C581" s="334"/>
      <c r="D581" s="334"/>
    </row>
    <row r="582" spans="2:4" x14ac:dyDescent="0.2">
      <c r="B582" s="334"/>
      <c r="C582" s="334"/>
      <c r="D582" s="334"/>
    </row>
    <row r="583" spans="2:4" x14ac:dyDescent="0.2">
      <c r="B583" s="334"/>
      <c r="C583" s="334"/>
      <c r="D583" s="334"/>
    </row>
    <row r="584" spans="2:4" x14ac:dyDescent="0.2">
      <c r="B584" s="334"/>
      <c r="C584" s="334"/>
      <c r="D584" s="334"/>
    </row>
    <row r="585" spans="2:4" x14ac:dyDescent="0.2">
      <c r="B585" s="334"/>
      <c r="C585" s="334"/>
      <c r="D585" s="334"/>
    </row>
    <row r="586" spans="2:4" x14ac:dyDescent="0.2">
      <c r="B586" s="334"/>
      <c r="C586" s="334"/>
      <c r="D586" s="334"/>
    </row>
    <row r="587" spans="2:4" x14ac:dyDescent="0.2">
      <c r="B587" s="334"/>
      <c r="C587" s="334"/>
      <c r="D587" s="334"/>
    </row>
    <row r="588" spans="2:4" x14ac:dyDescent="0.2">
      <c r="B588" s="334"/>
      <c r="C588" s="334"/>
      <c r="D588" s="334"/>
    </row>
    <row r="589" spans="2:4" x14ac:dyDescent="0.2">
      <c r="B589" s="334"/>
      <c r="C589" s="334"/>
      <c r="D589" s="334"/>
    </row>
    <row r="590" spans="2:4" x14ac:dyDescent="0.2">
      <c r="B590" s="334"/>
      <c r="C590" s="334"/>
      <c r="D590" s="334"/>
    </row>
    <row r="591" spans="2:4" x14ac:dyDescent="0.2">
      <c r="B591" s="334"/>
      <c r="C591" s="334"/>
      <c r="D591" s="334"/>
    </row>
    <row r="592" spans="2:4" x14ac:dyDescent="0.2">
      <c r="B592" s="334"/>
      <c r="C592" s="334"/>
      <c r="D592" s="334"/>
    </row>
    <row r="593" spans="2:4" x14ac:dyDescent="0.2">
      <c r="B593" s="334"/>
      <c r="C593" s="334"/>
      <c r="D593" s="334"/>
    </row>
    <row r="594" spans="2:4" x14ac:dyDescent="0.2">
      <c r="B594" s="334"/>
      <c r="C594" s="334"/>
      <c r="D594" s="334"/>
    </row>
    <row r="595" spans="2:4" x14ac:dyDescent="0.2">
      <c r="B595" s="334"/>
      <c r="C595" s="334"/>
      <c r="D595" s="334"/>
    </row>
    <row r="596" spans="2:4" x14ac:dyDescent="0.2">
      <c r="B596" s="334"/>
      <c r="C596" s="334"/>
      <c r="D596" s="334"/>
    </row>
    <row r="597" spans="2:4" x14ac:dyDescent="0.2">
      <c r="B597" s="334"/>
      <c r="C597" s="334"/>
      <c r="D597" s="334"/>
    </row>
    <row r="598" spans="2:4" x14ac:dyDescent="0.2">
      <c r="B598" s="334"/>
      <c r="C598" s="334"/>
      <c r="D598" s="334"/>
    </row>
    <row r="599" spans="2:4" x14ac:dyDescent="0.2">
      <c r="B599" s="334"/>
      <c r="C599" s="334"/>
      <c r="D599" s="334"/>
    </row>
    <row r="600" spans="2:4" x14ac:dyDescent="0.2">
      <c r="B600" s="334"/>
      <c r="C600" s="334"/>
      <c r="D600" s="334"/>
    </row>
    <row r="601" spans="2:4" x14ac:dyDescent="0.2">
      <c r="B601" s="334"/>
      <c r="C601" s="334"/>
      <c r="D601" s="334"/>
    </row>
    <row r="602" spans="2:4" x14ac:dyDescent="0.2">
      <c r="B602" s="334"/>
      <c r="C602" s="334"/>
      <c r="D602" s="334"/>
    </row>
    <row r="603" spans="2:4" x14ac:dyDescent="0.2">
      <c r="B603" s="334"/>
      <c r="C603" s="334"/>
      <c r="D603" s="334"/>
    </row>
    <row r="604" spans="2:4" x14ac:dyDescent="0.2">
      <c r="B604" s="334"/>
      <c r="C604" s="334"/>
      <c r="D604" s="334"/>
    </row>
    <row r="605" spans="2:4" x14ac:dyDescent="0.2">
      <c r="B605" s="334"/>
      <c r="C605" s="334"/>
      <c r="D605" s="334"/>
    </row>
    <row r="606" spans="2:4" x14ac:dyDescent="0.2">
      <c r="B606" s="334"/>
      <c r="C606" s="334"/>
      <c r="D606" s="334"/>
    </row>
    <row r="607" spans="2:4" x14ac:dyDescent="0.2">
      <c r="B607" s="334"/>
      <c r="C607" s="334"/>
      <c r="D607" s="334"/>
    </row>
    <row r="608" spans="2:4" x14ac:dyDescent="0.2">
      <c r="B608" s="334"/>
      <c r="C608" s="334"/>
      <c r="D608" s="334"/>
    </row>
    <row r="609" spans="2:4" x14ac:dyDescent="0.2">
      <c r="B609" s="334"/>
      <c r="C609" s="334"/>
      <c r="D609" s="334"/>
    </row>
    <row r="610" spans="2:4" x14ac:dyDescent="0.2">
      <c r="B610" s="334"/>
      <c r="C610" s="334"/>
      <c r="D610" s="334"/>
    </row>
    <row r="611" spans="2:4" x14ac:dyDescent="0.2">
      <c r="B611" s="334"/>
      <c r="C611" s="334"/>
      <c r="D611" s="334"/>
    </row>
    <row r="612" spans="2:4" x14ac:dyDescent="0.2">
      <c r="B612" s="334"/>
      <c r="C612" s="334"/>
      <c r="D612" s="334"/>
    </row>
    <row r="613" spans="2:4" x14ac:dyDescent="0.2">
      <c r="B613" s="334"/>
      <c r="C613" s="334"/>
      <c r="D613" s="334"/>
    </row>
    <row r="614" spans="2:4" x14ac:dyDescent="0.2">
      <c r="B614" s="334"/>
      <c r="C614" s="334"/>
      <c r="D614" s="334"/>
    </row>
    <row r="615" spans="2:4" x14ac:dyDescent="0.2">
      <c r="B615" s="334"/>
      <c r="C615" s="334"/>
      <c r="D615" s="334"/>
    </row>
    <row r="616" spans="2:4" x14ac:dyDescent="0.2">
      <c r="B616" s="334"/>
      <c r="C616" s="334"/>
      <c r="D616" s="334"/>
    </row>
    <row r="617" spans="2:4" x14ac:dyDescent="0.2">
      <c r="B617" s="334"/>
      <c r="C617" s="334"/>
      <c r="D617" s="334"/>
    </row>
    <row r="618" spans="2:4" x14ac:dyDescent="0.2">
      <c r="B618" s="334"/>
      <c r="C618" s="334"/>
      <c r="D618" s="334"/>
    </row>
    <row r="619" spans="2:4" x14ac:dyDescent="0.2">
      <c r="B619" s="334"/>
      <c r="C619" s="334"/>
      <c r="D619" s="334"/>
    </row>
    <row r="620" spans="2:4" x14ac:dyDescent="0.2">
      <c r="B620" s="334"/>
      <c r="C620" s="334"/>
      <c r="D620" s="334"/>
    </row>
    <row r="621" spans="2:4" x14ac:dyDescent="0.2">
      <c r="B621" s="334"/>
      <c r="C621" s="334"/>
      <c r="D621" s="334"/>
    </row>
    <row r="622" spans="2:4" x14ac:dyDescent="0.2">
      <c r="B622" s="334"/>
      <c r="C622" s="334"/>
      <c r="D622" s="334"/>
    </row>
    <row r="623" spans="2:4" x14ac:dyDescent="0.2">
      <c r="B623" s="334"/>
      <c r="C623" s="334"/>
      <c r="D623" s="334"/>
    </row>
    <row r="624" spans="2:4" x14ac:dyDescent="0.2">
      <c r="B624" s="334"/>
      <c r="C624" s="334"/>
      <c r="D624" s="334"/>
    </row>
    <row r="625" spans="2:4" x14ac:dyDescent="0.2">
      <c r="B625" s="334"/>
      <c r="C625" s="334"/>
      <c r="D625" s="334"/>
    </row>
    <row r="626" spans="2:4" x14ac:dyDescent="0.2">
      <c r="B626" s="334"/>
      <c r="C626" s="334"/>
      <c r="D626" s="334"/>
    </row>
    <row r="627" spans="2:4" x14ac:dyDescent="0.2">
      <c r="B627" s="334"/>
      <c r="C627" s="334"/>
      <c r="D627" s="334"/>
    </row>
    <row r="628" spans="2:4" x14ac:dyDescent="0.2">
      <c r="B628" s="334"/>
      <c r="C628" s="334"/>
      <c r="D628" s="334"/>
    </row>
    <row r="629" spans="2:4" x14ac:dyDescent="0.2">
      <c r="B629" s="334"/>
      <c r="C629" s="334"/>
      <c r="D629" s="334"/>
    </row>
    <row r="630" spans="2:4" x14ac:dyDescent="0.2">
      <c r="B630" s="334"/>
      <c r="C630" s="334"/>
      <c r="D630" s="334"/>
    </row>
    <row r="631" spans="2:4" x14ac:dyDescent="0.2">
      <c r="B631" s="334"/>
      <c r="C631" s="334"/>
      <c r="D631" s="334"/>
    </row>
    <row r="632" spans="2:4" x14ac:dyDescent="0.2">
      <c r="B632" s="334"/>
      <c r="C632" s="334"/>
      <c r="D632" s="334"/>
    </row>
    <row r="633" spans="2:4" x14ac:dyDescent="0.2">
      <c r="B633" s="334"/>
      <c r="C633" s="334"/>
      <c r="D633" s="334"/>
    </row>
    <row r="634" spans="2:4" x14ac:dyDescent="0.2">
      <c r="B634" s="334"/>
      <c r="C634" s="334"/>
      <c r="D634" s="334"/>
    </row>
    <row r="635" spans="2:4" x14ac:dyDescent="0.2">
      <c r="B635" s="334"/>
      <c r="C635" s="334"/>
      <c r="D635" s="334"/>
    </row>
    <row r="636" spans="2:4" x14ac:dyDescent="0.2">
      <c r="B636" s="334"/>
      <c r="C636" s="334"/>
      <c r="D636" s="334"/>
    </row>
    <row r="637" spans="2:4" x14ac:dyDescent="0.2">
      <c r="B637" s="334"/>
      <c r="C637" s="334"/>
      <c r="D637" s="334"/>
    </row>
    <row r="638" spans="2:4" x14ac:dyDescent="0.2">
      <c r="B638" s="334"/>
      <c r="C638" s="334"/>
      <c r="D638" s="334"/>
    </row>
    <row r="639" spans="2:4" x14ac:dyDescent="0.2">
      <c r="B639" s="334"/>
      <c r="C639" s="334"/>
      <c r="D639" s="334"/>
    </row>
    <row r="640" spans="2:4" x14ac:dyDescent="0.2">
      <c r="B640" s="334"/>
      <c r="C640" s="334"/>
      <c r="D640" s="334"/>
    </row>
    <row r="641" spans="2:4" x14ac:dyDescent="0.2">
      <c r="B641" s="334"/>
      <c r="C641" s="334"/>
      <c r="D641" s="334"/>
    </row>
    <row r="642" spans="2:4" x14ac:dyDescent="0.2">
      <c r="B642" s="334"/>
      <c r="C642" s="334"/>
      <c r="D642" s="334"/>
    </row>
    <row r="643" spans="2:4" x14ac:dyDescent="0.2">
      <c r="B643" s="334"/>
      <c r="C643" s="334"/>
      <c r="D643" s="334"/>
    </row>
    <row r="644" spans="2:4" x14ac:dyDescent="0.2">
      <c r="B644" s="334"/>
      <c r="C644" s="334"/>
      <c r="D644" s="334"/>
    </row>
    <row r="645" spans="2:4" x14ac:dyDescent="0.2">
      <c r="B645" s="334"/>
      <c r="C645" s="334"/>
      <c r="D645" s="334"/>
    </row>
    <row r="646" spans="2:4" x14ac:dyDescent="0.2">
      <c r="B646" s="334"/>
      <c r="C646" s="334"/>
      <c r="D646" s="334"/>
    </row>
    <row r="647" spans="2:4" x14ac:dyDescent="0.2">
      <c r="B647" s="334"/>
      <c r="C647" s="334"/>
      <c r="D647" s="334"/>
    </row>
    <row r="648" spans="2:4" x14ac:dyDescent="0.2">
      <c r="B648" s="334"/>
      <c r="C648" s="334"/>
      <c r="D648" s="334"/>
    </row>
    <row r="649" spans="2:4" x14ac:dyDescent="0.2">
      <c r="B649" s="334"/>
      <c r="C649" s="334"/>
      <c r="D649" s="334"/>
    </row>
    <row r="650" spans="2:4" x14ac:dyDescent="0.2">
      <c r="B650" s="334"/>
      <c r="C650" s="334"/>
      <c r="D650" s="334"/>
    </row>
    <row r="651" spans="2:4" x14ac:dyDescent="0.2">
      <c r="B651" s="334"/>
      <c r="C651" s="334"/>
      <c r="D651" s="334"/>
    </row>
    <row r="652" spans="2:4" x14ac:dyDescent="0.2">
      <c r="B652" s="334"/>
      <c r="C652" s="334"/>
      <c r="D652" s="334"/>
    </row>
    <row r="653" spans="2:4" x14ac:dyDescent="0.2">
      <c r="B653" s="334"/>
      <c r="C653" s="334"/>
      <c r="D653" s="334"/>
    </row>
    <row r="654" spans="2:4" x14ac:dyDescent="0.2">
      <c r="B654" s="334"/>
      <c r="C654" s="334"/>
      <c r="D654" s="334"/>
    </row>
    <row r="655" spans="2:4" x14ac:dyDescent="0.2">
      <c r="B655" s="334"/>
      <c r="C655" s="334"/>
      <c r="D655" s="334"/>
    </row>
    <row r="656" spans="2:4" x14ac:dyDescent="0.2">
      <c r="B656" s="334"/>
      <c r="C656" s="334"/>
      <c r="D656" s="334"/>
    </row>
    <row r="657" spans="2:4" x14ac:dyDescent="0.2">
      <c r="B657" s="334"/>
      <c r="C657" s="334"/>
      <c r="D657" s="334"/>
    </row>
    <row r="658" spans="2:4" x14ac:dyDescent="0.2">
      <c r="B658" s="334"/>
      <c r="C658" s="334"/>
      <c r="D658" s="334"/>
    </row>
    <row r="659" spans="2:4" x14ac:dyDescent="0.2">
      <c r="B659" s="334"/>
      <c r="C659" s="334"/>
      <c r="D659" s="334"/>
    </row>
    <row r="660" spans="2:4" x14ac:dyDescent="0.2">
      <c r="B660" s="334"/>
      <c r="C660" s="334"/>
      <c r="D660" s="334"/>
    </row>
    <row r="661" spans="2:4" x14ac:dyDescent="0.2">
      <c r="B661" s="334"/>
      <c r="C661" s="334"/>
      <c r="D661" s="334"/>
    </row>
    <row r="662" spans="2:4" x14ac:dyDescent="0.2">
      <c r="B662" s="334"/>
      <c r="C662" s="334"/>
      <c r="D662" s="334"/>
    </row>
    <row r="663" spans="2:4" x14ac:dyDescent="0.2">
      <c r="B663" s="334"/>
      <c r="C663" s="334"/>
      <c r="D663" s="334"/>
    </row>
    <row r="664" spans="2:4" x14ac:dyDescent="0.2">
      <c r="B664" s="334"/>
      <c r="C664" s="334"/>
      <c r="D664" s="334"/>
    </row>
    <row r="665" spans="2:4" x14ac:dyDescent="0.2">
      <c r="B665" s="334"/>
      <c r="C665" s="334"/>
      <c r="D665" s="334"/>
    </row>
    <row r="666" spans="2:4" x14ac:dyDescent="0.2">
      <c r="B666" s="334"/>
      <c r="C666" s="334"/>
      <c r="D666" s="334"/>
    </row>
    <row r="667" spans="2:4" x14ac:dyDescent="0.2">
      <c r="B667" s="334"/>
      <c r="C667" s="334"/>
      <c r="D667" s="334"/>
    </row>
    <row r="668" spans="2:4" x14ac:dyDescent="0.2">
      <c r="B668" s="334"/>
      <c r="C668" s="334"/>
      <c r="D668" s="334"/>
    </row>
    <row r="669" spans="2:4" x14ac:dyDescent="0.2">
      <c r="B669" s="334"/>
      <c r="C669" s="334"/>
      <c r="D669" s="334"/>
    </row>
    <row r="670" spans="2:4" x14ac:dyDescent="0.2">
      <c r="B670" s="334"/>
      <c r="C670" s="334"/>
      <c r="D670" s="334"/>
    </row>
    <row r="671" spans="2:4" x14ac:dyDescent="0.2">
      <c r="B671" s="334"/>
      <c r="C671" s="334"/>
      <c r="D671" s="334"/>
    </row>
    <row r="672" spans="2:4" x14ac:dyDescent="0.2">
      <c r="B672" s="334"/>
      <c r="C672" s="334"/>
      <c r="D672" s="334"/>
    </row>
    <row r="673" spans="2:4" x14ac:dyDescent="0.2">
      <c r="B673" s="334"/>
      <c r="C673" s="334"/>
      <c r="D673" s="334"/>
    </row>
    <row r="674" spans="2:4" x14ac:dyDescent="0.2">
      <c r="B674" s="334"/>
      <c r="C674" s="334"/>
      <c r="D674" s="334"/>
    </row>
    <row r="675" spans="2:4" x14ac:dyDescent="0.2">
      <c r="B675" s="334"/>
      <c r="C675" s="334"/>
      <c r="D675" s="334"/>
    </row>
    <row r="676" spans="2:4" x14ac:dyDescent="0.2">
      <c r="B676" s="334"/>
      <c r="C676" s="334"/>
      <c r="D676" s="334"/>
    </row>
    <row r="677" spans="2:4" x14ac:dyDescent="0.2">
      <c r="B677" s="334"/>
      <c r="C677" s="334"/>
      <c r="D677" s="334"/>
    </row>
    <row r="678" spans="2:4" x14ac:dyDescent="0.2">
      <c r="B678" s="334"/>
      <c r="C678" s="334"/>
      <c r="D678" s="334"/>
    </row>
    <row r="679" spans="2:4" x14ac:dyDescent="0.2">
      <c r="B679" s="334"/>
      <c r="C679" s="334"/>
      <c r="D679" s="334"/>
    </row>
    <row r="680" spans="2:4" x14ac:dyDescent="0.2">
      <c r="B680" s="334"/>
      <c r="C680" s="334"/>
      <c r="D680" s="334"/>
    </row>
    <row r="681" spans="2:4" x14ac:dyDescent="0.2">
      <c r="B681" s="334"/>
      <c r="C681" s="334"/>
      <c r="D681" s="334"/>
    </row>
    <row r="682" spans="2:4" x14ac:dyDescent="0.2">
      <c r="B682" s="334"/>
      <c r="C682" s="334"/>
      <c r="D682" s="334"/>
    </row>
    <row r="683" spans="2:4" x14ac:dyDescent="0.2">
      <c r="B683" s="334"/>
      <c r="C683" s="334"/>
      <c r="D683" s="334"/>
    </row>
    <row r="684" spans="2:4" x14ac:dyDescent="0.2">
      <c r="B684" s="334"/>
      <c r="C684" s="334"/>
      <c r="D684" s="334"/>
    </row>
    <row r="685" spans="2:4" x14ac:dyDescent="0.2">
      <c r="B685" s="334"/>
      <c r="C685" s="334"/>
      <c r="D685" s="334"/>
    </row>
    <row r="686" spans="2:4" x14ac:dyDescent="0.2">
      <c r="B686" s="334"/>
      <c r="C686" s="334"/>
      <c r="D686" s="334"/>
    </row>
    <row r="687" spans="2:4" x14ac:dyDescent="0.2">
      <c r="B687" s="334"/>
      <c r="C687" s="334"/>
      <c r="D687" s="334"/>
    </row>
    <row r="688" spans="2:4" x14ac:dyDescent="0.2">
      <c r="B688" s="334"/>
      <c r="C688" s="334"/>
      <c r="D688" s="334"/>
    </row>
    <row r="689" spans="2:4" x14ac:dyDescent="0.2">
      <c r="B689" s="334"/>
      <c r="C689" s="334"/>
      <c r="D689" s="334"/>
    </row>
    <row r="690" spans="2:4" x14ac:dyDescent="0.2">
      <c r="B690" s="334"/>
      <c r="C690" s="334"/>
      <c r="D690" s="334"/>
    </row>
    <row r="691" spans="2:4" x14ac:dyDescent="0.2">
      <c r="B691" s="334"/>
      <c r="C691" s="334"/>
      <c r="D691" s="334"/>
    </row>
    <row r="692" spans="2:4" x14ac:dyDescent="0.2">
      <c r="B692" s="334"/>
      <c r="C692" s="334"/>
      <c r="D692" s="334"/>
    </row>
    <row r="693" spans="2:4" x14ac:dyDescent="0.2">
      <c r="B693" s="334"/>
      <c r="C693" s="334"/>
      <c r="D693" s="334"/>
    </row>
    <row r="694" spans="2:4" x14ac:dyDescent="0.2">
      <c r="B694" s="334"/>
      <c r="C694" s="334"/>
      <c r="D694" s="334"/>
    </row>
    <row r="695" spans="2:4" x14ac:dyDescent="0.2">
      <c r="B695" s="334"/>
      <c r="C695" s="334"/>
      <c r="D695" s="334"/>
    </row>
    <row r="696" spans="2:4" x14ac:dyDescent="0.2">
      <c r="B696" s="334"/>
      <c r="C696" s="334"/>
      <c r="D696" s="334"/>
    </row>
    <row r="697" spans="2:4" x14ac:dyDescent="0.2">
      <c r="B697" s="334"/>
      <c r="C697" s="334"/>
      <c r="D697" s="334"/>
    </row>
    <row r="698" spans="2:4" x14ac:dyDescent="0.2">
      <c r="B698" s="334"/>
      <c r="C698" s="334"/>
      <c r="D698" s="334"/>
    </row>
    <row r="699" spans="2:4" x14ac:dyDescent="0.2">
      <c r="B699" s="334"/>
      <c r="C699" s="334"/>
      <c r="D699" s="334"/>
    </row>
    <row r="700" spans="2:4" x14ac:dyDescent="0.2">
      <c r="B700" s="334"/>
      <c r="C700" s="334"/>
      <c r="D700" s="334"/>
    </row>
    <row r="701" spans="2:4" x14ac:dyDescent="0.2">
      <c r="B701" s="334"/>
      <c r="C701" s="334"/>
      <c r="D701" s="334"/>
    </row>
    <row r="702" spans="2:4" x14ac:dyDescent="0.2">
      <c r="B702" s="334"/>
      <c r="C702" s="334"/>
      <c r="D702" s="334"/>
    </row>
    <row r="703" spans="2:4" x14ac:dyDescent="0.2">
      <c r="B703" s="334"/>
      <c r="C703" s="334"/>
      <c r="D703" s="334"/>
    </row>
    <row r="704" spans="2:4" x14ac:dyDescent="0.2">
      <c r="B704" s="334"/>
      <c r="C704" s="334"/>
      <c r="D704" s="334"/>
    </row>
    <row r="705" spans="2:4" x14ac:dyDescent="0.2">
      <c r="B705" s="334"/>
      <c r="C705" s="334"/>
      <c r="D705" s="334"/>
    </row>
    <row r="706" spans="2:4" x14ac:dyDescent="0.2">
      <c r="B706" s="334"/>
      <c r="C706" s="334"/>
      <c r="D706" s="334"/>
    </row>
    <row r="707" spans="2:4" x14ac:dyDescent="0.2">
      <c r="B707" s="334"/>
      <c r="C707" s="334"/>
      <c r="D707" s="334"/>
    </row>
    <row r="708" spans="2:4" x14ac:dyDescent="0.2">
      <c r="B708" s="334"/>
      <c r="C708" s="334"/>
      <c r="D708" s="334"/>
    </row>
    <row r="709" spans="2:4" x14ac:dyDescent="0.2">
      <c r="B709" s="334"/>
      <c r="C709" s="334"/>
      <c r="D709" s="334"/>
    </row>
    <row r="710" spans="2:4" x14ac:dyDescent="0.2">
      <c r="B710" s="334"/>
      <c r="C710" s="334"/>
      <c r="D710" s="334"/>
    </row>
    <row r="711" spans="2:4" x14ac:dyDescent="0.2">
      <c r="B711" s="334"/>
      <c r="C711" s="334"/>
      <c r="D711" s="334"/>
    </row>
    <row r="712" spans="2:4" x14ac:dyDescent="0.2">
      <c r="B712" s="334"/>
      <c r="C712" s="334"/>
      <c r="D712" s="334"/>
    </row>
    <row r="713" spans="2:4" x14ac:dyDescent="0.2">
      <c r="B713" s="334"/>
      <c r="C713" s="334"/>
      <c r="D713" s="334"/>
    </row>
    <row r="714" spans="2:4" x14ac:dyDescent="0.2">
      <c r="B714" s="334"/>
      <c r="C714" s="334"/>
      <c r="D714" s="334"/>
    </row>
    <row r="715" spans="2:4" x14ac:dyDescent="0.2">
      <c r="B715" s="334"/>
      <c r="C715" s="334"/>
      <c r="D715" s="334"/>
    </row>
    <row r="716" spans="2:4" x14ac:dyDescent="0.2">
      <c r="B716" s="334"/>
      <c r="C716" s="334"/>
      <c r="D716" s="334"/>
    </row>
    <row r="717" spans="2:4" x14ac:dyDescent="0.2">
      <c r="B717" s="334"/>
      <c r="C717" s="334"/>
      <c r="D717" s="334"/>
    </row>
    <row r="718" spans="2:4" x14ac:dyDescent="0.2">
      <c r="B718" s="334"/>
      <c r="C718" s="334"/>
      <c r="D718" s="334"/>
    </row>
    <row r="719" spans="2:4" x14ac:dyDescent="0.2">
      <c r="B719" s="334"/>
      <c r="C719" s="334"/>
      <c r="D719" s="334"/>
    </row>
    <row r="720" spans="2:4" x14ac:dyDescent="0.2">
      <c r="B720" s="334"/>
      <c r="C720" s="334"/>
      <c r="D720" s="334"/>
    </row>
    <row r="721" spans="2:4" x14ac:dyDescent="0.2">
      <c r="B721" s="334"/>
      <c r="C721" s="334"/>
      <c r="D721" s="334"/>
    </row>
    <row r="722" spans="2:4" x14ac:dyDescent="0.2">
      <c r="B722" s="334"/>
      <c r="C722" s="334"/>
      <c r="D722" s="334"/>
    </row>
    <row r="723" spans="2:4" x14ac:dyDescent="0.2">
      <c r="B723" s="334"/>
      <c r="C723" s="334"/>
      <c r="D723" s="334"/>
    </row>
    <row r="724" spans="2:4" x14ac:dyDescent="0.2">
      <c r="B724" s="334"/>
      <c r="C724" s="334"/>
      <c r="D724" s="334"/>
    </row>
    <row r="725" spans="2:4" x14ac:dyDescent="0.2">
      <c r="B725" s="334"/>
      <c r="C725" s="334"/>
      <c r="D725" s="334"/>
    </row>
    <row r="726" spans="2:4" x14ac:dyDescent="0.2">
      <c r="B726" s="334"/>
      <c r="C726" s="334"/>
      <c r="D726" s="334"/>
    </row>
    <row r="727" spans="2:4" x14ac:dyDescent="0.2">
      <c r="B727" s="334"/>
      <c r="C727" s="334"/>
      <c r="D727" s="334"/>
    </row>
    <row r="728" spans="2:4" x14ac:dyDescent="0.2">
      <c r="B728" s="334"/>
      <c r="C728" s="334"/>
      <c r="D728" s="334"/>
    </row>
    <row r="729" spans="2:4" x14ac:dyDescent="0.2">
      <c r="B729" s="334"/>
      <c r="C729" s="334"/>
      <c r="D729" s="334"/>
    </row>
    <row r="730" spans="2:4" x14ac:dyDescent="0.2">
      <c r="B730" s="334"/>
      <c r="C730" s="334"/>
      <c r="D730" s="334"/>
    </row>
    <row r="731" spans="2:4" x14ac:dyDescent="0.2">
      <c r="B731" s="334"/>
      <c r="C731" s="334"/>
      <c r="D731" s="334"/>
    </row>
    <row r="732" spans="2:4" x14ac:dyDescent="0.2">
      <c r="B732" s="334"/>
      <c r="C732" s="334"/>
      <c r="D732" s="334"/>
    </row>
    <row r="733" spans="2:4" x14ac:dyDescent="0.2">
      <c r="B733" s="334"/>
      <c r="C733" s="334"/>
      <c r="D733" s="334"/>
    </row>
    <row r="734" spans="2:4" x14ac:dyDescent="0.2">
      <c r="B734" s="334"/>
      <c r="C734" s="334"/>
      <c r="D734" s="334"/>
    </row>
    <row r="735" spans="2:4" x14ac:dyDescent="0.2">
      <c r="B735" s="334"/>
      <c r="C735" s="334"/>
      <c r="D735" s="334"/>
    </row>
    <row r="736" spans="2:4" x14ac:dyDescent="0.2">
      <c r="B736" s="334"/>
      <c r="C736" s="334"/>
      <c r="D736" s="334"/>
    </row>
    <row r="737" spans="2:4" x14ac:dyDescent="0.2">
      <c r="B737" s="334"/>
      <c r="C737" s="334"/>
      <c r="D737" s="334"/>
    </row>
    <row r="738" spans="2:4" x14ac:dyDescent="0.2">
      <c r="B738" s="334"/>
      <c r="C738" s="334"/>
      <c r="D738" s="334"/>
    </row>
    <row r="739" spans="2:4" x14ac:dyDescent="0.2">
      <c r="B739" s="334"/>
      <c r="C739" s="334"/>
      <c r="D739" s="334"/>
    </row>
    <row r="740" spans="2:4" x14ac:dyDescent="0.2">
      <c r="B740" s="334"/>
      <c r="C740" s="334"/>
      <c r="D740" s="334"/>
    </row>
    <row r="741" spans="2:4" x14ac:dyDescent="0.2">
      <c r="B741" s="334"/>
      <c r="C741" s="334"/>
      <c r="D741" s="334"/>
    </row>
    <row r="742" spans="2:4" x14ac:dyDescent="0.2">
      <c r="B742" s="334"/>
      <c r="C742" s="334"/>
      <c r="D742" s="334"/>
    </row>
    <row r="743" spans="2:4" x14ac:dyDescent="0.2">
      <c r="B743" s="334"/>
      <c r="C743" s="334"/>
      <c r="D743" s="334"/>
    </row>
    <row r="744" spans="2:4" x14ac:dyDescent="0.2">
      <c r="B744" s="334"/>
      <c r="C744" s="334"/>
      <c r="D744" s="334"/>
    </row>
    <row r="745" spans="2:4" x14ac:dyDescent="0.2">
      <c r="B745" s="334"/>
      <c r="C745" s="334"/>
      <c r="D745" s="334"/>
    </row>
    <row r="746" spans="2:4" x14ac:dyDescent="0.2">
      <c r="B746" s="334"/>
      <c r="C746" s="334"/>
      <c r="D746" s="334"/>
    </row>
    <row r="747" spans="2:4" x14ac:dyDescent="0.2">
      <c r="B747" s="334"/>
      <c r="C747" s="334"/>
      <c r="D747" s="334"/>
    </row>
    <row r="748" spans="2:4" x14ac:dyDescent="0.2">
      <c r="B748" s="334"/>
      <c r="C748" s="334"/>
      <c r="D748" s="334"/>
    </row>
    <row r="749" spans="2:4" x14ac:dyDescent="0.2">
      <c r="B749" s="334"/>
      <c r="C749" s="334"/>
      <c r="D749" s="334"/>
    </row>
    <row r="750" spans="2:4" x14ac:dyDescent="0.2">
      <c r="B750" s="334"/>
      <c r="C750" s="334"/>
      <c r="D750" s="334"/>
    </row>
    <row r="751" spans="2:4" x14ac:dyDescent="0.2">
      <c r="B751" s="334"/>
      <c r="C751" s="334"/>
      <c r="D751" s="334"/>
    </row>
    <row r="752" spans="2:4" x14ac:dyDescent="0.2">
      <c r="B752" s="334"/>
      <c r="C752" s="334"/>
      <c r="D752" s="334"/>
    </row>
    <row r="753" spans="2:4" x14ac:dyDescent="0.2">
      <c r="B753" s="334"/>
      <c r="C753" s="334"/>
      <c r="D753" s="334"/>
    </row>
    <row r="754" spans="2:4" x14ac:dyDescent="0.2">
      <c r="B754" s="334"/>
      <c r="C754" s="334"/>
      <c r="D754" s="334"/>
    </row>
    <row r="755" spans="2:4" x14ac:dyDescent="0.2">
      <c r="B755" s="334"/>
      <c r="C755" s="334"/>
      <c r="D755" s="334"/>
    </row>
    <row r="756" spans="2:4" x14ac:dyDescent="0.2">
      <c r="B756" s="334"/>
      <c r="C756" s="334"/>
      <c r="D756" s="334"/>
    </row>
    <row r="757" spans="2:4" x14ac:dyDescent="0.2">
      <c r="B757" s="334"/>
      <c r="C757" s="334"/>
      <c r="D757" s="334"/>
    </row>
    <row r="758" spans="2:4" x14ac:dyDescent="0.2">
      <c r="B758" s="334"/>
      <c r="C758" s="334"/>
      <c r="D758" s="334"/>
    </row>
    <row r="759" spans="2:4" x14ac:dyDescent="0.2">
      <c r="B759" s="334"/>
      <c r="C759" s="334"/>
      <c r="D759" s="334"/>
    </row>
    <row r="760" spans="2:4" x14ac:dyDescent="0.2">
      <c r="B760" s="334"/>
      <c r="C760" s="334"/>
      <c r="D760" s="334"/>
    </row>
    <row r="761" spans="2:4" x14ac:dyDescent="0.2">
      <c r="B761" s="334"/>
      <c r="C761" s="334"/>
      <c r="D761" s="334"/>
    </row>
    <row r="762" spans="2:4" x14ac:dyDescent="0.2">
      <c r="B762" s="334"/>
      <c r="C762" s="334"/>
      <c r="D762" s="334"/>
    </row>
    <row r="763" spans="2:4" x14ac:dyDescent="0.2">
      <c r="B763" s="334"/>
      <c r="C763" s="334"/>
      <c r="D763" s="334"/>
    </row>
    <row r="764" spans="2:4" x14ac:dyDescent="0.2">
      <c r="B764" s="334"/>
      <c r="C764" s="334"/>
      <c r="D764" s="334"/>
    </row>
    <row r="765" spans="2:4" x14ac:dyDescent="0.2">
      <c r="B765" s="334"/>
      <c r="C765" s="334"/>
      <c r="D765" s="334"/>
    </row>
    <row r="766" spans="2:4" x14ac:dyDescent="0.2">
      <c r="B766" s="334"/>
      <c r="C766" s="334"/>
      <c r="D766" s="334"/>
    </row>
    <row r="767" spans="2:4" x14ac:dyDescent="0.2">
      <c r="B767" s="334"/>
      <c r="C767" s="334"/>
      <c r="D767" s="334"/>
    </row>
    <row r="768" spans="2:4" x14ac:dyDescent="0.2">
      <c r="B768" s="334"/>
      <c r="C768" s="334"/>
      <c r="D768" s="334"/>
    </row>
    <row r="769" spans="2:4" x14ac:dyDescent="0.2">
      <c r="B769" s="334"/>
      <c r="C769" s="334"/>
      <c r="D769" s="334"/>
    </row>
    <row r="770" spans="2:4" x14ac:dyDescent="0.2">
      <c r="B770" s="334"/>
      <c r="C770" s="334"/>
      <c r="D770" s="334"/>
    </row>
    <row r="771" spans="2:4" x14ac:dyDescent="0.2">
      <c r="B771" s="334"/>
      <c r="C771" s="334"/>
      <c r="D771" s="334"/>
    </row>
    <row r="772" spans="2:4" x14ac:dyDescent="0.2">
      <c r="B772" s="334"/>
      <c r="C772" s="334"/>
      <c r="D772" s="334"/>
    </row>
    <row r="773" spans="2:4" x14ac:dyDescent="0.2">
      <c r="B773" s="334"/>
      <c r="C773" s="334"/>
      <c r="D773" s="334"/>
    </row>
    <row r="774" spans="2:4" x14ac:dyDescent="0.2">
      <c r="B774" s="334"/>
      <c r="C774" s="334"/>
      <c r="D774" s="334"/>
    </row>
    <row r="775" spans="2:4" x14ac:dyDescent="0.2">
      <c r="B775" s="334"/>
      <c r="C775" s="334"/>
      <c r="D775" s="334"/>
    </row>
    <row r="776" spans="2:4" x14ac:dyDescent="0.2">
      <c r="B776" s="334"/>
      <c r="C776" s="334"/>
      <c r="D776" s="334"/>
    </row>
    <row r="777" spans="2:4" x14ac:dyDescent="0.2">
      <c r="B777" s="334"/>
      <c r="C777" s="334"/>
      <c r="D777" s="334"/>
    </row>
    <row r="778" spans="2:4" x14ac:dyDescent="0.2">
      <c r="B778" s="334"/>
      <c r="C778" s="334"/>
      <c r="D778" s="334"/>
    </row>
    <row r="779" spans="2:4" x14ac:dyDescent="0.2">
      <c r="B779" s="334"/>
      <c r="C779" s="334"/>
      <c r="D779" s="334"/>
    </row>
    <row r="780" spans="2:4" x14ac:dyDescent="0.2">
      <c r="B780" s="334"/>
      <c r="C780" s="334"/>
      <c r="D780" s="334"/>
    </row>
    <row r="781" spans="2:4" x14ac:dyDescent="0.2">
      <c r="B781" s="334"/>
      <c r="C781" s="334"/>
      <c r="D781" s="334"/>
    </row>
    <row r="782" spans="2:4" x14ac:dyDescent="0.2">
      <c r="B782" s="334"/>
      <c r="C782" s="334"/>
      <c r="D782" s="334"/>
    </row>
    <row r="783" spans="2:4" x14ac:dyDescent="0.2">
      <c r="B783" s="334"/>
      <c r="C783" s="334"/>
      <c r="D783" s="334"/>
    </row>
    <row r="784" spans="2:4" x14ac:dyDescent="0.2">
      <c r="B784" s="334"/>
      <c r="C784" s="334"/>
      <c r="D784" s="334"/>
    </row>
    <row r="785" spans="2:4" x14ac:dyDescent="0.2">
      <c r="B785" s="334"/>
      <c r="C785" s="334"/>
      <c r="D785" s="334"/>
    </row>
    <row r="786" spans="2:4" x14ac:dyDescent="0.2">
      <c r="B786" s="334"/>
      <c r="C786" s="334"/>
      <c r="D786" s="334"/>
    </row>
    <row r="787" spans="2:4" x14ac:dyDescent="0.2">
      <c r="B787" s="334"/>
      <c r="C787" s="334"/>
      <c r="D787" s="334"/>
    </row>
    <row r="788" spans="2:4" x14ac:dyDescent="0.2">
      <c r="B788" s="334"/>
      <c r="C788" s="334"/>
      <c r="D788" s="334"/>
    </row>
    <row r="789" spans="2:4" x14ac:dyDescent="0.2">
      <c r="B789" s="334"/>
      <c r="C789" s="334"/>
      <c r="D789" s="334"/>
    </row>
    <row r="790" spans="2:4" x14ac:dyDescent="0.2">
      <c r="B790" s="334"/>
      <c r="C790" s="334"/>
      <c r="D790" s="334"/>
    </row>
    <row r="791" spans="2:4" x14ac:dyDescent="0.2">
      <c r="B791" s="334"/>
      <c r="C791" s="334"/>
      <c r="D791" s="334"/>
    </row>
    <row r="792" spans="2:4" x14ac:dyDescent="0.2">
      <c r="B792" s="334"/>
      <c r="C792" s="334"/>
      <c r="D792" s="334"/>
    </row>
    <row r="793" spans="2:4" x14ac:dyDescent="0.2">
      <c r="B793" s="334"/>
      <c r="C793" s="334"/>
      <c r="D793" s="334"/>
    </row>
    <row r="794" spans="2:4" x14ac:dyDescent="0.2">
      <c r="B794" s="334"/>
      <c r="C794" s="334"/>
      <c r="D794" s="334"/>
    </row>
    <row r="795" spans="2:4" x14ac:dyDescent="0.2">
      <c r="B795" s="334"/>
      <c r="C795" s="334"/>
      <c r="D795" s="334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2019</oddHeader>
    <oddFooter>&amp;C&amp;"Times New Roman,Gras"&amp;9Page &amp;P de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AF92"/>
  <sheetViews>
    <sheetView showGridLines="0" topLeftCell="A22" workbookViewId="0">
      <selection activeCell="P45" sqref="P45"/>
    </sheetView>
  </sheetViews>
  <sheetFormatPr baseColWidth="10" defaultRowHeight="12.75" x14ac:dyDescent="0.2"/>
  <cols>
    <col min="1" max="1" width="17.5" bestFit="1" customWidth="1"/>
    <col min="9" max="9" width="5.33203125" customWidth="1"/>
  </cols>
  <sheetData>
    <row r="1" spans="1:32" ht="13.5" thickBot="1" x14ac:dyDescent="0.25"/>
    <row r="2" spans="1:32" s="115" customFormat="1" ht="33.75" customHeight="1" thickTop="1" thickBot="1" x14ac:dyDescent="0.25">
      <c r="A2" s="634" t="s">
        <v>456</v>
      </c>
      <c r="B2" s="635"/>
      <c r="C2" s="635"/>
      <c r="D2" s="635"/>
      <c r="E2" s="635"/>
      <c r="F2" s="635"/>
      <c r="G2" s="635"/>
      <c r="H2" s="635"/>
      <c r="I2" s="635"/>
      <c r="J2" s="63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</row>
    <row r="3" spans="1:32" ht="13.5" thickTop="1" x14ac:dyDescent="0.2"/>
    <row r="5" spans="1:32" ht="25.5" customHeight="1" x14ac:dyDescent="0.2">
      <c r="A5" s="615" t="s">
        <v>347</v>
      </c>
      <c r="B5" s="615"/>
      <c r="C5" s="615"/>
      <c r="D5" s="615"/>
      <c r="E5" s="615"/>
      <c r="F5" s="615"/>
      <c r="G5" s="615"/>
      <c r="H5" s="615"/>
      <c r="I5" s="615"/>
      <c r="J5" s="615"/>
    </row>
    <row r="6" spans="1:32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8" spans="1:32" ht="15" customHeight="1" x14ac:dyDescent="0.2">
      <c r="B8" s="656" t="s">
        <v>101</v>
      </c>
      <c r="C8" s="657"/>
      <c r="D8" s="657"/>
      <c r="E8" s="657"/>
      <c r="F8" s="657"/>
      <c r="G8" s="658"/>
      <c r="H8" s="666" t="s">
        <v>102</v>
      </c>
      <c r="J8" s="615" t="s">
        <v>538</v>
      </c>
    </row>
    <row r="9" spans="1:32" ht="23.25" customHeight="1" x14ac:dyDescent="0.2">
      <c r="B9" s="119">
        <v>2014</v>
      </c>
      <c r="C9" s="2">
        <v>2015</v>
      </c>
      <c r="D9" s="2">
        <v>2016</v>
      </c>
      <c r="E9" s="2">
        <v>2017</v>
      </c>
      <c r="F9" s="2">
        <v>2018</v>
      </c>
      <c r="G9" s="3" t="s">
        <v>348</v>
      </c>
      <c r="H9" s="667"/>
      <c r="J9" s="615"/>
    </row>
    <row r="11" spans="1:32" x14ac:dyDescent="0.2">
      <c r="A11" s="64" t="s">
        <v>97</v>
      </c>
      <c r="B11" s="120">
        <v>3</v>
      </c>
      <c r="C11" s="120">
        <v>9</v>
      </c>
      <c r="D11" s="120">
        <v>31</v>
      </c>
      <c r="E11" s="120">
        <v>46</v>
      </c>
      <c r="F11" s="120">
        <v>99</v>
      </c>
      <c r="G11" s="121"/>
      <c r="H11" s="122">
        <f>SUM(B11:G11)</f>
        <v>188</v>
      </c>
      <c r="J11" s="149">
        <f>F11/H11</f>
        <v>0.52659574468085102</v>
      </c>
    </row>
    <row r="12" spans="1:32" x14ac:dyDescent="0.2">
      <c r="A12" s="66" t="s">
        <v>67</v>
      </c>
      <c r="B12" s="123"/>
      <c r="C12" s="123">
        <v>3</v>
      </c>
      <c r="D12" s="123">
        <v>23</v>
      </c>
      <c r="E12" s="123">
        <v>24</v>
      </c>
      <c r="F12" s="123">
        <v>44</v>
      </c>
      <c r="G12" s="124"/>
      <c r="H12" s="125">
        <f t="shared" ref="H12:H75" si="0">SUM(B12:G12)</f>
        <v>94</v>
      </c>
      <c r="J12" s="150">
        <f t="shared" ref="J12:J75" si="1">F12/H12</f>
        <v>0.46808510638297873</v>
      </c>
    </row>
    <row r="13" spans="1:32" x14ac:dyDescent="0.2">
      <c r="A13" s="14" t="s">
        <v>1</v>
      </c>
      <c r="B13" s="126"/>
      <c r="C13" s="126"/>
      <c r="D13" s="126">
        <v>14</v>
      </c>
      <c r="E13" s="126">
        <v>13</v>
      </c>
      <c r="F13" s="126">
        <v>21</v>
      </c>
      <c r="G13" s="127"/>
      <c r="H13" s="128">
        <f t="shared" si="0"/>
        <v>48</v>
      </c>
      <c r="J13" s="151">
        <f t="shared" si="1"/>
        <v>0.4375</v>
      </c>
    </row>
    <row r="14" spans="1:32" x14ac:dyDescent="0.2">
      <c r="A14" s="16" t="s">
        <v>2</v>
      </c>
      <c r="B14" s="129"/>
      <c r="C14" s="129"/>
      <c r="D14" s="129">
        <v>3</v>
      </c>
      <c r="E14" s="129">
        <v>7</v>
      </c>
      <c r="F14" s="129">
        <v>15</v>
      </c>
      <c r="G14" s="130"/>
      <c r="H14" s="131">
        <f t="shared" si="0"/>
        <v>25</v>
      </c>
      <c r="J14" s="152">
        <f t="shared" si="1"/>
        <v>0.6</v>
      </c>
    </row>
    <row r="15" spans="1:32" x14ac:dyDescent="0.2">
      <c r="A15" s="16" t="s">
        <v>3</v>
      </c>
      <c r="B15" s="129"/>
      <c r="C15" s="129">
        <v>1</v>
      </c>
      <c r="D15" s="129">
        <v>2</v>
      </c>
      <c r="E15" s="129"/>
      <c r="F15" s="129">
        <v>1</v>
      </c>
      <c r="G15" s="130"/>
      <c r="H15" s="131">
        <f t="shared" si="0"/>
        <v>4</v>
      </c>
      <c r="J15" s="152">
        <f t="shared" si="1"/>
        <v>0.25</v>
      </c>
    </row>
    <row r="16" spans="1:32" x14ac:dyDescent="0.2">
      <c r="A16" s="43" t="s">
        <v>4</v>
      </c>
      <c r="B16" s="132"/>
      <c r="C16" s="132">
        <v>2</v>
      </c>
      <c r="D16" s="132">
        <v>4</v>
      </c>
      <c r="E16" s="132">
        <v>4</v>
      </c>
      <c r="F16" s="132">
        <v>7</v>
      </c>
      <c r="G16" s="133"/>
      <c r="H16" s="134">
        <f t="shared" si="0"/>
        <v>17</v>
      </c>
      <c r="J16" s="153">
        <f t="shared" si="1"/>
        <v>0.41176470588235292</v>
      </c>
    </row>
    <row r="17" spans="1:10" x14ac:dyDescent="0.2">
      <c r="A17" s="54" t="s">
        <v>68</v>
      </c>
      <c r="B17" s="135">
        <v>3</v>
      </c>
      <c r="C17" s="135">
        <v>6</v>
      </c>
      <c r="D17" s="135">
        <v>8</v>
      </c>
      <c r="E17" s="135">
        <v>22</v>
      </c>
      <c r="F17" s="135">
        <v>55</v>
      </c>
      <c r="G17" s="136"/>
      <c r="H17" s="137">
        <f t="shared" si="0"/>
        <v>94</v>
      </c>
      <c r="J17" s="154">
        <f t="shared" si="1"/>
        <v>0.58510638297872342</v>
      </c>
    </row>
    <row r="18" spans="1:10" x14ac:dyDescent="0.2">
      <c r="A18" s="14" t="s">
        <v>5</v>
      </c>
      <c r="B18" s="126">
        <v>1</v>
      </c>
      <c r="C18" s="126">
        <v>3</v>
      </c>
      <c r="D18" s="126">
        <v>3</v>
      </c>
      <c r="E18" s="126">
        <v>6</v>
      </c>
      <c r="F18" s="126">
        <v>19</v>
      </c>
      <c r="G18" s="127"/>
      <c r="H18" s="128">
        <f t="shared" si="0"/>
        <v>32</v>
      </c>
      <c r="J18" s="151">
        <f t="shared" si="1"/>
        <v>0.59375</v>
      </c>
    </row>
    <row r="19" spans="1:10" x14ac:dyDescent="0.2">
      <c r="A19" s="43" t="s">
        <v>6</v>
      </c>
      <c r="B19" s="132">
        <v>2</v>
      </c>
      <c r="C19" s="132">
        <v>3</v>
      </c>
      <c r="D19" s="132">
        <v>5</v>
      </c>
      <c r="E19" s="132">
        <v>16</v>
      </c>
      <c r="F19" s="132">
        <v>36</v>
      </c>
      <c r="G19" s="133"/>
      <c r="H19" s="134">
        <f t="shared" si="0"/>
        <v>62</v>
      </c>
      <c r="J19" s="153">
        <f t="shared" si="1"/>
        <v>0.58064516129032262</v>
      </c>
    </row>
    <row r="20" spans="1:10" x14ac:dyDescent="0.2">
      <c r="A20" s="64" t="s">
        <v>98</v>
      </c>
      <c r="B20" s="120">
        <v>21</v>
      </c>
      <c r="C20" s="120">
        <v>55</v>
      </c>
      <c r="D20" s="120">
        <v>81</v>
      </c>
      <c r="E20" s="120">
        <v>127</v>
      </c>
      <c r="F20" s="120">
        <v>139</v>
      </c>
      <c r="G20" s="121">
        <v>1</v>
      </c>
      <c r="H20" s="122">
        <f t="shared" si="0"/>
        <v>424</v>
      </c>
      <c r="J20" s="149">
        <f t="shared" si="1"/>
        <v>0.32783018867924529</v>
      </c>
    </row>
    <row r="21" spans="1:10" x14ac:dyDescent="0.2">
      <c r="A21" s="66" t="s">
        <v>69</v>
      </c>
      <c r="B21" s="123">
        <v>9</v>
      </c>
      <c r="C21" s="123">
        <v>16</v>
      </c>
      <c r="D21" s="123">
        <v>22</v>
      </c>
      <c r="E21" s="123">
        <v>47</v>
      </c>
      <c r="F21" s="123">
        <v>56</v>
      </c>
      <c r="G21" s="124"/>
      <c r="H21" s="125">
        <f t="shared" si="0"/>
        <v>150</v>
      </c>
      <c r="J21" s="150">
        <f t="shared" si="1"/>
        <v>0.37333333333333335</v>
      </c>
    </row>
    <row r="22" spans="1:10" x14ac:dyDescent="0.2">
      <c r="A22" s="14" t="s">
        <v>8</v>
      </c>
      <c r="B22" s="126">
        <v>2</v>
      </c>
      <c r="C22" s="126">
        <v>2</v>
      </c>
      <c r="D22" s="126">
        <v>3</v>
      </c>
      <c r="E22" s="126">
        <v>7</v>
      </c>
      <c r="F22" s="126">
        <v>12</v>
      </c>
      <c r="G22" s="127"/>
      <c r="H22" s="128">
        <f t="shared" si="0"/>
        <v>26</v>
      </c>
      <c r="J22" s="151">
        <f t="shared" si="1"/>
        <v>0.46153846153846156</v>
      </c>
    </row>
    <row r="23" spans="1:10" x14ac:dyDescent="0.2">
      <c r="A23" s="16" t="s">
        <v>9</v>
      </c>
      <c r="B23" s="129"/>
      <c r="C23" s="129">
        <v>1</v>
      </c>
      <c r="D23" s="129">
        <v>1</v>
      </c>
      <c r="E23" s="129">
        <v>1</v>
      </c>
      <c r="F23" s="129">
        <v>2</v>
      </c>
      <c r="G23" s="130"/>
      <c r="H23" s="131">
        <f t="shared" si="0"/>
        <v>5</v>
      </c>
      <c r="J23" s="152">
        <f t="shared" si="1"/>
        <v>0.4</v>
      </c>
    </row>
    <row r="24" spans="1:10" x14ac:dyDescent="0.2">
      <c r="A24" s="16" t="s">
        <v>10</v>
      </c>
      <c r="B24" s="129">
        <v>2</v>
      </c>
      <c r="C24" s="129">
        <v>3</v>
      </c>
      <c r="D24" s="129">
        <v>2</v>
      </c>
      <c r="E24" s="129">
        <v>4</v>
      </c>
      <c r="F24" s="129">
        <v>11</v>
      </c>
      <c r="G24" s="130"/>
      <c r="H24" s="131">
        <f t="shared" si="0"/>
        <v>22</v>
      </c>
      <c r="J24" s="152">
        <f t="shared" si="1"/>
        <v>0.5</v>
      </c>
    </row>
    <row r="25" spans="1:10" x14ac:dyDescent="0.2">
      <c r="A25" s="16" t="s">
        <v>11</v>
      </c>
      <c r="B25" s="129"/>
      <c r="C25" s="129">
        <v>1</v>
      </c>
      <c r="D25" s="129"/>
      <c r="E25" s="129"/>
      <c r="F25" s="129">
        <v>4</v>
      </c>
      <c r="G25" s="130"/>
      <c r="H25" s="131">
        <f t="shared" si="0"/>
        <v>5</v>
      </c>
      <c r="J25" s="152">
        <f t="shared" si="1"/>
        <v>0.8</v>
      </c>
    </row>
    <row r="26" spans="1:10" x14ac:dyDescent="0.2">
      <c r="A26" s="16" t="s">
        <v>12</v>
      </c>
      <c r="B26" s="129">
        <v>3</v>
      </c>
      <c r="C26" s="129">
        <v>2</v>
      </c>
      <c r="D26" s="129">
        <v>6</v>
      </c>
      <c r="E26" s="129">
        <v>16</v>
      </c>
      <c r="F26" s="129">
        <v>10</v>
      </c>
      <c r="G26" s="130"/>
      <c r="H26" s="131">
        <f t="shared" si="0"/>
        <v>37</v>
      </c>
      <c r="J26" s="152">
        <f t="shared" si="1"/>
        <v>0.27027027027027029</v>
      </c>
    </row>
    <row r="27" spans="1:10" x14ac:dyDescent="0.2">
      <c r="A27" s="16" t="s">
        <v>13</v>
      </c>
      <c r="B27" s="129">
        <v>1</v>
      </c>
      <c r="C27" s="129"/>
      <c r="D27" s="129">
        <v>1</v>
      </c>
      <c r="E27" s="129"/>
      <c r="F27" s="129">
        <v>5</v>
      </c>
      <c r="G27" s="130"/>
      <c r="H27" s="131">
        <f t="shared" si="0"/>
        <v>7</v>
      </c>
      <c r="J27" s="152">
        <f t="shared" si="1"/>
        <v>0.7142857142857143</v>
      </c>
    </row>
    <row r="28" spans="1:10" x14ac:dyDescent="0.2">
      <c r="A28" s="16" t="s">
        <v>14</v>
      </c>
      <c r="B28" s="129"/>
      <c r="C28" s="129">
        <v>1</v>
      </c>
      <c r="D28" s="129"/>
      <c r="E28" s="129">
        <v>1</v>
      </c>
      <c r="F28" s="129">
        <v>3</v>
      </c>
      <c r="G28" s="130"/>
      <c r="H28" s="131">
        <f t="shared" si="0"/>
        <v>5</v>
      </c>
      <c r="J28" s="152">
        <f t="shared" si="1"/>
        <v>0.6</v>
      </c>
    </row>
    <row r="29" spans="1:10" x14ac:dyDescent="0.2">
      <c r="A29" s="16" t="s">
        <v>15</v>
      </c>
      <c r="B29" s="129"/>
      <c r="C29" s="129">
        <v>4</v>
      </c>
      <c r="D29" s="129">
        <v>3</v>
      </c>
      <c r="E29" s="129">
        <v>11</v>
      </c>
      <c r="F29" s="129">
        <v>4</v>
      </c>
      <c r="G29" s="130"/>
      <c r="H29" s="131">
        <f t="shared" si="0"/>
        <v>22</v>
      </c>
      <c r="J29" s="152">
        <f t="shared" si="1"/>
        <v>0.18181818181818182</v>
      </c>
    </row>
    <row r="30" spans="1:10" x14ac:dyDescent="0.2">
      <c r="A30" s="43" t="s">
        <v>16</v>
      </c>
      <c r="B30" s="132">
        <v>1</v>
      </c>
      <c r="C30" s="132">
        <v>2</v>
      </c>
      <c r="D30" s="132">
        <v>6</v>
      </c>
      <c r="E30" s="132">
        <v>7</v>
      </c>
      <c r="F30" s="132">
        <v>5</v>
      </c>
      <c r="G30" s="133"/>
      <c r="H30" s="134">
        <f t="shared" si="0"/>
        <v>21</v>
      </c>
      <c r="J30" s="153">
        <f t="shared" si="1"/>
        <v>0.23809523809523808</v>
      </c>
    </row>
    <row r="31" spans="1:10" x14ac:dyDescent="0.2">
      <c r="A31" s="54" t="s">
        <v>70</v>
      </c>
      <c r="B31" s="135">
        <v>9</v>
      </c>
      <c r="C31" s="135">
        <v>32</v>
      </c>
      <c r="D31" s="135">
        <v>34</v>
      </c>
      <c r="E31" s="135">
        <v>56</v>
      </c>
      <c r="F31" s="135">
        <v>42</v>
      </c>
      <c r="G31" s="136"/>
      <c r="H31" s="137">
        <f t="shared" si="0"/>
        <v>173</v>
      </c>
      <c r="J31" s="154">
        <f t="shared" si="1"/>
        <v>0.24277456647398843</v>
      </c>
    </row>
    <row r="32" spans="1:10" x14ac:dyDescent="0.2">
      <c r="A32" s="14" t="s">
        <v>17</v>
      </c>
      <c r="B32" s="126">
        <v>2</v>
      </c>
      <c r="C32" s="126">
        <v>7</v>
      </c>
      <c r="D32" s="126">
        <v>6</v>
      </c>
      <c r="E32" s="126">
        <v>16</v>
      </c>
      <c r="F32" s="126">
        <v>12</v>
      </c>
      <c r="G32" s="127"/>
      <c r="H32" s="128">
        <f t="shared" si="0"/>
        <v>43</v>
      </c>
      <c r="J32" s="151">
        <f t="shared" si="1"/>
        <v>0.27906976744186046</v>
      </c>
    </row>
    <row r="33" spans="1:10" x14ac:dyDescent="0.2">
      <c r="A33" s="16" t="s">
        <v>18</v>
      </c>
      <c r="B33" s="129">
        <v>1</v>
      </c>
      <c r="C33" s="129">
        <v>2</v>
      </c>
      <c r="D33" s="129">
        <v>4</v>
      </c>
      <c r="E33" s="129">
        <v>4</v>
      </c>
      <c r="F33" s="129">
        <v>1</v>
      </c>
      <c r="G33" s="130"/>
      <c r="H33" s="131">
        <f t="shared" si="0"/>
        <v>12</v>
      </c>
      <c r="J33" s="152">
        <f t="shared" si="1"/>
        <v>8.3333333333333329E-2</v>
      </c>
    </row>
    <row r="34" spans="1:10" x14ac:dyDescent="0.2">
      <c r="A34" s="16" t="s">
        <v>19</v>
      </c>
      <c r="B34" s="129">
        <v>1</v>
      </c>
      <c r="C34" s="129">
        <v>4</v>
      </c>
      <c r="D34" s="129">
        <v>7</v>
      </c>
      <c r="E34" s="129">
        <v>6</v>
      </c>
      <c r="F34" s="129">
        <v>7</v>
      </c>
      <c r="G34" s="130"/>
      <c r="H34" s="131">
        <f t="shared" si="0"/>
        <v>25</v>
      </c>
      <c r="J34" s="152">
        <f t="shared" si="1"/>
        <v>0.28000000000000003</v>
      </c>
    </row>
    <row r="35" spans="1:10" x14ac:dyDescent="0.2">
      <c r="A35" s="16" t="s">
        <v>20</v>
      </c>
      <c r="B35" s="129">
        <v>1</v>
      </c>
      <c r="C35" s="129">
        <v>6</v>
      </c>
      <c r="D35" s="129">
        <v>5</v>
      </c>
      <c r="E35" s="129">
        <v>5</v>
      </c>
      <c r="F35" s="129">
        <v>5</v>
      </c>
      <c r="G35" s="130"/>
      <c r="H35" s="131">
        <f t="shared" si="0"/>
        <v>22</v>
      </c>
      <c r="J35" s="152">
        <f t="shared" si="1"/>
        <v>0.22727272727272727</v>
      </c>
    </row>
    <row r="36" spans="1:10" x14ac:dyDescent="0.2">
      <c r="A36" s="16" t="s">
        <v>21</v>
      </c>
      <c r="B36" s="129"/>
      <c r="C36" s="129"/>
      <c r="D36" s="129">
        <v>1</v>
      </c>
      <c r="E36" s="129">
        <v>4</v>
      </c>
      <c r="F36" s="129">
        <v>1</v>
      </c>
      <c r="G36" s="130"/>
      <c r="H36" s="131">
        <f t="shared" si="0"/>
        <v>6</v>
      </c>
      <c r="J36" s="152">
        <f t="shared" si="1"/>
        <v>0.16666666666666666</v>
      </c>
    </row>
    <row r="37" spans="1:10" x14ac:dyDescent="0.2">
      <c r="A37" s="16" t="s">
        <v>22</v>
      </c>
      <c r="B37" s="129">
        <v>1</v>
      </c>
      <c r="C37" s="129">
        <v>4</v>
      </c>
      <c r="D37" s="129">
        <v>1</v>
      </c>
      <c r="E37" s="129">
        <v>3</v>
      </c>
      <c r="F37" s="129">
        <v>3</v>
      </c>
      <c r="G37" s="130"/>
      <c r="H37" s="131">
        <f t="shared" si="0"/>
        <v>12</v>
      </c>
      <c r="J37" s="152">
        <f t="shared" si="1"/>
        <v>0.25</v>
      </c>
    </row>
    <row r="38" spans="1:10" x14ac:dyDescent="0.2">
      <c r="A38" s="16" t="s">
        <v>23</v>
      </c>
      <c r="B38" s="129">
        <v>3</v>
      </c>
      <c r="C38" s="129">
        <v>2</v>
      </c>
      <c r="D38" s="129">
        <v>7</v>
      </c>
      <c r="E38" s="129">
        <v>8</v>
      </c>
      <c r="F38" s="129">
        <v>6</v>
      </c>
      <c r="G38" s="130"/>
      <c r="H38" s="131">
        <f t="shared" si="0"/>
        <v>26</v>
      </c>
      <c r="J38" s="152">
        <f t="shared" si="1"/>
        <v>0.23076923076923078</v>
      </c>
    </row>
    <row r="39" spans="1:10" x14ac:dyDescent="0.2">
      <c r="A39" s="16" t="s">
        <v>24</v>
      </c>
      <c r="B39" s="129"/>
      <c r="C39" s="129">
        <v>5</v>
      </c>
      <c r="D39" s="129">
        <v>3</v>
      </c>
      <c r="E39" s="129">
        <v>8</v>
      </c>
      <c r="F39" s="129">
        <v>6</v>
      </c>
      <c r="G39" s="130"/>
      <c r="H39" s="131">
        <f t="shared" si="0"/>
        <v>22</v>
      </c>
      <c r="J39" s="152">
        <f t="shared" si="1"/>
        <v>0.27272727272727271</v>
      </c>
    </row>
    <row r="40" spans="1:10" x14ac:dyDescent="0.2">
      <c r="A40" s="43" t="s">
        <v>25</v>
      </c>
      <c r="B40" s="132"/>
      <c r="C40" s="132">
        <v>2</v>
      </c>
      <c r="D40" s="132"/>
      <c r="E40" s="132">
        <v>2</v>
      </c>
      <c r="F40" s="132">
        <v>1</v>
      </c>
      <c r="G40" s="133"/>
      <c r="H40" s="134">
        <f t="shared" si="0"/>
        <v>5</v>
      </c>
      <c r="J40" s="153">
        <f t="shared" si="1"/>
        <v>0.2</v>
      </c>
    </row>
    <row r="41" spans="1:10" x14ac:dyDescent="0.2">
      <c r="A41" s="54" t="s">
        <v>71</v>
      </c>
      <c r="B41" s="135">
        <v>2</v>
      </c>
      <c r="C41" s="135">
        <v>7</v>
      </c>
      <c r="D41" s="135">
        <v>24</v>
      </c>
      <c r="E41" s="135">
        <v>23</v>
      </c>
      <c r="F41" s="135">
        <v>41</v>
      </c>
      <c r="G41" s="136">
        <v>1</v>
      </c>
      <c r="H41" s="137">
        <f t="shared" si="0"/>
        <v>98</v>
      </c>
      <c r="J41" s="154">
        <f t="shared" si="1"/>
        <v>0.41836734693877553</v>
      </c>
    </row>
    <row r="42" spans="1:10" x14ac:dyDescent="0.2">
      <c r="A42" s="14" t="s">
        <v>26</v>
      </c>
      <c r="B42" s="126">
        <v>1</v>
      </c>
      <c r="C42" s="126">
        <v>4</v>
      </c>
      <c r="D42" s="126">
        <v>6</v>
      </c>
      <c r="E42" s="126">
        <v>12</v>
      </c>
      <c r="F42" s="126">
        <v>8</v>
      </c>
      <c r="G42" s="127"/>
      <c r="H42" s="128">
        <f t="shared" si="0"/>
        <v>31</v>
      </c>
      <c r="J42" s="151">
        <f t="shared" si="1"/>
        <v>0.25806451612903225</v>
      </c>
    </row>
    <row r="43" spans="1:10" x14ac:dyDescent="0.2">
      <c r="A43" s="16" t="s">
        <v>27</v>
      </c>
      <c r="B43" s="129"/>
      <c r="C43" s="129">
        <v>2</v>
      </c>
      <c r="D43" s="129">
        <v>7</v>
      </c>
      <c r="E43" s="129">
        <v>5</v>
      </c>
      <c r="F43" s="129">
        <v>12</v>
      </c>
      <c r="G43" s="130"/>
      <c r="H43" s="131">
        <f t="shared" si="0"/>
        <v>26</v>
      </c>
      <c r="J43" s="152">
        <f t="shared" si="1"/>
        <v>0.46153846153846156</v>
      </c>
    </row>
    <row r="44" spans="1:10" x14ac:dyDescent="0.2">
      <c r="A44" s="16" t="s">
        <v>28</v>
      </c>
      <c r="B44" s="129"/>
      <c r="C44" s="129"/>
      <c r="D44" s="129"/>
      <c r="E44" s="129"/>
      <c r="F44" s="129">
        <v>1</v>
      </c>
      <c r="G44" s="130"/>
      <c r="H44" s="131">
        <f t="shared" si="0"/>
        <v>1</v>
      </c>
      <c r="J44" s="152">
        <f t="shared" si="1"/>
        <v>1</v>
      </c>
    </row>
    <row r="45" spans="1:10" x14ac:dyDescent="0.2">
      <c r="A45" s="16" t="s">
        <v>29</v>
      </c>
      <c r="B45" s="129"/>
      <c r="C45" s="129">
        <v>1</v>
      </c>
      <c r="D45" s="129"/>
      <c r="E45" s="129"/>
      <c r="F45" s="129"/>
      <c r="G45" s="130"/>
      <c r="H45" s="131">
        <f t="shared" si="0"/>
        <v>1</v>
      </c>
      <c r="J45" s="152">
        <f t="shared" si="1"/>
        <v>0</v>
      </c>
    </row>
    <row r="46" spans="1:10" x14ac:dyDescent="0.2">
      <c r="A46" s="43" t="s">
        <v>30</v>
      </c>
      <c r="B46" s="132">
        <v>1</v>
      </c>
      <c r="C46" s="132"/>
      <c r="D46" s="132">
        <v>11</v>
      </c>
      <c r="E46" s="132">
        <v>6</v>
      </c>
      <c r="F46" s="132">
        <v>20</v>
      </c>
      <c r="G46" s="133">
        <v>1</v>
      </c>
      <c r="H46" s="134">
        <f t="shared" si="0"/>
        <v>39</v>
      </c>
      <c r="J46" s="153">
        <f t="shared" si="1"/>
        <v>0.51282051282051277</v>
      </c>
    </row>
    <row r="47" spans="1:10" x14ac:dyDescent="0.2">
      <c r="A47" s="54" t="s">
        <v>72</v>
      </c>
      <c r="B47" s="135">
        <v>1</v>
      </c>
      <c r="C47" s="135"/>
      <c r="D47" s="135">
        <v>1</v>
      </c>
      <c r="E47" s="135">
        <v>1</v>
      </c>
      <c r="F47" s="135"/>
      <c r="G47" s="136"/>
      <c r="H47" s="137">
        <f t="shared" si="0"/>
        <v>3</v>
      </c>
      <c r="J47" s="154">
        <f t="shared" si="1"/>
        <v>0</v>
      </c>
    </row>
    <row r="48" spans="1:10" x14ac:dyDescent="0.2">
      <c r="A48" s="38" t="s">
        <v>31</v>
      </c>
      <c r="B48" s="138">
        <v>1</v>
      </c>
      <c r="C48" s="138"/>
      <c r="D48" s="138">
        <v>1</v>
      </c>
      <c r="E48" s="138">
        <v>1</v>
      </c>
      <c r="F48" s="138"/>
      <c r="G48" s="139"/>
      <c r="H48" s="140">
        <f t="shared" si="0"/>
        <v>3</v>
      </c>
      <c r="J48" s="155">
        <f t="shared" si="1"/>
        <v>0</v>
      </c>
    </row>
    <row r="49" spans="1:10" x14ac:dyDescent="0.2">
      <c r="A49" s="43">
        <v>77</v>
      </c>
      <c r="B49" s="132"/>
      <c r="C49" s="132"/>
      <c r="D49" s="132"/>
      <c r="E49" s="132"/>
      <c r="F49" s="132"/>
      <c r="G49" s="133"/>
      <c r="H49" s="134">
        <v>0</v>
      </c>
      <c r="J49" s="153"/>
    </row>
    <row r="50" spans="1:10" x14ac:dyDescent="0.2">
      <c r="A50" s="64" t="s">
        <v>100</v>
      </c>
      <c r="B50" s="120">
        <v>28</v>
      </c>
      <c r="C50" s="120">
        <v>37</v>
      </c>
      <c r="D50" s="120">
        <v>55</v>
      </c>
      <c r="E50" s="120">
        <v>80</v>
      </c>
      <c r="F50" s="120">
        <v>135</v>
      </c>
      <c r="G50" s="121">
        <v>2</v>
      </c>
      <c r="H50" s="122">
        <f t="shared" si="0"/>
        <v>337</v>
      </c>
      <c r="J50" s="149">
        <f t="shared" si="1"/>
        <v>0.40059347181008903</v>
      </c>
    </row>
    <row r="51" spans="1:10" x14ac:dyDescent="0.2">
      <c r="A51" s="66" t="s">
        <v>73</v>
      </c>
      <c r="B51" s="123">
        <v>6</v>
      </c>
      <c r="C51" s="123">
        <v>12</v>
      </c>
      <c r="D51" s="123">
        <v>19</v>
      </c>
      <c r="E51" s="123">
        <v>25</v>
      </c>
      <c r="F51" s="123">
        <v>41</v>
      </c>
      <c r="G51" s="124">
        <v>2</v>
      </c>
      <c r="H51" s="125">
        <f t="shared" si="0"/>
        <v>105</v>
      </c>
      <c r="J51" s="150">
        <f t="shared" si="1"/>
        <v>0.39047619047619048</v>
      </c>
    </row>
    <row r="52" spans="1:10" x14ac:dyDescent="0.2">
      <c r="A52" s="14" t="s">
        <v>37</v>
      </c>
      <c r="B52" s="126">
        <v>3</v>
      </c>
      <c r="C52" s="126">
        <v>2</v>
      </c>
      <c r="D52" s="126">
        <v>5</v>
      </c>
      <c r="E52" s="126">
        <v>4</v>
      </c>
      <c r="F52" s="126">
        <v>6</v>
      </c>
      <c r="G52" s="127"/>
      <c r="H52" s="128">
        <f t="shared" si="0"/>
        <v>20</v>
      </c>
      <c r="J52" s="151">
        <f t="shared" si="1"/>
        <v>0.3</v>
      </c>
    </row>
    <row r="53" spans="1:10" x14ac:dyDescent="0.2">
      <c r="A53" s="16" t="s">
        <v>38</v>
      </c>
      <c r="B53" s="129">
        <v>1</v>
      </c>
      <c r="C53" s="129">
        <v>3</v>
      </c>
      <c r="D53" s="129">
        <v>4</v>
      </c>
      <c r="E53" s="129">
        <v>9</v>
      </c>
      <c r="F53" s="129">
        <v>8</v>
      </c>
      <c r="G53" s="130"/>
      <c r="H53" s="131">
        <f t="shared" si="0"/>
        <v>25</v>
      </c>
      <c r="J53" s="152">
        <f t="shared" si="1"/>
        <v>0.32</v>
      </c>
    </row>
    <row r="54" spans="1:10" x14ac:dyDescent="0.2">
      <c r="A54" s="43" t="s">
        <v>39</v>
      </c>
      <c r="B54" s="132">
        <v>2</v>
      </c>
      <c r="C54" s="132">
        <v>7</v>
      </c>
      <c r="D54" s="132">
        <v>10</v>
      </c>
      <c r="E54" s="132">
        <v>12</v>
      </c>
      <c r="F54" s="132">
        <v>27</v>
      </c>
      <c r="G54" s="133">
        <v>2</v>
      </c>
      <c r="H54" s="134">
        <f t="shared" si="0"/>
        <v>60</v>
      </c>
      <c r="J54" s="153">
        <f t="shared" si="1"/>
        <v>0.45</v>
      </c>
    </row>
    <row r="55" spans="1:10" x14ac:dyDescent="0.2">
      <c r="A55" s="54" t="s">
        <v>74</v>
      </c>
      <c r="B55" s="135">
        <v>4</v>
      </c>
      <c r="C55" s="135">
        <v>3</v>
      </c>
      <c r="D55" s="135">
        <v>3</v>
      </c>
      <c r="E55" s="135">
        <v>2</v>
      </c>
      <c r="F55" s="135">
        <v>10</v>
      </c>
      <c r="G55" s="136"/>
      <c r="H55" s="137">
        <f t="shared" si="0"/>
        <v>22</v>
      </c>
      <c r="J55" s="154">
        <f t="shared" si="1"/>
        <v>0.45454545454545453</v>
      </c>
    </row>
    <row r="56" spans="1:10" x14ac:dyDescent="0.2">
      <c r="A56" s="14" t="s">
        <v>40</v>
      </c>
      <c r="B56" s="126"/>
      <c r="C56" s="126">
        <v>1</v>
      </c>
      <c r="D56" s="126">
        <v>1</v>
      </c>
      <c r="E56" s="126">
        <v>1</v>
      </c>
      <c r="F56" s="126">
        <v>5</v>
      </c>
      <c r="G56" s="127"/>
      <c r="H56" s="128">
        <f t="shared" si="0"/>
        <v>8</v>
      </c>
      <c r="J56" s="151">
        <f t="shared" si="1"/>
        <v>0.625</v>
      </c>
    </row>
    <row r="57" spans="1:10" x14ac:dyDescent="0.2">
      <c r="A57" s="16" t="s">
        <v>41</v>
      </c>
      <c r="B57" s="129"/>
      <c r="C57" s="129">
        <v>1</v>
      </c>
      <c r="D57" s="129">
        <v>1</v>
      </c>
      <c r="E57" s="129"/>
      <c r="F57" s="129">
        <v>2</v>
      </c>
      <c r="G57" s="130"/>
      <c r="H57" s="131">
        <f t="shared" si="0"/>
        <v>4</v>
      </c>
      <c r="J57" s="152">
        <f t="shared" si="1"/>
        <v>0.5</v>
      </c>
    </row>
    <row r="58" spans="1:10" x14ac:dyDescent="0.2">
      <c r="A58" s="43" t="s">
        <v>42</v>
      </c>
      <c r="B58" s="132">
        <v>4</v>
      </c>
      <c r="C58" s="132">
        <v>1</v>
      </c>
      <c r="D58" s="132">
        <v>1</v>
      </c>
      <c r="E58" s="132">
        <v>1</v>
      </c>
      <c r="F58" s="132">
        <v>3</v>
      </c>
      <c r="G58" s="133"/>
      <c r="H58" s="134">
        <f t="shared" si="0"/>
        <v>10</v>
      </c>
      <c r="J58" s="153">
        <f t="shared" si="1"/>
        <v>0.3</v>
      </c>
    </row>
    <row r="59" spans="1:10" x14ac:dyDescent="0.2">
      <c r="A59" s="54" t="s">
        <v>75</v>
      </c>
      <c r="B59" s="135">
        <v>2</v>
      </c>
      <c r="C59" s="135">
        <v>4</v>
      </c>
      <c r="D59" s="135">
        <v>5</v>
      </c>
      <c r="E59" s="135">
        <v>8</v>
      </c>
      <c r="F59" s="135">
        <v>10</v>
      </c>
      <c r="G59" s="136"/>
      <c r="H59" s="137">
        <f t="shared" si="0"/>
        <v>29</v>
      </c>
      <c r="J59" s="154">
        <f t="shared" si="1"/>
        <v>0.34482758620689657</v>
      </c>
    </row>
    <row r="60" spans="1:10" x14ac:dyDescent="0.2">
      <c r="A60" s="14" t="s">
        <v>43</v>
      </c>
      <c r="B60" s="126">
        <v>1</v>
      </c>
      <c r="C60" s="126">
        <v>1</v>
      </c>
      <c r="D60" s="126">
        <v>2</v>
      </c>
      <c r="E60" s="126">
        <v>4</v>
      </c>
      <c r="F60" s="126">
        <v>4</v>
      </c>
      <c r="G60" s="127"/>
      <c r="H60" s="128">
        <f t="shared" si="0"/>
        <v>12</v>
      </c>
      <c r="J60" s="151">
        <f t="shared" si="1"/>
        <v>0.33333333333333331</v>
      </c>
    </row>
    <row r="61" spans="1:10" x14ac:dyDescent="0.2">
      <c r="A61" s="16" t="s">
        <v>44</v>
      </c>
      <c r="B61" s="129">
        <v>1</v>
      </c>
      <c r="C61" s="129"/>
      <c r="D61" s="129">
        <v>1</v>
      </c>
      <c r="E61" s="129">
        <v>3</v>
      </c>
      <c r="F61" s="129">
        <v>3</v>
      </c>
      <c r="G61" s="130"/>
      <c r="H61" s="131">
        <f t="shared" si="0"/>
        <v>8</v>
      </c>
      <c r="J61" s="152">
        <f t="shared" si="1"/>
        <v>0.375</v>
      </c>
    </row>
    <row r="62" spans="1:10" x14ac:dyDescent="0.2">
      <c r="A62" s="43" t="s">
        <v>45</v>
      </c>
      <c r="B62" s="132"/>
      <c r="C62" s="132">
        <v>3</v>
      </c>
      <c r="D62" s="132">
        <v>2</v>
      </c>
      <c r="E62" s="132">
        <v>1</v>
      </c>
      <c r="F62" s="132">
        <v>3</v>
      </c>
      <c r="G62" s="133"/>
      <c r="H62" s="134">
        <f t="shared" si="0"/>
        <v>9</v>
      </c>
      <c r="J62" s="153">
        <f t="shared" si="1"/>
        <v>0.33333333333333331</v>
      </c>
    </row>
    <row r="63" spans="1:10" x14ac:dyDescent="0.2">
      <c r="A63" s="54" t="s">
        <v>76</v>
      </c>
      <c r="B63" s="135"/>
      <c r="C63" s="135"/>
      <c r="D63" s="135">
        <v>2</v>
      </c>
      <c r="E63" s="135">
        <v>3</v>
      </c>
      <c r="F63" s="135">
        <v>9</v>
      </c>
      <c r="G63" s="136"/>
      <c r="H63" s="137">
        <f t="shared" si="0"/>
        <v>14</v>
      </c>
      <c r="J63" s="154">
        <f t="shared" si="1"/>
        <v>0.6428571428571429</v>
      </c>
    </row>
    <row r="64" spans="1:10" x14ac:dyDescent="0.2">
      <c r="A64" s="14" t="s">
        <v>46</v>
      </c>
      <c r="B64" s="126"/>
      <c r="C64" s="126"/>
      <c r="D64" s="126">
        <v>1</v>
      </c>
      <c r="E64" s="126">
        <v>1</v>
      </c>
      <c r="F64" s="126"/>
      <c r="G64" s="127"/>
      <c r="H64" s="128">
        <f t="shared" si="0"/>
        <v>2</v>
      </c>
      <c r="J64" s="151">
        <f t="shared" si="1"/>
        <v>0</v>
      </c>
    </row>
    <row r="65" spans="1:10" x14ac:dyDescent="0.2">
      <c r="A65" s="16" t="s">
        <v>47</v>
      </c>
      <c r="B65" s="129"/>
      <c r="C65" s="129"/>
      <c r="D65" s="129">
        <v>1</v>
      </c>
      <c r="E65" s="129">
        <v>2</v>
      </c>
      <c r="F65" s="129">
        <v>4</v>
      </c>
      <c r="G65" s="130"/>
      <c r="H65" s="131">
        <f t="shared" si="0"/>
        <v>7</v>
      </c>
      <c r="J65" s="152">
        <f t="shared" si="1"/>
        <v>0.5714285714285714</v>
      </c>
    </row>
    <row r="66" spans="1:10" x14ac:dyDescent="0.2">
      <c r="A66" s="16" t="s">
        <v>48</v>
      </c>
      <c r="B66" s="129"/>
      <c r="C66" s="129"/>
      <c r="D66" s="129"/>
      <c r="E66" s="129"/>
      <c r="F66" s="129">
        <v>3</v>
      </c>
      <c r="G66" s="130"/>
      <c r="H66" s="131">
        <f t="shared" si="0"/>
        <v>3</v>
      </c>
      <c r="J66" s="152">
        <f t="shared" si="1"/>
        <v>1</v>
      </c>
    </row>
    <row r="67" spans="1:10" x14ac:dyDescent="0.2">
      <c r="A67" s="43" t="s">
        <v>49</v>
      </c>
      <c r="B67" s="132"/>
      <c r="C67" s="132"/>
      <c r="D67" s="132"/>
      <c r="E67" s="132"/>
      <c r="F67" s="132">
        <v>2</v>
      </c>
      <c r="G67" s="133"/>
      <c r="H67" s="134">
        <f t="shared" si="0"/>
        <v>2</v>
      </c>
      <c r="J67" s="153">
        <f t="shared" si="1"/>
        <v>1</v>
      </c>
    </row>
    <row r="68" spans="1:10" x14ac:dyDescent="0.2">
      <c r="A68" s="54" t="s">
        <v>77</v>
      </c>
      <c r="B68" s="135">
        <v>9</v>
      </c>
      <c r="C68" s="135">
        <v>8</v>
      </c>
      <c r="D68" s="135">
        <v>17</v>
      </c>
      <c r="E68" s="135">
        <v>24</v>
      </c>
      <c r="F68" s="135">
        <v>48</v>
      </c>
      <c r="G68" s="136"/>
      <c r="H68" s="137">
        <f t="shared" si="0"/>
        <v>106</v>
      </c>
      <c r="J68" s="154">
        <f t="shared" si="1"/>
        <v>0.45283018867924529</v>
      </c>
    </row>
    <row r="69" spans="1:10" x14ac:dyDescent="0.2">
      <c r="A69" s="14" t="s">
        <v>50</v>
      </c>
      <c r="B69" s="126">
        <v>2</v>
      </c>
      <c r="C69" s="126">
        <v>6</v>
      </c>
      <c r="D69" s="126">
        <v>11</v>
      </c>
      <c r="E69" s="126">
        <v>13</v>
      </c>
      <c r="F69" s="126">
        <v>17</v>
      </c>
      <c r="G69" s="127"/>
      <c r="H69" s="128">
        <f t="shared" si="0"/>
        <v>49</v>
      </c>
      <c r="J69" s="151">
        <f t="shared" si="1"/>
        <v>0.34693877551020408</v>
      </c>
    </row>
    <row r="70" spans="1:10" x14ac:dyDescent="0.2">
      <c r="A70" s="16" t="s">
        <v>51</v>
      </c>
      <c r="B70" s="129">
        <v>2</v>
      </c>
      <c r="C70" s="129">
        <v>1</v>
      </c>
      <c r="D70" s="129">
        <v>2</v>
      </c>
      <c r="E70" s="129">
        <v>1</v>
      </c>
      <c r="F70" s="129">
        <v>17</v>
      </c>
      <c r="G70" s="130"/>
      <c r="H70" s="131">
        <f t="shared" si="0"/>
        <v>23</v>
      </c>
      <c r="J70" s="152">
        <f t="shared" si="1"/>
        <v>0.73913043478260865</v>
      </c>
    </row>
    <row r="71" spans="1:10" x14ac:dyDescent="0.2">
      <c r="A71" s="16" t="s">
        <v>52</v>
      </c>
      <c r="B71" s="129">
        <v>2</v>
      </c>
      <c r="C71" s="129">
        <v>1</v>
      </c>
      <c r="D71" s="129"/>
      <c r="E71" s="129">
        <v>5</v>
      </c>
      <c r="F71" s="129">
        <v>8</v>
      </c>
      <c r="G71" s="130"/>
      <c r="H71" s="131">
        <f t="shared" si="0"/>
        <v>16</v>
      </c>
      <c r="J71" s="152">
        <f t="shared" si="1"/>
        <v>0.5</v>
      </c>
    </row>
    <row r="72" spans="1:10" x14ac:dyDescent="0.2">
      <c r="A72" s="43" t="s">
        <v>53</v>
      </c>
      <c r="B72" s="132">
        <v>3</v>
      </c>
      <c r="C72" s="132"/>
      <c r="D72" s="132">
        <v>4</v>
      </c>
      <c r="E72" s="132">
        <v>5</v>
      </c>
      <c r="F72" s="132">
        <v>6</v>
      </c>
      <c r="G72" s="133"/>
      <c r="H72" s="134">
        <f t="shared" si="0"/>
        <v>18</v>
      </c>
      <c r="J72" s="153">
        <f t="shared" si="1"/>
        <v>0.33333333333333331</v>
      </c>
    </row>
    <row r="73" spans="1:10" x14ac:dyDescent="0.2">
      <c r="A73" s="54" t="s">
        <v>78</v>
      </c>
      <c r="B73" s="135">
        <v>7</v>
      </c>
      <c r="C73" s="135">
        <v>10</v>
      </c>
      <c r="D73" s="135">
        <v>9</v>
      </c>
      <c r="E73" s="135">
        <v>18</v>
      </c>
      <c r="F73" s="135">
        <v>17</v>
      </c>
      <c r="G73" s="136"/>
      <c r="H73" s="137">
        <f t="shared" si="0"/>
        <v>61</v>
      </c>
      <c r="J73" s="154">
        <f t="shared" si="1"/>
        <v>0.27868852459016391</v>
      </c>
    </row>
    <row r="74" spans="1:10" x14ac:dyDescent="0.2">
      <c r="A74" s="14" t="s">
        <v>54</v>
      </c>
      <c r="B74" s="126">
        <v>1</v>
      </c>
      <c r="C74" s="126">
        <v>6</v>
      </c>
      <c r="D74" s="126">
        <v>3</v>
      </c>
      <c r="E74" s="126">
        <v>6</v>
      </c>
      <c r="F74" s="126">
        <v>4</v>
      </c>
      <c r="G74" s="127"/>
      <c r="H74" s="128">
        <f t="shared" si="0"/>
        <v>20</v>
      </c>
      <c r="J74" s="151">
        <f t="shared" si="1"/>
        <v>0.2</v>
      </c>
    </row>
    <row r="75" spans="1:10" x14ac:dyDescent="0.2">
      <c r="A75" s="16" t="s">
        <v>55</v>
      </c>
      <c r="B75" s="129">
        <v>2</v>
      </c>
      <c r="C75" s="129">
        <v>1</v>
      </c>
      <c r="D75" s="129">
        <v>3</v>
      </c>
      <c r="E75" s="129">
        <v>5</v>
      </c>
      <c r="F75" s="129">
        <v>4</v>
      </c>
      <c r="G75" s="130"/>
      <c r="H75" s="131">
        <f t="shared" si="0"/>
        <v>15</v>
      </c>
      <c r="J75" s="152">
        <f t="shared" si="1"/>
        <v>0.26666666666666666</v>
      </c>
    </row>
    <row r="76" spans="1:10" x14ac:dyDescent="0.2">
      <c r="A76" s="16" t="s">
        <v>56</v>
      </c>
      <c r="B76" s="129">
        <v>1</v>
      </c>
      <c r="C76" s="129"/>
      <c r="D76" s="129"/>
      <c r="E76" s="129">
        <v>2</v>
      </c>
      <c r="F76" s="129">
        <v>1</v>
      </c>
      <c r="G76" s="130"/>
      <c r="H76" s="131">
        <f t="shared" ref="H76:H84" si="2">SUM(B76:G76)</f>
        <v>4</v>
      </c>
      <c r="J76" s="152">
        <f t="shared" ref="J76:J86" si="3">F76/H76</f>
        <v>0.25</v>
      </c>
    </row>
    <row r="77" spans="1:10" x14ac:dyDescent="0.2">
      <c r="A77" s="16" t="s">
        <v>57</v>
      </c>
      <c r="B77" s="129">
        <v>1</v>
      </c>
      <c r="C77" s="129">
        <v>1</v>
      </c>
      <c r="D77" s="129">
        <v>2</v>
      </c>
      <c r="E77" s="129">
        <v>3</v>
      </c>
      <c r="F77" s="129">
        <v>5</v>
      </c>
      <c r="G77" s="130"/>
      <c r="H77" s="131">
        <f t="shared" si="2"/>
        <v>12</v>
      </c>
      <c r="J77" s="152">
        <f t="shared" si="3"/>
        <v>0.41666666666666669</v>
      </c>
    </row>
    <row r="78" spans="1:10" x14ac:dyDescent="0.2">
      <c r="A78" s="16" t="s">
        <v>58</v>
      </c>
      <c r="B78" s="129">
        <v>1</v>
      </c>
      <c r="C78" s="129">
        <v>2</v>
      </c>
      <c r="D78" s="129"/>
      <c r="E78" s="129">
        <v>2</v>
      </c>
      <c r="F78" s="129">
        <v>1</v>
      </c>
      <c r="G78" s="130"/>
      <c r="H78" s="131">
        <f t="shared" si="2"/>
        <v>6</v>
      </c>
      <c r="J78" s="152">
        <f t="shared" si="3"/>
        <v>0.16666666666666666</v>
      </c>
    </row>
    <row r="79" spans="1:10" x14ac:dyDescent="0.2">
      <c r="A79" s="43" t="s">
        <v>59</v>
      </c>
      <c r="B79" s="132">
        <v>1</v>
      </c>
      <c r="C79" s="132"/>
      <c r="D79" s="132">
        <v>1</v>
      </c>
      <c r="E79" s="132"/>
      <c r="F79" s="132">
        <v>2</v>
      </c>
      <c r="G79" s="133"/>
      <c r="H79" s="134">
        <f t="shared" si="2"/>
        <v>4</v>
      </c>
      <c r="J79" s="153">
        <f t="shared" si="3"/>
        <v>0.5</v>
      </c>
    </row>
    <row r="80" spans="1:10" x14ac:dyDescent="0.2">
      <c r="A80" s="64" t="s">
        <v>99</v>
      </c>
      <c r="B80" s="120">
        <v>1</v>
      </c>
      <c r="C80" s="120"/>
      <c r="D80" s="120">
        <v>4</v>
      </c>
      <c r="E80" s="120">
        <v>9</v>
      </c>
      <c r="F80" s="120">
        <v>11</v>
      </c>
      <c r="G80" s="121"/>
      <c r="H80" s="122">
        <f t="shared" si="2"/>
        <v>25</v>
      </c>
      <c r="J80" s="149">
        <f t="shared" si="3"/>
        <v>0.44</v>
      </c>
    </row>
    <row r="81" spans="1:10" x14ac:dyDescent="0.2">
      <c r="A81" s="66" t="s">
        <v>79</v>
      </c>
      <c r="B81" s="123">
        <v>1</v>
      </c>
      <c r="C81" s="123"/>
      <c r="D81" s="123">
        <v>4</v>
      </c>
      <c r="E81" s="123">
        <v>9</v>
      </c>
      <c r="F81" s="123">
        <v>11</v>
      </c>
      <c r="G81" s="124"/>
      <c r="H81" s="125">
        <f t="shared" si="2"/>
        <v>25</v>
      </c>
      <c r="J81" s="150">
        <f t="shared" si="3"/>
        <v>0.44</v>
      </c>
    </row>
    <row r="82" spans="1:10" x14ac:dyDescent="0.2">
      <c r="A82" s="14" t="s">
        <v>33</v>
      </c>
      <c r="B82" s="126"/>
      <c r="C82" s="126"/>
      <c r="D82" s="126"/>
      <c r="E82" s="126">
        <v>2</v>
      </c>
      <c r="F82" s="126">
        <v>4</v>
      </c>
      <c r="G82" s="127"/>
      <c r="H82" s="128">
        <f t="shared" si="2"/>
        <v>6</v>
      </c>
      <c r="J82" s="151">
        <f t="shared" si="3"/>
        <v>0.66666666666666663</v>
      </c>
    </row>
    <row r="83" spans="1:10" x14ac:dyDescent="0.2">
      <c r="A83" s="16" t="s">
        <v>34</v>
      </c>
      <c r="B83" s="129">
        <v>1</v>
      </c>
      <c r="C83" s="129"/>
      <c r="D83" s="129">
        <v>3</v>
      </c>
      <c r="E83" s="129">
        <v>5</v>
      </c>
      <c r="F83" s="129">
        <v>5</v>
      </c>
      <c r="G83" s="130"/>
      <c r="H83" s="131">
        <f t="shared" si="2"/>
        <v>14</v>
      </c>
      <c r="J83" s="152">
        <f t="shared" si="3"/>
        <v>0.35714285714285715</v>
      </c>
    </row>
    <row r="84" spans="1:10" x14ac:dyDescent="0.2">
      <c r="A84" s="18" t="s">
        <v>35</v>
      </c>
      <c r="B84" s="141"/>
      <c r="C84" s="141"/>
      <c r="D84" s="141">
        <v>1</v>
      </c>
      <c r="E84" s="141">
        <v>2</v>
      </c>
      <c r="F84" s="141">
        <v>2</v>
      </c>
      <c r="G84" s="142"/>
      <c r="H84" s="143">
        <f t="shared" si="2"/>
        <v>5</v>
      </c>
      <c r="J84" s="156">
        <f t="shared" si="3"/>
        <v>0.4</v>
      </c>
    </row>
    <row r="85" spans="1:10" x14ac:dyDescent="0.2">
      <c r="B85" s="144"/>
      <c r="C85" s="144"/>
      <c r="D85" s="144"/>
      <c r="E85" s="144"/>
      <c r="F85" s="144"/>
      <c r="G85" s="144"/>
      <c r="H85" s="144"/>
      <c r="J85" s="157"/>
    </row>
    <row r="86" spans="1:10" x14ac:dyDescent="0.2">
      <c r="A86" s="8" t="s">
        <v>60</v>
      </c>
      <c r="B86" s="145">
        <f>B11+B20+B50+B80</f>
        <v>53</v>
      </c>
      <c r="C86" s="145">
        <f t="shared" ref="C86:H86" si="4">C11+C20+C50+C80</f>
        <v>101</v>
      </c>
      <c r="D86" s="145">
        <f t="shared" si="4"/>
        <v>171</v>
      </c>
      <c r="E86" s="145">
        <f t="shared" si="4"/>
        <v>262</v>
      </c>
      <c r="F86" s="145">
        <f t="shared" si="4"/>
        <v>384</v>
      </c>
      <c r="G86" s="145">
        <f t="shared" si="4"/>
        <v>3</v>
      </c>
      <c r="H86" s="146">
        <f t="shared" si="4"/>
        <v>974</v>
      </c>
      <c r="J86" s="158">
        <f t="shared" si="3"/>
        <v>0.3942505133470226</v>
      </c>
    </row>
    <row r="88" spans="1:10" x14ac:dyDescent="0.2">
      <c r="A88" s="8" t="s">
        <v>103</v>
      </c>
      <c r="B88" s="9">
        <f>B86/$H$86</f>
        <v>5.4414784394250515E-2</v>
      </c>
      <c r="C88" s="9">
        <f t="shared" ref="C88:H88" si="5">C86/$H$86</f>
        <v>0.10369609856262833</v>
      </c>
      <c r="D88" s="9">
        <f t="shared" si="5"/>
        <v>0.17556468172484599</v>
      </c>
      <c r="E88" s="9">
        <f t="shared" si="5"/>
        <v>0.26899383983572894</v>
      </c>
      <c r="F88" s="9">
        <f t="shared" si="5"/>
        <v>0.3942505133470226</v>
      </c>
      <c r="G88" s="9">
        <f t="shared" si="5"/>
        <v>3.0800821355236141E-3</v>
      </c>
      <c r="H88" s="148">
        <f t="shared" si="5"/>
        <v>1</v>
      </c>
    </row>
    <row r="90" spans="1:10" x14ac:dyDescent="0.2">
      <c r="A90" s="404" t="s">
        <v>349</v>
      </c>
    </row>
    <row r="91" spans="1:10" x14ac:dyDescent="0.2">
      <c r="A91" s="344" t="s">
        <v>431</v>
      </c>
    </row>
    <row r="92" spans="1:10" ht="25.5" customHeight="1" x14ac:dyDescent="0.2">
      <c r="A92" s="619" t="s">
        <v>536</v>
      </c>
      <c r="B92" s="619"/>
      <c r="C92" s="619"/>
      <c r="D92" s="619"/>
      <c r="E92" s="619"/>
      <c r="F92" s="619"/>
      <c r="G92" s="619"/>
      <c r="H92" s="619"/>
      <c r="I92" s="619"/>
      <c r="J92" s="619"/>
    </row>
  </sheetData>
  <mergeCells count="6">
    <mergeCell ref="A92:J92"/>
    <mergeCell ref="B8:G8"/>
    <mergeCell ref="H8:H9"/>
    <mergeCell ref="J8:J9"/>
    <mergeCell ref="A2:J2"/>
    <mergeCell ref="A5:J5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9" fitToHeight="0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92"/>
  <sheetViews>
    <sheetView showGridLines="0" workbookViewId="0">
      <selection activeCell="AH9" sqref="AH9"/>
    </sheetView>
  </sheetViews>
  <sheetFormatPr baseColWidth="10" defaultRowHeight="12.75" x14ac:dyDescent="0.2"/>
  <cols>
    <col min="1" max="1" width="17.5" bestFit="1" customWidth="1"/>
    <col min="9" max="9" width="5.33203125" customWidth="1"/>
  </cols>
  <sheetData>
    <row r="1" spans="1:10" ht="13.5" thickBot="1" x14ac:dyDescent="0.25"/>
    <row r="2" spans="1:10" ht="36" customHeight="1" thickTop="1" thickBot="1" x14ac:dyDescent="0.25">
      <c r="A2" s="634" t="s">
        <v>457</v>
      </c>
      <c r="B2" s="635"/>
      <c r="C2" s="635"/>
      <c r="D2" s="635"/>
      <c r="E2" s="635"/>
      <c r="F2" s="635"/>
      <c r="G2" s="635"/>
      <c r="H2" s="635"/>
      <c r="I2" s="635"/>
      <c r="J2" s="636"/>
    </row>
    <row r="3" spans="1:10" ht="13.5" thickTop="1" x14ac:dyDescent="0.2"/>
    <row r="5" spans="1:10" ht="28.5" customHeight="1" x14ac:dyDescent="0.2">
      <c r="A5" s="615" t="s">
        <v>350</v>
      </c>
      <c r="B5" s="615"/>
      <c r="C5" s="615"/>
      <c r="D5" s="615"/>
      <c r="E5" s="615"/>
      <c r="F5" s="615"/>
      <c r="G5" s="615"/>
      <c r="H5" s="615"/>
      <c r="I5" s="615"/>
      <c r="J5" s="615"/>
    </row>
    <row r="8" spans="1:10" ht="16.5" customHeight="1" x14ac:dyDescent="0.2">
      <c r="B8" s="656" t="s">
        <v>101</v>
      </c>
      <c r="C8" s="657"/>
      <c r="D8" s="657"/>
      <c r="E8" s="657"/>
      <c r="F8" s="657"/>
      <c r="G8" s="658"/>
      <c r="H8" s="666" t="s">
        <v>102</v>
      </c>
      <c r="J8" s="615" t="s">
        <v>538</v>
      </c>
    </row>
    <row r="9" spans="1:10" ht="23.25" customHeight="1" x14ac:dyDescent="0.2">
      <c r="B9" s="119">
        <v>2014</v>
      </c>
      <c r="C9" s="2">
        <v>2015</v>
      </c>
      <c r="D9" s="2">
        <v>2016</v>
      </c>
      <c r="E9" s="2">
        <v>2017</v>
      </c>
      <c r="F9" s="2">
        <v>2018</v>
      </c>
      <c r="G9" s="3" t="s">
        <v>430</v>
      </c>
      <c r="H9" s="667"/>
      <c r="J9" s="615"/>
    </row>
    <row r="11" spans="1:10" x14ac:dyDescent="0.2">
      <c r="A11" s="64" t="s">
        <v>97</v>
      </c>
      <c r="B11" s="120"/>
      <c r="C11" s="120">
        <v>7</v>
      </c>
      <c r="D11" s="120">
        <v>12</v>
      </c>
      <c r="E11" s="120">
        <v>20</v>
      </c>
      <c r="F11" s="120">
        <v>17</v>
      </c>
      <c r="G11" s="121">
        <v>3</v>
      </c>
      <c r="H11" s="122">
        <f>SUM(B11:G11)</f>
        <v>59</v>
      </c>
      <c r="J11" s="149">
        <f>F11/H11</f>
        <v>0.28813559322033899</v>
      </c>
    </row>
    <row r="12" spans="1:10" x14ac:dyDescent="0.2">
      <c r="A12" s="66" t="s">
        <v>67</v>
      </c>
      <c r="B12" s="123"/>
      <c r="C12" s="123">
        <v>1</v>
      </c>
      <c r="D12" s="123">
        <v>5</v>
      </c>
      <c r="E12" s="123">
        <v>7</v>
      </c>
      <c r="F12" s="123">
        <v>2</v>
      </c>
      <c r="G12" s="124"/>
      <c r="H12" s="125">
        <f t="shared" ref="H12:H75" si="0">SUM(B12:G12)</f>
        <v>15</v>
      </c>
      <c r="J12" s="150">
        <f t="shared" ref="J12:J75" si="1">F12/H12</f>
        <v>0.13333333333333333</v>
      </c>
    </row>
    <row r="13" spans="1:10" x14ac:dyDescent="0.2">
      <c r="A13" s="14" t="s">
        <v>1</v>
      </c>
      <c r="B13" s="126"/>
      <c r="C13" s="126"/>
      <c r="D13" s="126">
        <v>4</v>
      </c>
      <c r="E13" s="126">
        <v>5</v>
      </c>
      <c r="F13" s="126"/>
      <c r="G13" s="127"/>
      <c r="H13" s="128">
        <f t="shared" si="0"/>
        <v>9</v>
      </c>
      <c r="J13" s="151">
        <f t="shared" si="1"/>
        <v>0</v>
      </c>
    </row>
    <row r="14" spans="1:10" x14ac:dyDescent="0.2">
      <c r="A14" s="16" t="s">
        <v>2</v>
      </c>
      <c r="B14" s="129"/>
      <c r="C14" s="129"/>
      <c r="D14" s="129">
        <v>1</v>
      </c>
      <c r="E14" s="129">
        <v>2</v>
      </c>
      <c r="F14" s="129">
        <v>1</v>
      </c>
      <c r="G14" s="130"/>
      <c r="H14" s="131">
        <f t="shared" si="0"/>
        <v>4</v>
      </c>
      <c r="J14" s="152">
        <f t="shared" si="1"/>
        <v>0.25</v>
      </c>
    </row>
    <row r="15" spans="1:10" x14ac:dyDescent="0.2">
      <c r="A15" s="16" t="s">
        <v>3</v>
      </c>
      <c r="B15" s="129"/>
      <c r="C15" s="129"/>
      <c r="D15" s="129"/>
      <c r="E15" s="129"/>
      <c r="F15" s="129"/>
      <c r="G15" s="130"/>
      <c r="H15" s="131">
        <f t="shared" si="0"/>
        <v>0</v>
      </c>
      <c r="J15" s="152"/>
    </row>
    <row r="16" spans="1:10" x14ac:dyDescent="0.2">
      <c r="A16" s="43" t="s">
        <v>4</v>
      </c>
      <c r="B16" s="132"/>
      <c r="C16" s="132">
        <v>1</v>
      </c>
      <c r="D16" s="132"/>
      <c r="E16" s="132"/>
      <c r="F16" s="132">
        <v>1</v>
      </c>
      <c r="G16" s="133"/>
      <c r="H16" s="134">
        <f t="shared" si="0"/>
        <v>2</v>
      </c>
      <c r="J16" s="153">
        <f t="shared" si="1"/>
        <v>0.5</v>
      </c>
    </row>
    <row r="17" spans="1:10" x14ac:dyDescent="0.2">
      <c r="A17" s="54" t="s">
        <v>68</v>
      </c>
      <c r="B17" s="135"/>
      <c r="C17" s="135">
        <v>6</v>
      </c>
      <c r="D17" s="135">
        <v>7</v>
      </c>
      <c r="E17" s="135">
        <v>13</v>
      </c>
      <c r="F17" s="135">
        <v>15</v>
      </c>
      <c r="G17" s="136">
        <v>3</v>
      </c>
      <c r="H17" s="137">
        <f t="shared" si="0"/>
        <v>44</v>
      </c>
      <c r="J17" s="154">
        <f t="shared" si="1"/>
        <v>0.34090909090909088</v>
      </c>
    </row>
    <row r="18" spans="1:10" x14ac:dyDescent="0.2">
      <c r="A18" s="14" t="s">
        <v>5</v>
      </c>
      <c r="B18" s="126"/>
      <c r="C18" s="126">
        <v>3</v>
      </c>
      <c r="D18" s="126">
        <v>4</v>
      </c>
      <c r="E18" s="126">
        <v>8</v>
      </c>
      <c r="F18" s="126">
        <v>4</v>
      </c>
      <c r="G18" s="127">
        <v>3</v>
      </c>
      <c r="H18" s="128">
        <f t="shared" si="0"/>
        <v>22</v>
      </c>
      <c r="J18" s="151">
        <f t="shared" si="1"/>
        <v>0.18181818181818182</v>
      </c>
    </row>
    <row r="19" spans="1:10" x14ac:dyDescent="0.2">
      <c r="A19" s="43" t="s">
        <v>6</v>
      </c>
      <c r="B19" s="132"/>
      <c r="C19" s="132">
        <v>3</v>
      </c>
      <c r="D19" s="132">
        <v>3</v>
      </c>
      <c r="E19" s="132">
        <v>5</v>
      </c>
      <c r="F19" s="132">
        <v>11</v>
      </c>
      <c r="G19" s="133"/>
      <c r="H19" s="134">
        <f t="shared" si="0"/>
        <v>22</v>
      </c>
      <c r="J19" s="153">
        <f t="shared" si="1"/>
        <v>0.5</v>
      </c>
    </row>
    <row r="20" spans="1:10" x14ac:dyDescent="0.2">
      <c r="A20" s="64" t="s">
        <v>98</v>
      </c>
      <c r="B20" s="120">
        <v>12</v>
      </c>
      <c r="C20" s="120">
        <v>22</v>
      </c>
      <c r="D20" s="120">
        <v>21</v>
      </c>
      <c r="E20" s="120">
        <v>46</v>
      </c>
      <c r="F20" s="120">
        <v>83</v>
      </c>
      <c r="G20" s="121">
        <v>2</v>
      </c>
      <c r="H20" s="122">
        <f t="shared" si="0"/>
        <v>186</v>
      </c>
      <c r="J20" s="149">
        <f t="shared" si="1"/>
        <v>0.44623655913978494</v>
      </c>
    </row>
    <row r="21" spans="1:10" x14ac:dyDescent="0.2">
      <c r="A21" s="66" t="s">
        <v>69</v>
      </c>
      <c r="B21" s="123">
        <v>5</v>
      </c>
      <c r="C21" s="123">
        <v>9</v>
      </c>
      <c r="D21" s="123">
        <v>6</v>
      </c>
      <c r="E21" s="123">
        <v>12</v>
      </c>
      <c r="F21" s="123">
        <v>31</v>
      </c>
      <c r="G21" s="124">
        <v>1</v>
      </c>
      <c r="H21" s="125">
        <f t="shared" si="0"/>
        <v>64</v>
      </c>
      <c r="J21" s="150">
        <f t="shared" si="1"/>
        <v>0.484375</v>
      </c>
    </row>
    <row r="22" spans="1:10" x14ac:dyDescent="0.2">
      <c r="A22" s="14" t="s">
        <v>8</v>
      </c>
      <c r="B22" s="126">
        <v>1</v>
      </c>
      <c r="C22" s="126">
        <v>3</v>
      </c>
      <c r="D22" s="126">
        <v>2</v>
      </c>
      <c r="E22" s="126">
        <v>1</v>
      </c>
      <c r="F22" s="126">
        <v>4</v>
      </c>
      <c r="G22" s="127">
        <v>1</v>
      </c>
      <c r="H22" s="128">
        <f t="shared" si="0"/>
        <v>12</v>
      </c>
      <c r="J22" s="151">
        <f t="shared" si="1"/>
        <v>0.33333333333333331</v>
      </c>
    </row>
    <row r="23" spans="1:10" x14ac:dyDescent="0.2">
      <c r="A23" s="16" t="s">
        <v>9</v>
      </c>
      <c r="B23" s="129">
        <v>1</v>
      </c>
      <c r="C23" s="129">
        <v>2</v>
      </c>
      <c r="D23" s="129"/>
      <c r="E23" s="129">
        <v>1</v>
      </c>
      <c r="F23" s="129">
        <v>1</v>
      </c>
      <c r="G23" s="130"/>
      <c r="H23" s="131">
        <f t="shared" si="0"/>
        <v>5</v>
      </c>
      <c r="J23" s="152">
        <f t="shared" si="1"/>
        <v>0.2</v>
      </c>
    </row>
    <row r="24" spans="1:10" x14ac:dyDescent="0.2">
      <c r="A24" s="16" t="s">
        <v>10</v>
      </c>
      <c r="B24" s="129">
        <v>2</v>
      </c>
      <c r="C24" s="129">
        <v>2</v>
      </c>
      <c r="D24" s="129">
        <v>1</v>
      </c>
      <c r="E24" s="129">
        <v>3</v>
      </c>
      <c r="F24" s="129">
        <v>4</v>
      </c>
      <c r="G24" s="130"/>
      <c r="H24" s="131">
        <f t="shared" si="0"/>
        <v>12</v>
      </c>
      <c r="J24" s="152">
        <f t="shared" si="1"/>
        <v>0.33333333333333331</v>
      </c>
    </row>
    <row r="25" spans="1:10" x14ac:dyDescent="0.2">
      <c r="A25" s="16" t="s">
        <v>11</v>
      </c>
      <c r="B25" s="129"/>
      <c r="C25" s="129"/>
      <c r="D25" s="129"/>
      <c r="E25" s="129"/>
      <c r="F25" s="129"/>
      <c r="G25" s="130"/>
      <c r="H25" s="131">
        <f t="shared" si="0"/>
        <v>0</v>
      </c>
      <c r="J25" s="152"/>
    </row>
    <row r="26" spans="1:10" x14ac:dyDescent="0.2">
      <c r="A26" s="16" t="s">
        <v>12</v>
      </c>
      <c r="B26" s="129">
        <v>1</v>
      </c>
      <c r="C26" s="129"/>
      <c r="D26" s="129">
        <v>2</v>
      </c>
      <c r="E26" s="129">
        <v>3</v>
      </c>
      <c r="F26" s="129">
        <v>13</v>
      </c>
      <c r="G26" s="130"/>
      <c r="H26" s="131">
        <f t="shared" si="0"/>
        <v>19</v>
      </c>
      <c r="J26" s="152">
        <f t="shared" si="1"/>
        <v>0.68421052631578949</v>
      </c>
    </row>
    <row r="27" spans="1:10" x14ac:dyDescent="0.2">
      <c r="A27" s="16" t="s">
        <v>13</v>
      </c>
      <c r="B27" s="129"/>
      <c r="C27" s="129">
        <v>1</v>
      </c>
      <c r="D27" s="129">
        <v>1</v>
      </c>
      <c r="E27" s="129">
        <v>1</v>
      </c>
      <c r="F27" s="129">
        <v>1</v>
      </c>
      <c r="G27" s="130"/>
      <c r="H27" s="131">
        <f t="shared" si="0"/>
        <v>4</v>
      </c>
      <c r="J27" s="152">
        <f t="shared" si="1"/>
        <v>0.25</v>
      </c>
    </row>
    <row r="28" spans="1:10" x14ac:dyDescent="0.2">
      <c r="A28" s="16" t="s">
        <v>14</v>
      </c>
      <c r="B28" s="129"/>
      <c r="C28" s="129">
        <v>1</v>
      </c>
      <c r="D28" s="129"/>
      <c r="E28" s="129"/>
      <c r="F28" s="129"/>
      <c r="G28" s="130"/>
      <c r="H28" s="131">
        <f t="shared" si="0"/>
        <v>1</v>
      </c>
      <c r="J28" s="152">
        <f t="shared" si="1"/>
        <v>0</v>
      </c>
    </row>
    <row r="29" spans="1:10" x14ac:dyDescent="0.2">
      <c r="A29" s="16" t="s">
        <v>15</v>
      </c>
      <c r="B29" s="129"/>
      <c r="C29" s="129"/>
      <c r="D29" s="129"/>
      <c r="E29" s="129">
        <v>3</v>
      </c>
      <c r="F29" s="129">
        <v>5</v>
      </c>
      <c r="G29" s="130"/>
      <c r="H29" s="131">
        <f t="shared" si="0"/>
        <v>8</v>
      </c>
      <c r="J29" s="152">
        <f t="shared" si="1"/>
        <v>0.625</v>
      </c>
    </row>
    <row r="30" spans="1:10" x14ac:dyDescent="0.2">
      <c r="A30" s="43" t="s">
        <v>16</v>
      </c>
      <c r="B30" s="132"/>
      <c r="C30" s="132"/>
      <c r="D30" s="132"/>
      <c r="E30" s="132"/>
      <c r="F30" s="132">
        <v>3</v>
      </c>
      <c r="G30" s="133"/>
      <c r="H30" s="134">
        <f t="shared" si="0"/>
        <v>3</v>
      </c>
      <c r="J30" s="153">
        <f t="shared" si="1"/>
        <v>1</v>
      </c>
    </row>
    <row r="31" spans="1:10" x14ac:dyDescent="0.2">
      <c r="A31" s="54" t="s">
        <v>70</v>
      </c>
      <c r="B31" s="135">
        <v>4</v>
      </c>
      <c r="C31" s="135">
        <v>11</v>
      </c>
      <c r="D31" s="135">
        <v>10</v>
      </c>
      <c r="E31" s="135">
        <v>23</v>
      </c>
      <c r="F31" s="135">
        <v>41</v>
      </c>
      <c r="G31" s="136">
        <v>1</v>
      </c>
      <c r="H31" s="137">
        <f t="shared" si="0"/>
        <v>90</v>
      </c>
      <c r="J31" s="154">
        <f t="shared" si="1"/>
        <v>0.45555555555555555</v>
      </c>
    </row>
    <row r="32" spans="1:10" x14ac:dyDescent="0.2">
      <c r="A32" s="14" t="s">
        <v>17</v>
      </c>
      <c r="B32" s="126">
        <v>1</v>
      </c>
      <c r="C32" s="126">
        <v>2</v>
      </c>
      <c r="D32" s="126">
        <v>4</v>
      </c>
      <c r="E32" s="126">
        <v>5</v>
      </c>
      <c r="F32" s="126">
        <v>5</v>
      </c>
      <c r="G32" s="127"/>
      <c r="H32" s="128">
        <f t="shared" si="0"/>
        <v>17</v>
      </c>
      <c r="J32" s="151">
        <f t="shared" si="1"/>
        <v>0.29411764705882354</v>
      </c>
    </row>
    <row r="33" spans="1:10" x14ac:dyDescent="0.2">
      <c r="A33" s="16" t="s">
        <v>18</v>
      </c>
      <c r="B33" s="129"/>
      <c r="C33" s="129"/>
      <c r="D33" s="129"/>
      <c r="E33" s="129">
        <v>2</v>
      </c>
      <c r="F33" s="129">
        <v>5</v>
      </c>
      <c r="G33" s="130"/>
      <c r="H33" s="131">
        <f t="shared" si="0"/>
        <v>7</v>
      </c>
      <c r="J33" s="152">
        <f t="shared" si="1"/>
        <v>0.7142857142857143</v>
      </c>
    </row>
    <row r="34" spans="1:10" x14ac:dyDescent="0.2">
      <c r="A34" s="16" t="s">
        <v>19</v>
      </c>
      <c r="B34" s="129"/>
      <c r="C34" s="129">
        <v>1</v>
      </c>
      <c r="D34" s="129">
        <v>1</v>
      </c>
      <c r="E34" s="129">
        <v>1</v>
      </c>
      <c r="F34" s="129">
        <v>2</v>
      </c>
      <c r="G34" s="130"/>
      <c r="H34" s="131">
        <f t="shared" si="0"/>
        <v>5</v>
      </c>
      <c r="J34" s="152">
        <f t="shared" si="1"/>
        <v>0.4</v>
      </c>
    </row>
    <row r="35" spans="1:10" x14ac:dyDescent="0.2">
      <c r="A35" s="16" t="s">
        <v>20</v>
      </c>
      <c r="B35" s="129"/>
      <c r="C35" s="129">
        <v>2</v>
      </c>
      <c r="D35" s="129"/>
      <c r="E35" s="129">
        <v>3</v>
      </c>
      <c r="F35" s="129">
        <v>9</v>
      </c>
      <c r="G35" s="130"/>
      <c r="H35" s="131">
        <f t="shared" si="0"/>
        <v>14</v>
      </c>
      <c r="J35" s="152">
        <f t="shared" si="1"/>
        <v>0.6428571428571429</v>
      </c>
    </row>
    <row r="36" spans="1:10" x14ac:dyDescent="0.2">
      <c r="A36" s="16" t="s">
        <v>21</v>
      </c>
      <c r="B36" s="129"/>
      <c r="C36" s="129"/>
      <c r="D36" s="129"/>
      <c r="E36" s="129"/>
      <c r="F36" s="129">
        <v>1</v>
      </c>
      <c r="G36" s="130"/>
      <c r="H36" s="131">
        <f t="shared" si="0"/>
        <v>1</v>
      </c>
      <c r="J36" s="152">
        <f t="shared" si="1"/>
        <v>1</v>
      </c>
    </row>
    <row r="37" spans="1:10" x14ac:dyDescent="0.2">
      <c r="A37" s="16" t="s">
        <v>22</v>
      </c>
      <c r="B37" s="129">
        <v>3</v>
      </c>
      <c r="C37" s="129">
        <v>1</v>
      </c>
      <c r="D37" s="129">
        <v>2</v>
      </c>
      <c r="E37" s="129">
        <v>6</v>
      </c>
      <c r="F37" s="129">
        <v>8</v>
      </c>
      <c r="G37" s="130"/>
      <c r="H37" s="131">
        <f t="shared" si="0"/>
        <v>20</v>
      </c>
      <c r="J37" s="152">
        <f t="shared" si="1"/>
        <v>0.4</v>
      </c>
    </row>
    <row r="38" spans="1:10" x14ac:dyDescent="0.2">
      <c r="A38" s="16" t="s">
        <v>23</v>
      </c>
      <c r="B38" s="129"/>
      <c r="C38" s="129">
        <v>4</v>
      </c>
      <c r="D38" s="129">
        <v>2</v>
      </c>
      <c r="E38" s="129">
        <v>4</v>
      </c>
      <c r="F38" s="129">
        <v>8</v>
      </c>
      <c r="G38" s="130">
        <v>1</v>
      </c>
      <c r="H38" s="131">
        <f t="shared" si="0"/>
        <v>19</v>
      </c>
      <c r="J38" s="152">
        <f t="shared" si="1"/>
        <v>0.42105263157894735</v>
      </c>
    </row>
    <row r="39" spans="1:10" x14ac:dyDescent="0.2">
      <c r="A39" s="16" t="s">
        <v>24</v>
      </c>
      <c r="B39" s="129"/>
      <c r="C39" s="129">
        <v>1</v>
      </c>
      <c r="D39" s="129">
        <v>1</v>
      </c>
      <c r="E39" s="129">
        <v>1</v>
      </c>
      <c r="F39" s="129">
        <v>2</v>
      </c>
      <c r="G39" s="130"/>
      <c r="H39" s="131">
        <f t="shared" si="0"/>
        <v>5</v>
      </c>
      <c r="J39" s="152">
        <f t="shared" si="1"/>
        <v>0.4</v>
      </c>
    </row>
    <row r="40" spans="1:10" x14ac:dyDescent="0.2">
      <c r="A40" s="43" t="s">
        <v>25</v>
      </c>
      <c r="B40" s="132"/>
      <c r="C40" s="132"/>
      <c r="D40" s="132"/>
      <c r="E40" s="132">
        <v>1</v>
      </c>
      <c r="F40" s="132">
        <v>1</v>
      </c>
      <c r="G40" s="133"/>
      <c r="H40" s="134">
        <f t="shared" si="0"/>
        <v>2</v>
      </c>
      <c r="J40" s="153">
        <f t="shared" si="1"/>
        <v>0.5</v>
      </c>
    </row>
    <row r="41" spans="1:10" x14ac:dyDescent="0.2">
      <c r="A41" s="54" t="s">
        <v>71</v>
      </c>
      <c r="B41" s="135">
        <v>3</v>
      </c>
      <c r="C41" s="135">
        <v>2</v>
      </c>
      <c r="D41" s="135">
        <v>5</v>
      </c>
      <c r="E41" s="135">
        <v>11</v>
      </c>
      <c r="F41" s="135">
        <v>11</v>
      </c>
      <c r="G41" s="136"/>
      <c r="H41" s="137">
        <f t="shared" si="0"/>
        <v>32</v>
      </c>
      <c r="J41" s="154">
        <f t="shared" si="1"/>
        <v>0.34375</v>
      </c>
    </row>
    <row r="42" spans="1:10" x14ac:dyDescent="0.2">
      <c r="A42" s="14" t="s">
        <v>26</v>
      </c>
      <c r="B42" s="126">
        <v>2</v>
      </c>
      <c r="C42" s="126"/>
      <c r="D42" s="126">
        <v>2</v>
      </c>
      <c r="E42" s="126">
        <v>4</v>
      </c>
      <c r="F42" s="126">
        <v>7</v>
      </c>
      <c r="G42" s="127"/>
      <c r="H42" s="128">
        <f t="shared" si="0"/>
        <v>15</v>
      </c>
      <c r="J42" s="151">
        <f t="shared" si="1"/>
        <v>0.46666666666666667</v>
      </c>
    </row>
    <row r="43" spans="1:10" x14ac:dyDescent="0.2">
      <c r="A43" s="16" t="s">
        <v>27</v>
      </c>
      <c r="B43" s="129"/>
      <c r="C43" s="129"/>
      <c r="D43" s="129">
        <v>1</v>
      </c>
      <c r="E43" s="129">
        <v>1</v>
      </c>
      <c r="F43" s="129">
        <v>1</v>
      </c>
      <c r="G43" s="130"/>
      <c r="H43" s="131">
        <f t="shared" si="0"/>
        <v>3</v>
      </c>
      <c r="J43" s="152">
        <f t="shared" si="1"/>
        <v>0.33333333333333331</v>
      </c>
    </row>
    <row r="44" spans="1:10" x14ac:dyDescent="0.2">
      <c r="A44" s="16" t="s">
        <v>28</v>
      </c>
      <c r="B44" s="129"/>
      <c r="C44" s="129"/>
      <c r="D44" s="129"/>
      <c r="E44" s="129"/>
      <c r="F44" s="129"/>
      <c r="G44" s="130"/>
      <c r="H44" s="131">
        <f t="shared" si="0"/>
        <v>0</v>
      </c>
      <c r="J44" s="152"/>
    </row>
    <row r="45" spans="1:10" x14ac:dyDescent="0.2">
      <c r="A45" s="16" t="s">
        <v>29</v>
      </c>
      <c r="B45" s="129">
        <v>1</v>
      </c>
      <c r="C45" s="129"/>
      <c r="D45" s="129"/>
      <c r="E45" s="129">
        <v>1</v>
      </c>
      <c r="F45" s="129"/>
      <c r="G45" s="130"/>
      <c r="H45" s="131">
        <f t="shared" si="0"/>
        <v>2</v>
      </c>
      <c r="J45" s="152">
        <f t="shared" si="1"/>
        <v>0</v>
      </c>
    </row>
    <row r="46" spans="1:10" x14ac:dyDescent="0.2">
      <c r="A46" s="43" t="s">
        <v>30</v>
      </c>
      <c r="B46" s="132"/>
      <c r="C46" s="132">
        <v>2</v>
      </c>
      <c r="D46" s="132">
        <v>2</v>
      </c>
      <c r="E46" s="132">
        <v>5</v>
      </c>
      <c r="F46" s="132">
        <v>3</v>
      </c>
      <c r="G46" s="133"/>
      <c r="H46" s="134">
        <f t="shared" si="0"/>
        <v>12</v>
      </c>
      <c r="J46" s="153">
        <f t="shared" si="1"/>
        <v>0.25</v>
      </c>
    </row>
    <row r="47" spans="1:10" x14ac:dyDescent="0.2">
      <c r="A47" s="54" t="s">
        <v>72</v>
      </c>
      <c r="B47" s="135"/>
      <c r="C47" s="135"/>
      <c r="D47" s="135"/>
      <c r="E47" s="135"/>
      <c r="F47" s="135"/>
      <c r="G47" s="136"/>
      <c r="H47" s="137">
        <f t="shared" si="0"/>
        <v>0</v>
      </c>
      <c r="J47" s="154"/>
    </row>
    <row r="48" spans="1:10" x14ac:dyDescent="0.2">
      <c r="A48" s="14">
        <v>76</v>
      </c>
      <c r="B48" s="126"/>
      <c r="C48" s="126"/>
      <c r="D48" s="126"/>
      <c r="E48" s="126"/>
      <c r="F48" s="126"/>
      <c r="G48" s="127"/>
      <c r="H48" s="128">
        <f t="shared" si="0"/>
        <v>0</v>
      </c>
      <c r="J48" s="151"/>
    </row>
    <row r="49" spans="1:10" x14ac:dyDescent="0.2">
      <c r="A49" s="38" t="s">
        <v>83</v>
      </c>
      <c r="B49" s="138"/>
      <c r="C49" s="138"/>
      <c r="D49" s="138"/>
      <c r="E49" s="138"/>
      <c r="F49" s="138"/>
      <c r="G49" s="139"/>
      <c r="H49" s="140">
        <f t="shared" si="0"/>
        <v>0</v>
      </c>
      <c r="J49" s="155"/>
    </row>
    <row r="50" spans="1:10" x14ac:dyDescent="0.2">
      <c r="A50" s="64" t="s">
        <v>100</v>
      </c>
      <c r="B50" s="120">
        <v>9</v>
      </c>
      <c r="C50" s="120">
        <v>23</v>
      </c>
      <c r="D50" s="120">
        <v>38</v>
      </c>
      <c r="E50" s="120">
        <v>41</v>
      </c>
      <c r="F50" s="120">
        <v>62</v>
      </c>
      <c r="G50" s="121">
        <v>4</v>
      </c>
      <c r="H50" s="122">
        <f t="shared" si="0"/>
        <v>177</v>
      </c>
      <c r="J50" s="149">
        <f t="shared" si="1"/>
        <v>0.35028248587570621</v>
      </c>
    </row>
    <row r="51" spans="1:10" x14ac:dyDescent="0.2">
      <c r="A51" s="66" t="s">
        <v>73</v>
      </c>
      <c r="B51" s="123">
        <v>6</v>
      </c>
      <c r="C51" s="123">
        <v>12</v>
      </c>
      <c r="D51" s="123">
        <v>8</v>
      </c>
      <c r="E51" s="123">
        <v>11</v>
      </c>
      <c r="F51" s="123">
        <v>23</v>
      </c>
      <c r="G51" s="124">
        <v>1</v>
      </c>
      <c r="H51" s="125">
        <f t="shared" si="0"/>
        <v>61</v>
      </c>
      <c r="J51" s="150">
        <f t="shared" si="1"/>
        <v>0.37704918032786883</v>
      </c>
    </row>
    <row r="52" spans="1:10" x14ac:dyDescent="0.2">
      <c r="A52" s="14" t="s">
        <v>37</v>
      </c>
      <c r="B52" s="126"/>
      <c r="C52" s="126">
        <v>4</v>
      </c>
      <c r="D52" s="126">
        <v>1</v>
      </c>
      <c r="E52" s="126">
        <v>1</v>
      </c>
      <c r="F52" s="126">
        <v>7</v>
      </c>
      <c r="G52" s="127"/>
      <c r="H52" s="128">
        <f t="shared" si="0"/>
        <v>13</v>
      </c>
      <c r="J52" s="151">
        <f t="shared" si="1"/>
        <v>0.53846153846153844</v>
      </c>
    </row>
    <row r="53" spans="1:10" x14ac:dyDescent="0.2">
      <c r="A53" s="16" t="s">
        <v>38</v>
      </c>
      <c r="B53" s="129">
        <v>1</v>
      </c>
      <c r="C53" s="129">
        <v>3</v>
      </c>
      <c r="D53" s="129">
        <v>2</v>
      </c>
      <c r="E53" s="129">
        <v>6</v>
      </c>
      <c r="F53" s="129">
        <v>8</v>
      </c>
      <c r="G53" s="130"/>
      <c r="H53" s="131">
        <f t="shared" si="0"/>
        <v>20</v>
      </c>
      <c r="J53" s="152">
        <f t="shared" si="1"/>
        <v>0.4</v>
      </c>
    </row>
    <row r="54" spans="1:10" x14ac:dyDescent="0.2">
      <c r="A54" s="43" t="s">
        <v>39</v>
      </c>
      <c r="B54" s="132">
        <v>5</v>
      </c>
      <c r="C54" s="132">
        <v>5</v>
      </c>
      <c r="D54" s="132">
        <v>5</v>
      </c>
      <c r="E54" s="132">
        <v>4</v>
      </c>
      <c r="F54" s="132">
        <v>8</v>
      </c>
      <c r="G54" s="133">
        <v>1</v>
      </c>
      <c r="H54" s="134">
        <f t="shared" si="0"/>
        <v>28</v>
      </c>
      <c r="J54" s="153">
        <f t="shared" si="1"/>
        <v>0.2857142857142857</v>
      </c>
    </row>
    <row r="55" spans="1:10" x14ac:dyDescent="0.2">
      <c r="A55" s="54" t="s">
        <v>74</v>
      </c>
      <c r="B55" s="135"/>
      <c r="C55" s="135">
        <v>1</v>
      </c>
      <c r="D55" s="135">
        <v>1</v>
      </c>
      <c r="E55" s="135">
        <v>1</v>
      </c>
      <c r="F55" s="135">
        <v>6</v>
      </c>
      <c r="G55" s="136">
        <v>1</v>
      </c>
      <c r="H55" s="137">
        <f t="shared" si="0"/>
        <v>10</v>
      </c>
      <c r="J55" s="154">
        <f t="shared" si="1"/>
        <v>0.6</v>
      </c>
    </row>
    <row r="56" spans="1:10" x14ac:dyDescent="0.2">
      <c r="A56" s="14" t="s">
        <v>40</v>
      </c>
      <c r="B56" s="126"/>
      <c r="C56" s="126"/>
      <c r="D56" s="126">
        <v>1</v>
      </c>
      <c r="E56" s="126"/>
      <c r="F56" s="126">
        <v>5</v>
      </c>
      <c r="G56" s="127">
        <v>1</v>
      </c>
      <c r="H56" s="128">
        <f t="shared" si="0"/>
        <v>7</v>
      </c>
      <c r="J56" s="151">
        <f t="shared" si="1"/>
        <v>0.7142857142857143</v>
      </c>
    </row>
    <row r="57" spans="1:10" x14ac:dyDescent="0.2">
      <c r="A57" s="16" t="s">
        <v>41</v>
      </c>
      <c r="B57" s="129"/>
      <c r="C57" s="129"/>
      <c r="D57" s="129"/>
      <c r="E57" s="129"/>
      <c r="F57" s="129"/>
      <c r="G57" s="130"/>
      <c r="H57" s="131">
        <f t="shared" si="0"/>
        <v>0</v>
      </c>
      <c r="J57" s="152"/>
    </row>
    <row r="58" spans="1:10" x14ac:dyDescent="0.2">
      <c r="A58" s="43" t="s">
        <v>42</v>
      </c>
      <c r="B58" s="132"/>
      <c r="C58" s="132">
        <v>1</v>
      </c>
      <c r="D58" s="132"/>
      <c r="E58" s="132">
        <v>1</v>
      </c>
      <c r="F58" s="132">
        <v>1</v>
      </c>
      <c r="G58" s="133"/>
      <c r="H58" s="134">
        <f t="shared" si="0"/>
        <v>3</v>
      </c>
      <c r="J58" s="153">
        <f t="shared" si="1"/>
        <v>0.33333333333333331</v>
      </c>
    </row>
    <row r="59" spans="1:10" x14ac:dyDescent="0.2">
      <c r="A59" s="54" t="s">
        <v>75</v>
      </c>
      <c r="B59" s="135"/>
      <c r="C59" s="135"/>
      <c r="D59" s="135">
        <v>8</v>
      </c>
      <c r="E59" s="135">
        <v>5</v>
      </c>
      <c r="F59" s="135">
        <v>5</v>
      </c>
      <c r="G59" s="136"/>
      <c r="H59" s="137">
        <f t="shared" si="0"/>
        <v>18</v>
      </c>
      <c r="J59" s="154">
        <f t="shared" si="1"/>
        <v>0.27777777777777779</v>
      </c>
    </row>
    <row r="60" spans="1:10" x14ac:dyDescent="0.2">
      <c r="A60" s="14" t="s">
        <v>43</v>
      </c>
      <c r="B60" s="126"/>
      <c r="C60" s="126"/>
      <c r="D60" s="126">
        <v>4</v>
      </c>
      <c r="E60" s="126">
        <v>2</v>
      </c>
      <c r="F60" s="126">
        <v>2</v>
      </c>
      <c r="G60" s="127"/>
      <c r="H60" s="128">
        <f t="shared" si="0"/>
        <v>8</v>
      </c>
      <c r="J60" s="151">
        <f t="shared" si="1"/>
        <v>0.25</v>
      </c>
    </row>
    <row r="61" spans="1:10" x14ac:dyDescent="0.2">
      <c r="A61" s="16" t="s">
        <v>44</v>
      </c>
      <c r="B61" s="129"/>
      <c r="C61" s="129"/>
      <c r="D61" s="129">
        <v>2</v>
      </c>
      <c r="E61" s="129">
        <v>2</v>
      </c>
      <c r="F61" s="129">
        <v>1</v>
      </c>
      <c r="G61" s="130"/>
      <c r="H61" s="131">
        <f t="shared" si="0"/>
        <v>5</v>
      </c>
      <c r="J61" s="152">
        <f t="shared" si="1"/>
        <v>0.2</v>
      </c>
    </row>
    <row r="62" spans="1:10" x14ac:dyDescent="0.2">
      <c r="A62" s="43" t="s">
        <v>45</v>
      </c>
      <c r="B62" s="132"/>
      <c r="C62" s="132"/>
      <c r="D62" s="132">
        <v>2</v>
      </c>
      <c r="E62" s="132">
        <v>1</v>
      </c>
      <c r="F62" s="132">
        <v>2</v>
      </c>
      <c r="G62" s="133"/>
      <c r="H62" s="134">
        <f t="shared" si="0"/>
        <v>5</v>
      </c>
      <c r="J62" s="153">
        <f t="shared" si="1"/>
        <v>0.4</v>
      </c>
    </row>
    <row r="63" spans="1:10" x14ac:dyDescent="0.2">
      <c r="A63" s="54" t="s">
        <v>76</v>
      </c>
      <c r="B63" s="135"/>
      <c r="C63" s="135">
        <v>2</v>
      </c>
      <c r="D63" s="135">
        <v>1</v>
      </c>
      <c r="E63" s="135">
        <v>4</v>
      </c>
      <c r="F63" s="135">
        <v>7</v>
      </c>
      <c r="G63" s="136">
        <v>1</v>
      </c>
      <c r="H63" s="137">
        <f t="shared" si="0"/>
        <v>15</v>
      </c>
      <c r="J63" s="154">
        <f t="shared" si="1"/>
        <v>0.46666666666666667</v>
      </c>
    </row>
    <row r="64" spans="1:10" x14ac:dyDescent="0.2">
      <c r="A64" s="14" t="s">
        <v>46</v>
      </c>
      <c r="B64" s="126"/>
      <c r="C64" s="126"/>
      <c r="D64" s="126"/>
      <c r="E64" s="126"/>
      <c r="F64" s="126">
        <v>2</v>
      </c>
      <c r="G64" s="127">
        <v>1</v>
      </c>
      <c r="H64" s="128">
        <f t="shared" si="0"/>
        <v>3</v>
      </c>
      <c r="J64" s="151">
        <f t="shared" si="1"/>
        <v>0.66666666666666663</v>
      </c>
    </row>
    <row r="65" spans="1:10" x14ac:dyDescent="0.2">
      <c r="A65" s="16" t="s">
        <v>47</v>
      </c>
      <c r="B65" s="129"/>
      <c r="C65" s="129">
        <v>1</v>
      </c>
      <c r="D65" s="129"/>
      <c r="E65" s="129">
        <v>3</v>
      </c>
      <c r="F65" s="129">
        <v>3</v>
      </c>
      <c r="G65" s="130"/>
      <c r="H65" s="131">
        <f t="shared" si="0"/>
        <v>7</v>
      </c>
      <c r="J65" s="152">
        <f t="shared" si="1"/>
        <v>0.42857142857142855</v>
      </c>
    </row>
    <row r="66" spans="1:10" x14ac:dyDescent="0.2">
      <c r="A66" s="16" t="s">
        <v>48</v>
      </c>
      <c r="B66" s="129"/>
      <c r="C66" s="129">
        <v>1</v>
      </c>
      <c r="D66" s="129">
        <v>1</v>
      </c>
      <c r="E66" s="129">
        <v>1</v>
      </c>
      <c r="F66" s="129">
        <v>1</v>
      </c>
      <c r="G66" s="130"/>
      <c r="H66" s="131">
        <f t="shared" si="0"/>
        <v>4</v>
      </c>
      <c r="J66" s="152">
        <f t="shared" si="1"/>
        <v>0.25</v>
      </c>
    </row>
    <row r="67" spans="1:10" x14ac:dyDescent="0.2">
      <c r="A67" s="43" t="s">
        <v>49</v>
      </c>
      <c r="B67" s="132"/>
      <c r="C67" s="132"/>
      <c r="D67" s="132"/>
      <c r="E67" s="132"/>
      <c r="F67" s="132">
        <v>1</v>
      </c>
      <c r="G67" s="133"/>
      <c r="H67" s="134">
        <f t="shared" si="0"/>
        <v>1</v>
      </c>
      <c r="J67" s="153">
        <f t="shared" si="1"/>
        <v>1</v>
      </c>
    </row>
    <row r="68" spans="1:10" x14ac:dyDescent="0.2">
      <c r="A68" s="54" t="s">
        <v>77</v>
      </c>
      <c r="B68" s="135">
        <v>1</v>
      </c>
      <c r="C68" s="135">
        <v>5</v>
      </c>
      <c r="D68" s="135">
        <v>17</v>
      </c>
      <c r="E68" s="135">
        <v>13</v>
      </c>
      <c r="F68" s="135">
        <v>14</v>
      </c>
      <c r="G68" s="136"/>
      <c r="H68" s="137">
        <f t="shared" si="0"/>
        <v>50</v>
      </c>
      <c r="J68" s="154">
        <f t="shared" si="1"/>
        <v>0.28000000000000003</v>
      </c>
    </row>
    <row r="69" spans="1:10" x14ac:dyDescent="0.2">
      <c r="A69" s="14" t="s">
        <v>50</v>
      </c>
      <c r="B69" s="126"/>
      <c r="C69" s="126">
        <v>2</v>
      </c>
      <c r="D69" s="126">
        <v>5</v>
      </c>
      <c r="E69" s="126">
        <v>4</v>
      </c>
      <c r="F69" s="126">
        <v>8</v>
      </c>
      <c r="G69" s="127"/>
      <c r="H69" s="128">
        <f t="shared" si="0"/>
        <v>19</v>
      </c>
      <c r="J69" s="151">
        <f t="shared" si="1"/>
        <v>0.42105263157894735</v>
      </c>
    </row>
    <row r="70" spans="1:10" x14ac:dyDescent="0.2">
      <c r="A70" s="16" t="s">
        <v>51</v>
      </c>
      <c r="B70" s="129"/>
      <c r="C70" s="129">
        <v>1</v>
      </c>
      <c r="D70" s="129">
        <v>4</v>
      </c>
      <c r="E70" s="129">
        <v>5</v>
      </c>
      <c r="F70" s="129">
        <v>4</v>
      </c>
      <c r="G70" s="130"/>
      <c r="H70" s="131">
        <f t="shared" si="0"/>
        <v>14</v>
      </c>
      <c r="J70" s="152">
        <f t="shared" si="1"/>
        <v>0.2857142857142857</v>
      </c>
    </row>
    <row r="71" spans="1:10" x14ac:dyDescent="0.2">
      <c r="A71" s="16" t="s">
        <v>52</v>
      </c>
      <c r="B71" s="129"/>
      <c r="C71" s="129">
        <v>2</v>
      </c>
      <c r="D71" s="129">
        <v>1</v>
      </c>
      <c r="E71" s="129">
        <v>2</v>
      </c>
      <c r="F71" s="129">
        <v>1</v>
      </c>
      <c r="G71" s="130"/>
      <c r="H71" s="131">
        <f t="shared" si="0"/>
        <v>6</v>
      </c>
      <c r="J71" s="152">
        <f t="shared" si="1"/>
        <v>0.16666666666666666</v>
      </c>
    </row>
    <row r="72" spans="1:10" x14ac:dyDescent="0.2">
      <c r="A72" s="43" t="s">
        <v>53</v>
      </c>
      <c r="B72" s="132">
        <v>1</v>
      </c>
      <c r="C72" s="132"/>
      <c r="D72" s="132">
        <v>7</v>
      </c>
      <c r="E72" s="132">
        <v>2</v>
      </c>
      <c r="F72" s="132">
        <v>1</v>
      </c>
      <c r="G72" s="133"/>
      <c r="H72" s="134">
        <f t="shared" si="0"/>
        <v>11</v>
      </c>
      <c r="J72" s="153">
        <f t="shared" si="1"/>
        <v>9.0909090909090912E-2</v>
      </c>
    </row>
    <row r="73" spans="1:10" x14ac:dyDescent="0.2">
      <c r="A73" s="54" t="s">
        <v>78</v>
      </c>
      <c r="B73" s="135">
        <v>2</v>
      </c>
      <c r="C73" s="135">
        <v>3</v>
      </c>
      <c r="D73" s="135">
        <v>3</v>
      </c>
      <c r="E73" s="135">
        <v>7</v>
      </c>
      <c r="F73" s="135">
        <v>7</v>
      </c>
      <c r="G73" s="136">
        <v>1</v>
      </c>
      <c r="H73" s="137">
        <f t="shared" si="0"/>
        <v>23</v>
      </c>
      <c r="J73" s="154">
        <f t="shared" si="1"/>
        <v>0.30434782608695654</v>
      </c>
    </row>
    <row r="74" spans="1:10" x14ac:dyDescent="0.2">
      <c r="A74" s="14" t="s">
        <v>54</v>
      </c>
      <c r="B74" s="126">
        <v>1</v>
      </c>
      <c r="C74" s="126"/>
      <c r="D74" s="126">
        <v>2</v>
      </c>
      <c r="E74" s="126">
        <v>1</v>
      </c>
      <c r="F74" s="126">
        <v>3</v>
      </c>
      <c r="G74" s="127"/>
      <c r="H74" s="128">
        <f t="shared" si="0"/>
        <v>7</v>
      </c>
      <c r="J74" s="151">
        <f t="shared" si="1"/>
        <v>0.42857142857142855</v>
      </c>
    </row>
    <row r="75" spans="1:10" x14ac:dyDescent="0.2">
      <c r="A75" s="16" t="s">
        <v>55</v>
      </c>
      <c r="B75" s="129"/>
      <c r="C75" s="129">
        <v>1</v>
      </c>
      <c r="D75" s="129"/>
      <c r="E75" s="129">
        <v>3</v>
      </c>
      <c r="F75" s="129">
        <v>1</v>
      </c>
      <c r="G75" s="130"/>
      <c r="H75" s="131">
        <f t="shared" si="0"/>
        <v>5</v>
      </c>
      <c r="J75" s="152">
        <f t="shared" si="1"/>
        <v>0.2</v>
      </c>
    </row>
    <row r="76" spans="1:10" x14ac:dyDescent="0.2">
      <c r="A76" s="16" t="s">
        <v>56</v>
      </c>
      <c r="B76" s="129">
        <v>1</v>
      </c>
      <c r="C76" s="129">
        <v>1</v>
      </c>
      <c r="D76" s="129">
        <v>1</v>
      </c>
      <c r="E76" s="129"/>
      <c r="F76" s="129">
        <v>1</v>
      </c>
      <c r="G76" s="130"/>
      <c r="H76" s="131">
        <f t="shared" ref="H76:H84" si="2">SUM(B76:G76)</f>
        <v>4</v>
      </c>
      <c r="J76" s="152">
        <f t="shared" ref="J76:J86" si="3">F76/H76</f>
        <v>0.25</v>
      </c>
    </row>
    <row r="77" spans="1:10" x14ac:dyDescent="0.2">
      <c r="A77" s="16" t="s">
        <v>57</v>
      </c>
      <c r="B77" s="129"/>
      <c r="C77" s="129">
        <v>1</v>
      </c>
      <c r="D77" s="129"/>
      <c r="E77" s="129">
        <v>1</v>
      </c>
      <c r="F77" s="129">
        <v>1</v>
      </c>
      <c r="G77" s="130"/>
      <c r="H77" s="131">
        <f t="shared" si="2"/>
        <v>3</v>
      </c>
      <c r="J77" s="152">
        <f t="shared" si="3"/>
        <v>0.33333333333333331</v>
      </c>
    </row>
    <row r="78" spans="1:10" x14ac:dyDescent="0.2">
      <c r="A78" s="16" t="s">
        <v>58</v>
      </c>
      <c r="B78" s="129"/>
      <c r="C78" s="129"/>
      <c r="D78" s="129"/>
      <c r="E78" s="129">
        <v>1</v>
      </c>
      <c r="F78" s="129">
        <v>1</v>
      </c>
      <c r="G78" s="130"/>
      <c r="H78" s="131">
        <f t="shared" si="2"/>
        <v>2</v>
      </c>
      <c r="J78" s="152">
        <f t="shared" si="3"/>
        <v>0.5</v>
      </c>
    </row>
    <row r="79" spans="1:10" x14ac:dyDescent="0.2">
      <c r="A79" s="43" t="s">
        <v>59</v>
      </c>
      <c r="B79" s="132"/>
      <c r="C79" s="132"/>
      <c r="D79" s="132"/>
      <c r="E79" s="132">
        <v>1</v>
      </c>
      <c r="F79" s="132"/>
      <c r="G79" s="133">
        <v>1</v>
      </c>
      <c r="H79" s="134">
        <f t="shared" si="2"/>
        <v>2</v>
      </c>
      <c r="J79" s="153">
        <f t="shared" si="3"/>
        <v>0</v>
      </c>
    </row>
    <row r="80" spans="1:10" x14ac:dyDescent="0.2">
      <c r="A80" s="64" t="s">
        <v>99</v>
      </c>
      <c r="B80" s="120">
        <v>1</v>
      </c>
      <c r="C80" s="120">
        <v>2</v>
      </c>
      <c r="D80" s="120">
        <v>3</v>
      </c>
      <c r="E80" s="120">
        <v>2</v>
      </c>
      <c r="F80" s="120">
        <v>3</v>
      </c>
      <c r="G80" s="121"/>
      <c r="H80" s="122">
        <f t="shared" si="2"/>
        <v>11</v>
      </c>
      <c r="J80" s="149">
        <f t="shared" si="3"/>
        <v>0.27272727272727271</v>
      </c>
    </row>
    <row r="81" spans="1:10" x14ac:dyDescent="0.2">
      <c r="A81" s="66" t="s">
        <v>79</v>
      </c>
      <c r="B81" s="123">
        <v>1</v>
      </c>
      <c r="C81" s="123">
        <v>2</v>
      </c>
      <c r="D81" s="123">
        <v>3</v>
      </c>
      <c r="E81" s="123">
        <v>2</v>
      </c>
      <c r="F81" s="123">
        <v>3</v>
      </c>
      <c r="G81" s="124"/>
      <c r="H81" s="125">
        <f t="shared" si="2"/>
        <v>11</v>
      </c>
      <c r="J81" s="150">
        <f t="shared" si="3"/>
        <v>0.27272727272727271</v>
      </c>
    </row>
    <row r="82" spans="1:10" x14ac:dyDescent="0.2">
      <c r="A82" s="14" t="s">
        <v>33</v>
      </c>
      <c r="B82" s="126">
        <v>1</v>
      </c>
      <c r="C82" s="126"/>
      <c r="D82" s="126">
        <v>1</v>
      </c>
      <c r="E82" s="126"/>
      <c r="F82" s="126"/>
      <c r="G82" s="127"/>
      <c r="H82" s="128">
        <f t="shared" si="2"/>
        <v>2</v>
      </c>
      <c r="J82" s="151">
        <f t="shared" si="3"/>
        <v>0</v>
      </c>
    </row>
    <row r="83" spans="1:10" x14ac:dyDescent="0.2">
      <c r="A83" s="16" t="s">
        <v>34</v>
      </c>
      <c r="B83" s="129"/>
      <c r="C83" s="129">
        <v>1</v>
      </c>
      <c r="D83" s="129"/>
      <c r="E83" s="129">
        <v>2</v>
      </c>
      <c r="F83" s="129">
        <v>3</v>
      </c>
      <c r="G83" s="130"/>
      <c r="H83" s="131">
        <f t="shared" si="2"/>
        <v>6</v>
      </c>
      <c r="J83" s="152">
        <f t="shared" si="3"/>
        <v>0.5</v>
      </c>
    </row>
    <row r="84" spans="1:10" x14ac:dyDescent="0.2">
      <c r="A84" s="18" t="s">
        <v>35</v>
      </c>
      <c r="B84" s="141"/>
      <c r="C84" s="141">
        <v>1</v>
      </c>
      <c r="D84" s="141">
        <v>2</v>
      </c>
      <c r="E84" s="141"/>
      <c r="F84" s="141"/>
      <c r="G84" s="142"/>
      <c r="H84" s="143">
        <f t="shared" si="2"/>
        <v>3</v>
      </c>
      <c r="J84" s="156">
        <f t="shared" si="3"/>
        <v>0</v>
      </c>
    </row>
    <row r="85" spans="1:10" x14ac:dyDescent="0.2">
      <c r="B85" s="144"/>
      <c r="C85" s="144"/>
      <c r="D85" s="144"/>
      <c r="E85" s="144"/>
      <c r="F85" s="144"/>
      <c r="G85" s="144"/>
      <c r="H85" s="144"/>
      <c r="J85" s="157"/>
    </row>
    <row r="86" spans="1:10" x14ac:dyDescent="0.2">
      <c r="A86" s="8" t="s">
        <v>60</v>
      </c>
      <c r="B86" s="145">
        <f>B11+B20+B50+B80</f>
        <v>22</v>
      </c>
      <c r="C86" s="145">
        <f t="shared" ref="C86:H86" si="4">C11+C20+C50+C80</f>
        <v>54</v>
      </c>
      <c r="D86" s="145">
        <f t="shared" si="4"/>
        <v>74</v>
      </c>
      <c r="E86" s="145">
        <f t="shared" si="4"/>
        <v>109</v>
      </c>
      <c r="F86" s="145">
        <f t="shared" si="4"/>
        <v>165</v>
      </c>
      <c r="G86" s="145">
        <f t="shared" si="4"/>
        <v>9</v>
      </c>
      <c r="H86" s="146">
        <f t="shared" si="4"/>
        <v>433</v>
      </c>
      <c r="J86" s="158">
        <f t="shared" si="3"/>
        <v>0.38106235565819863</v>
      </c>
    </row>
    <row r="88" spans="1:10" x14ac:dyDescent="0.2">
      <c r="A88" s="8" t="s">
        <v>103</v>
      </c>
      <c r="B88" s="9">
        <f>B86/$H$86</f>
        <v>5.0808314087759814E-2</v>
      </c>
      <c r="C88" s="9">
        <f t="shared" ref="C88:H88" si="5">C86/$H$86</f>
        <v>0.12471131639722864</v>
      </c>
      <c r="D88" s="9">
        <f t="shared" si="5"/>
        <v>0.17090069284064666</v>
      </c>
      <c r="E88" s="9">
        <f t="shared" si="5"/>
        <v>0.25173210161662818</v>
      </c>
      <c r="F88" s="9">
        <f t="shared" si="5"/>
        <v>0.38106235565819863</v>
      </c>
      <c r="G88" s="9">
        <f t="shared" si="5"/>
        <v>2.0785219399538105E-2</v>
      </c>
      <c r="H88" s="148">
        <f t="shared" si="5"/>
        <v>1</v>
      </c>
    </row>
    <row r="90" spans="1:10" x14ac:dyDescent="0.2">
      <c r="A90" s="404" t="s">
        <v>349</v>
      </c>
    </row>
    <row r="91" spans="1:10" x14ac:dyDescent="0.2">
      <c r="A91" s="344" t="s">
        <v>431</v>
      </c>
    </row>
    <row r="92" spans="1:10" ht="26.25" customHeight="1" x14ac:dyDescent="0.2">
      <c r="A92" s="619" t="s">
        <v>539</v>
      </c>
      <c r="B92" s="619"/>
      <c r="C92" s="619"/>
      <c r="D92" s="619"/>
      <c r="E92" s="619"/>
      <c r="F92" s="619"/>
      <c r="G92" s="619"/>
      <c r="H92" s="619"/>
      <c r="I92" s="619"/>
      <c r="J92" s="619"/>
    </row>
  </sheetData>
  <mergeCells count="6">
    <mergeCell ref="A92:J92"/>
    <mergeCell ref="B8:G8"/>
    <mergeCell ref="H8:H9"/>
    <mergeCell ref="J8:J9"/>
    <mergeCell ref="A2:J2"/>
    <mergeCell ref="A5:J5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9" fitToHeight="0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89"/>
  <sheetViews>
    <sheetView showGridLines="0" workbookViewId="0">
      <selection activeCell="L29" sqref="L29"/>
    </sheetView>
  </sheetViews>
  <sheetFormatPr baseColWidth="10" defaultRowHeight="12.75" x14ac:dyDescent="0.2"/>
  <cols>
    <col min="1" max="1" width="17.5" bestFit="1" customWidth="1"/>
    <col min="2" max="2" width="14.83203125" bestFit="1" customWidth="1"/>
    <col min="3" max="3" width="13.6640625" bestFit="1" customWidth="1"/>
    <col min="4" max="4" width="15.6640625" customWidth="1"/>
    <col min="5" max="5" width="2.83203125" customWidth="1"/>
    <col min="6" max="6" width="14.5" customWidth="1"/>
    <col min="7" max="7" width="13.83203125" customWidth="1"/>
    <col min="8" max="8" width="15.5" customWidth="1"/>
  </cols>
  <sheetData>
    <row r="1" spans="1:10" ht="13.5" thickBot="1" x14ac:dyDescent="0.25"/>
    <row r="2" spans="1:10" ht="33" customHeight="1" thickTop="1" thickBot="1" x14ac:dyDescent="0.25">
      <c r="A2" s="634" t="s">
        <v>453</v>
      </c>
      <c r="B2" s="635"/>
      <c r="C2" s="635"/>
      <c r="D2" s="635"/>
      <c r="E2" s="635"/>
      <c r="F2" s="635"/>
      <c r="G2" s="635"/>
      <c r="H2" s="636"/>
      <c r="I2" s="386"/>
      <c r="J2" s="386"/>
    </row>
    <row r="3" spans="1:10" ht="13.5" thickTop="1" x14ac:dyDescent="0.2"/>
    <row r="5" spans="1:10" ht="28.5" customHeight="1" x14ac:dyDescent="0.2">
      <c r="A5" s="615" t="s">
        <v>542</v>
      </c>
      <c r="B5" s="615"/>
      <c r="C5" s="615"/>
      <c r="D5" s="615"/>
      <c r="E5" s="615"/>
      <c r="F5" s="615"/>
      <c r="G5" s="615"/>
      <c r="H5" s="615"/>
    </row>
    <row r="8" spans="1:10" x14ac:dyDescent="0.2">
      <c r="B8" s="648" t="s">
        <v>92</v>
      </c>
      <c r="C8" s="649"/>
      <c r="D8" s="668"/>
      <c r="F8" s="648" t="s">
        <v>88</v>
      </c>
      <c r="G8" s="649"/>
      <c r="H8" s="668"/>
    </row>
    <row r="9" spans="1:10" ht="39" customHeight="1" x14ac:dyDescent="0.2">
      <c r="B9" s="289" t="s">
        <v>540</v>
      </c>
      <c r="C9" s="405" t="s">
        <v>541</v>
      </c>
      <c r="D9" s="265" t="s">
        <v>244</v>
      </c>
      <c r="F9" s="289" t="s">
        <v>540</v>
      </c>
      <c r="G9" s="405" t="s">
        <v>541</v>
      </c>
      <c r="H9" s="265" t="s">
        <v>244</v>
      </c>
    </row>
    <row r="11" spans="1:10" x14ac:dyDescent="0.2">
      <c r="A11" s="64" t="s">
        <v>97</v>
      </c>
      <c r="B11" s="168">
        <f>B12+B17</f>
        <v>95</v>
      </c>
      <c r="C11" s="168">
        <v>82</v>
      </c>
      <c r="D11" s="165">
        <f>B11/C11</f>
        <v>1.1585365853658536</v>
      </c>
      <c r="F11" s="168">
        <f>F12+F17</f>
        <v>586</v>
      </c>
      <c r="G11" s="168">
        <v>248</v>
      </c>
      <c r="H11" s="165">
        <f>F11/G11</f>
        <v>2.3629032258064515</v>
      </c>
    </row>
    <row r="12" spans="1:10" x14ac:dyDescent="0.2">
      <c r="A12" s="66" t="s">
        <v>67</v>
      </c>
      <c r="B12" s="169">
        <f>SUM(B13:B16)</f>
        <v>24</v>
      </c>
      <c r="C12" s="169">
        <v>18</v>
      </c>
      <c r="D12" s="166">
        <f t="shared" ref="D12:D75" si="0">B12/C12</f>
        <v>1.3333333333333333</v>
      </c>
      <c r="F12" s="169">
        <f>SUM(F13:F16)</f>
        <v>251</v>
      </c>
      <c r="G12" s="169">
        <v>117</v>
      </c>
      <c r="H12" s="166">
        <f t="shared" ref="H12:H75" si="1">F12/G12</f>
        <v>2.1452991452991452</v>
      </c>
    </row>
    <row r="13" spans="1:10" x14ac:dyDescent="0.2">
      <c r="A13" s="291" t="s">
        <v>1</v>
      </c>
      <c r="B13" s="170">
        <v>6</v>
      </c>
      <c r="C13" s="170">
        <v>10</v>
      </c>
      <c r="D13" s="159">
        <f t="shared" si="0"/>
        <v>0.6</v>
      </c>
      <c r="F13" s="170">
        <v>55</v>
      </c>
      <c r="G13" s="170">
        <v>62</v>
      </c>
      <c r="H13" s="159">
        <f t="shared" si="1"/>
        <v>0.88709677419354838</v>
      </c>
    </row>
    <row r="14" spans="1:10" x14ac:dyDescent="0.2">
      <c r="A14" s="16" t="s">
        <v>2</v>
      </c>
      <c r="B14" s="171">
        <v>12</v>
      </c>
      <c r="C14" s="171">
        <v>6</v>
      </c>
      <c r="D14" s="160">
        <f t="shared" si="0"/>
        <v>2</v>
      </c>
      <c r="F14" s="171">
        <v>63</v>
      </c>
      <c r="G14" s="171">
        <v>27</v>
      </c>
      <c r="H14" s="160">
        <f t="shared" si="1"/>
        <v>2.3333333333333335</v>
      </c>
    </row>
    <row r="15" spans="1:10" x14ac:dyDescent="0.2">
      <c r="A15" s="16" t="s">
        <v>3</v>
      </c>
      <c r="B15" s="171">
        <v>0</v>
      </c>
      <c r="C15" s="171"/>
      <c r="D15" s="160"/>
      <c r="F15" s="171">
        <v>13</v>
      </c>
      <c r="G15" s="171">
        <v>4</v>
      </c>
      <c r="H15" s="160">
        <f t="shared" si="1"/>
        <v>3.25</v>
      </c>
    </row>
    <row r="16" spans="1:10" x14ac:dyDescent="0.2">
      <c r="A16" s="43" t="s">
        <v>4</v>
      </c>
      <c r="B16" s="172">
        <v>6</v>
      </c>
      <c r="C16" s="172">
        <v>2</v>
      </c>
      <c r="D16" s="161">
        <f t="shared" si="0"/>
        <v>3</v>
      </c>
      <c r="F16" s="172">
        <v>120</v>
      </c>
      <c r="G16" s="172">
        <v>24</v>
      </c>
      <c r="H16" s="161">
        <f t="shared" si="1"/>
        <v>5</v>
      </c>
    </row>
    <row r="17" spans="1:8" x14ac:dyDescent="0.2">
      <c r="A17" s="54" t="s">
        <v>68</v>
      </c>
      <c r="B17" s="173">
        <f>B18+B19</f>
        <v>71</v>
      </c>
      <c r="C17" s="173">
        <v>64</v>
      </c>
      <c r="D17" s="167">
        <f t="shared" si="0"/>
        <v>1.109375</v>
      </c>
      <c r="F17" s="173">
        <f>F18+F19</f>
        <v>335</v>
      </c>
      <c r="G17" s="173">
        <v>131</v>
      </c>
      <c r="H17" s="167">
        <f t="shared" si="1"/>
        <v>2.5572519083969465</v>
      </c>
    </row>
    <row r="18" spans="1:8" x14ac:dyDescent="0.2">
      <c r="A18" s="14" t="s">
        <v>5</v>
      </c>
      <c r="B18" s="170">
        <v>46</v>
      </c>
      <c r="C18" s="170">
        <v>28</v>
      </c>
      <c r="D18" s="159">
        <f t="shared" si="0"/>
        <v>1.6428571428571428</v>
      </c>
      <c r="F18" s="170">
        <v>152</v>
      </c>
      <c r="G18" s="170">
        <v>39</v>
      </c>
      <c r="H18" s="159">
        <f t="shared" si="1"/>
        <v>3.8974358974358974</v>
      </c>
    </row>
    <row r="19" spans="1:8" x14ac:dyDescent="0.2">
      <c r="A19" s="43" t="s">
        <v>6</v>
      </c>
      <c r="B19" s="172">
        <v>25</v>
      </c>
      <c r="C19" s="172">
        <v>36</v>
      </c>
      <c r="D19" s="161">
        <f t="shared" si="0"/>
        <v>0.69444444444444442</v>
      </c>
      <c r="F19" s="172">
        <v>183</v>
      </c>
      <c r="G19" s="172">
        <v>92</v>
      </c>
      <c r="H19" s="161">
        <f t="shared" si="1"/>
        <v>1.9891304347826086</v>
      </c>
    </row>
    <row r="20" spans="1:8" x14ac:dyDescent="0.2">
      <c r="A20" s="64" t="s">
        <v>98</v>
      </c>
      <c r="B20" s="168">
        <f>B21+B31+B41+B47</f>
        <v>605</v>
      </c>
      <c r="C20" s="168">
        <v>243</v>
      </c>
      <c r="D20" s="165">
        <f t="shared" si="0"/>
        <v>2.4897119341563787</v>
      </c>
      <c r="F20" s="168">
        <f>F21+F31+F41+F47</f>
        <v>2878</v>
      </c>
      <c r="G20" s="168">
        <v>510</v>
      </c>
      <c r="H20" s="165">
        <f t="shared" si="1"/>
        <v>5.6431372549019612</v>
      </c>
    </row>
    <row r="21" spans="1:8" x14ac:dyDescent="0.2">
      <c r="A21" s="66" t="s">
        <v>69</v>
      </c>
      <c r="B21" s="169">
        <f>SUM(B22:B30)</f>
        <v>197</v>
      </c>
      <c r="C21" s="169">
        <v>90</v>
      </c>
      <c r="D21" s="166">
        <f t="shared" si="0"/>
        <v>2.1888888888888891</v>
      </c>
      <c r="F21" s="169">
        <f>SUM(F22:F30)</f>
        <v>873</v>
      </c>
      <c r="G21" s="169">
        <v>181</v>
      </c>
      <c r="H21" s="166">
        <f t="shared" si="1"/>
        <v>4.8232044198895023</v>
      </c>
    </row>
    <row r="22" spans="1:8" x14ac:dyDescent="0.2">
      <c r="A22" s="14" t="s">
        <v>8</v>
      </c>
      <c r="B22" s="170">
        <v>41</v>
      </c>
      <c r="C22" s="170">
        <v>15</v>
      </c>
      <c r="D22" s="159">
        <f t="shared" si="0"/>
        <v>2.7333333333333334</v>
      </c>
      <c r="F22" s="170">
        <v>174</v>
      </c>
      <c r="G22" s="170">
        <v>29</v>
      </c>
      <c r="H22" s="159">
        <f t="shared" si="1"/>
        <v>6</v>
      </c>
    </row>
    <row r="23" spans="1:8" x14ac:dyDescent="0.2">
      <c r="A23" s="16" t="s">
        <v>9</v>
      </c>
      <c r="B23" s="171">
        <v>10</v>
      </c>
      <c r="C23" s="171">
        <v>7</v>
      </c>
      <c r="D23" s="160">
        <f t="shared" si="0"/>
        <v>1.4285714285714286</v>
      </c>
      <c r="F23" s="171">
        <v>35</v>
      </c>
      <c r="G23" s="171">
        <v>5</v>
      </c>
      <c r="H23" s="160">
        <f t="shared" si="1"/>
        <v>7</v>
      </c>
    </row>
    <row r="24" spans="1:8" x14ac:dyDescent="0.2">
      <c r="A24" s="16" t="s">
        <v>10</v>
      </c>
      <c r="B24" s="171">
        <v>34</v>
      </c>
      <c r="C24" s="171">
        <v>22</v>
      </c>
      <c r="D24" s="160">
        <f t="shared" si="0"/>
        <v>1.5454545454545454</v>
      </c>
      <c r="F24" s="171">
        <v>155</v>
      </c>
      <c r="G24" s="171">
        <v>26</v>
      </c>
      <c r="H24" s="160">
        <f t="shared" si="1"/>
        <v>5.9615384615384617</v>
      </c>
    </row>
    <row r="25" spans="1:8" x14ac:dyDescent="0.2">
      <c r="A25" s="16" t="s">
        <v>11</v>
      </c>
      <c r="B25" s="171">
        <v>14</v>
      </c>
      <c r="C25" s="171">
        <v>1</v>
      </c>
      <c r="D25" s="160">
        <f t="shared" si="0"/>
        <v>14</v>
      </c>
      <c r="F25" s="171">
        <v>70</v>
      </c>
      <c r="G25" s="171">
        <v>6</v>
      </c>
      <c r="H25" s="160">
        <f t="shared" si="1"/>
        <v>11.666666666666666</v>
      </c>
    </row>
    <row r="26" spans="1:8" x14ac:dyDescent="0.2">
      <c r="A26" s="16" t="s">
        <v>12</v>
      </c>
      <c r="B26" s="171">
        <v>35</v>
      </c>
      <c r="C26" s="171">
        <v>23</v>
      </c>
      <c r="D26" s="160">
        <f t="shared" si="0"/>
        <v>1.5217391304347827</v>
      </c>
      <c r="F26" s="171">
        <v>124</v>
      </c>
      <c r="G26" s="171">
        <v>52</v>
      </c>
      <c r="H26" s="160">
        <f t="shared" si="1"/>
        <v>2.3846153846153846</v>
      </c>
    </row>
    <row r="27" spans="1:8" x14ac:dyDescent="0.2">
      <c r="A27" s="16" t="s">
        <v>13</v>
      </c>
      <c r="B27" s="171">
        <v>14</v>
      </c>
      <c r="C27" s="171">
        <v>4</v>
      </c>
      <c r="D27" s="160">
        <f t="shared" si="0"/>
        <v>3.5</v>
      </c>
      <c r="F27" s="171">
        <v>45</v>
      </c>
      <c r="G27" s="171">
        <v>9</v>
      </c>
      <c r="H27" s="160">
        <f t="shared" si="1"/>
        <v>5</v>
      </c>
    </row>
    <row r="28" spans="1:8" x14ac:dyDescent="0.2">
      <c r="A28" s="16" t="s">
        <v>14</v>
      </c>
      <c r="B28" s="171">
        <v>7</v>
      </c>
      <c r="C28" s="171">
        <v>3</v>
      </c>
      <c r="D28" s="160">
        <f t="shared" si="0"/>
        <v>2.3333333333333335</v>
      </c>
      <c r="F28" s="171">
        <v>29</v>
      </c>
      <c r="G28" s="171">
        <v>6</v>
      </c>
      <c r="H28" s="160">
        <f t="shared" si="1"/>
        <v>4.833333333333333</v>
      </c>
    </row>
    <row r="29" spans="1:8" x14ac:dyDescent="0.2">
      <c r="A29" s="16" t="s">
        <v>15</v>
      </c>
      <c r="B29" s="171">
        <v>26</v>
      </c>
      <c r="C29" s="171">
        <v>12</v>
      </c>
      <c r="D29" s="160">
        <f t="shared" si="0"/>
        <v>2.1666666666666665</v>
      </c>
      <c r="F29" s="171">
        <v>137</v>
      </c>
      <c r="G29" s="171">
        <v>26</v>
      </c>
      <c r="H29" s="160">
        <f t="shared" si="1"/>
        <v>5.2692307692307692</v>
      </c>
    </row>
    <row r="30" spans="1:8" x14ac:dyDescent="0.2">
      <c r="A30" s="43" t="s">
        <v>16</v>
      </c>
      <c r="B30" s="172">
        <v>16</v>
      </c>
      <c r="C30" s="172">
        <v>3</v>
      </c>
      <c r="D30" s="161">
        <f t="shared" si="0"/>
        <v>5.333333333333333</v>
      </c>
      <c r="F30" s="172">
        <v>104</v>
      </c>
      <c r="G30" s="172">
        <v>22</v>
      </c>
      <c r="H30" s="161">
        <f t="shared" si="1"/>
        <v>4.7272727272727275</v>
      </c>
    </row>
    <row r="31" spans="1:8" x14ac:dyDescent="0.2">
      <c r="A31" s="54" t="s">
        <v>70</v>
      </c>
      <c r="B31" s="173">
        <f>SUM(B32:B40)</f>
        <v>308</v>
      </c>
      <c r="C31" s="173">
        <v>117</v>
      </c>
      <c r="D31" s="167">
        <f t="shared" si="0"/>
        <v>2.6324786324786325</v>
      </c>
      <c r="F31" s="173">
        <f>SUM(F32:F40)</f>
        <v>1604</v>
      </c>
      <c r="G31" s="173">
        <v>198</v>
      </c>
      <c r="H31" s="167">
        <f t="shared" si="1"/>
        <v>8.1010101010101003</v>
      </c>
    </row>
    <row r="32" spans="1:8" x14ac:dyDescent="0.2">
      <c r="A32" s="14" t="s">
        <v>17</v>
      </c>
      <c r="B32" s="170">
        <v>56</v>
      </c>
      <c r="C32" s="170">
        <v>19</v>
      </c>
      <c r="D32" s="159">
        <f t="shared" si="0"/>
        <v>2.9473684210526314</v>
      </c>
      <c r="F32" s="170">
        <v>159</v>
      </c>
      <c r="G32" s="170">
        <v>50</v>
      </c>
      <c r="H32" s="159">
        <f t="shared" si="1"/>
        <v>3.18</v>
      </c>
    </row>
    <row r="33" spans="1:8" x14ac:dyDescent="0.2">
      <c r="A33" s="16" t="s">
        <v>18</v>
      </c>
      <c r="B33" s="171">
        <v>25</v>
      </c>
      <c r="C33" s="171">
        <v>10</v>
      </c>
      <c r="D33" s="160">
        <f t="shared" si="0"/>
        <v>2.5</v>
      </c>
      <c r="F33" s="171">
        <v>131</v>
      </c>
      <c r="G33" s="171">
        <v>15</v>
      </c>
      <c r="H33" s="160">
        <f t="shared" si="1"/>
        <v>8.7333333333333325</v>
      </c>
    </row>
    <row r="34" spans="1:8" x14ac:dyDescent="0.2">
      <c r="A34" s="16" t="s">
        <v>19</v>
      </c>
      <c r="B34" s="171">
        <v>29</v>
      </c>
      <c r="C34" s="171">
        <v>11</v>
      </c>
      <c r="D34" s="160">
        <f t="shared" si="0"/>
        <v>2.6363636363636362</v>
      </c>
      <c r="F34" s="171">
        <v>202</v>
      </c>
      <c r="G34" s="171">
        <v>30</v>
      </c>
      <c r="H34" s="160">
        <f t="shared" si="1"/>
        <v>6.7333333333333334</v>
      </c>
    </row>
    <row r="35" spans="1:8" x14ac:dyDescent="0.2">
      <c r="A35" s="16" t="s">
        <v>20</v>
      </c>
      <c r="B35" s="171">
        <v>55</v>
      </c>
      <c r="C35" s="171">
        <v>17</v>
      </c>
      <c r="D35" s="160">
        <f t="shared" si="0"/>
        <v>3.2352941176470589</v>
      </c>
      <c r="F35" s="171">
        <v>251</v>
      </c>
      <c r="G35" s="171">
        <v>27</v>
      </c>
      <c r="H35" s="160">
        <f t="shared" si="1"/>
        <v>9.2962962962962958</v>
      </c>
    </row>
    <row r="36" spans="1:8" x14ac:dyDescent="0.2">
      <c r="A36" s="16" t="s">
        <v>21</v>
      </c>
      <c r="B36" s="171">
        <v>15</v>
      </c>
      <c r="C36" s="171">
        <v>2</v>
      </c>
      <c r="D36" s="160">
        <f t="shared" si="0"/>
        <v>7.5</v>
      </c>
      <c r="F36" s="171">
        <v>160</v>
      </c>
      <c r="G36" s="171">
        <v>6</v>
      </c>
      <c r="H36" s="160">
        <f t="shared" si="1"/>
        <v>26.666666666666668</v>
      </c>
    </row>
    <row r="37" spans="1:8" x14ac:dyDescent="0.2">
      <c r="A37" s="16" t="s">
        <v>22</v>
      </c>
      <c r="B37" s="171">
        <v>31</v>
      </c>
      <c r="C37" s="171">
        <v>23</v>
      </c>
      <c r="D37" s="160">
        <f t="shared" si="0"/>
        <v>1.3478260869565217</v>
      </c>
      <c r="F37" s="171">
        <v>178</v>
      </c>
      <c r="G37" s="171">
        <v>12</v>
      </c>
      <c r="H37" s="160">
        <f t="shared" si="1"/>
        <v>14.833333333333334</v>
      </c>
    </row>
    <row r="38" spans="1:8" x14ac:dyDescent="0.2">
      <c r="A38" s="16" t="s">
        <v>23</v>
      </c>
      <c r="B38" s="171">
        <v>63</v>
      </c>
      <c r="C38" s="171">
        <v>26</v>
      </c>
      <c r="D38" s="160">
        <f t="shared" si="0"/>
        <v>2.4230769230769229</v>
      </c>
      <c r="F38" s="171">
        <v>342</v>
      </c>
      <c r="G38" s="171">
        <v>29</v>
      </c>
      <c r="H38" s="160">
        <f t="shared" si="1"/>
        <v>11.793103448275861</v>
      </c>
    </row>
    <row r="39" spans="1:8" x14ac:dyDescent="0.2">
      <c r="A39" s="16" t="s">
        <v>24</v>
      </c>
      <c r="B39" s="171">
        <v>25</v>
      </c>
      <c r="C39" s="171">
        <v>7</v>
      </c>
      <c r="D39" s="160">
        <f t="shared" si="0"/>
        <v>3.5714285714285716</v>
      </c>
      <c r="F39" s="171">
        <v>126</v>
      </c>
      <c r="G39" s="171">
        <v>23</v>
      </c>
      <c r="H39" s="160">
        <f t="shared" si="1"/>
        <v>5.4782608695652177</v>
      </c>
    </row>
    <row r="40" spans="1:8" x14ac:dyDescent="0.2">
      <c r="A40" s="43" t="s">
        <v>25</v>
      </c>
      <c r="B40" s="172">
        <v>9</v>
      </c>
      <c r="C40" s="172">
        <v>2</v>
      </c>
      <c r="D40" s="161">
        <f t="shared" si="0"/>
        <v>4.5</v>
      </c>
      <c r="F40" s="172">
        <v>55</v>
      </c>
      <c r="G40" s="172">
        <v>6</v>
      </c>
      <c r="H40" s="161">
        <f t="shared" si="1"/>
        <v>9.1666666666666661</v>
      </c>
    </row>
    <row r="41" spans="1:8" x14ac:dyDescent="0.2">
      <c r="A41" s="54" t="s">
        <v>71</v>
      </c>
      <c r="B41" s="173">
        <f>SUM(B42:B46)</f>
        <v>97</v>
      </c>
      <c r="C41" s="173">
        <v>36</v>
      </c>
      <c r="D41" s="167">
        <f t="shared" si="0"/>
        <v>2.6944444444444446</v>
      </c>
      <c r="F41" s="173">
        <f>SUM(F42:F46)</f>
        <v>389</v>
      </c>
      <c r="G41" s="173">
        <v>128</v>
      </c>
      <c r="H41" s="167">
        <f t="shared" si="1"/>
        <v>3.0390625</v>
      </c>
    </row>
    <row r="42" spans="1:8" x14ac:dyDescent="0.2">
      <c r="A42" s="14" t="s">
        <v>26</v>
      </c>
      <c r="B42" s="170">
        <v>34</v>
      </c>
      <c r="C42" s="170">
        <v>16</v>
      </c>
      <c r="D42" s="159">
        <f t="shared" si="0"/>
        <v>2.125</v>
      </c>
      <c r="F42" s="170">
        <v>127</v>
      </c>
      <c r="G42" s="170">
        <v>40</v>
      </c>
      <c r="H42" s="159">
        <f t="shared" si="1"/>
        <v>3.1749999999999998</v>
      </c>
    </row>
    <row r="43" spans="1:8" x14ac:dyDescent="0.2">
      <c r="A43" s="16" t="s">
        <v>27</v>
      </c>
      <c r="B43" s="171">
        <v>13</v>
      </c>
      <c r="C43" s="171">
        <v>5</v>
      </c>
      <c r="D43" s="160">
        <f t="shared" si="0"/>
        <v>2.6</v>
      </c>
      <c r="F43" s="171">
        <v>71</v>
      </c>
      <c r="G43" s="171">
        <v>36</v>
      </c>
      <c r="H43" s="160">
        <f t="shared" si="1"/>
        <v>1.9722222222222223</v>
      </c>
    </row>
    <row r="44" spans="1:8" x14ac:dyDescent="0.2">
      <c r="A44" s="16" t="s">
        <v>28</v>
      </c>
      <c r="B44" s="171">
        <v>18</v>
      </c>
      <c r="C44" s="171"/>
      <c r="D44" s="160"/>
      <c r="F44" s="171">
        <v>86</v>
      </c>
      <c r="G44" s="171">
        <v>1</v>
      </c>
      <c r="H44" s="160">
        <f t="shared" si="1"/>
        <v>86</v>
      </c>
    </row>
    <row r="45" spans="1:8" x14ac:dyDescent="0.2">
      <c r="A45" s="16" t="s">
        <v>29</v>
      </c>
      <c r="B45" s="171">
        <v>2</v>
      </c>
      <c r="C45" s="171">
        <v>2</v>
      </c>
      <c r="D45" s="160">
        <f t="shared" si="0"/>
        <v>1</v>
      </c>
      <c r="F45" s="171">
        <v>19</v>
      </c>
      <c r="G45" s="171">
        <v>1</v>
      </c>
      <c r="H45" s="160">
        <f t="shared" si="1"/>
        <v>19</v>
      </c>
    </row>
    <row r="46" spans="1:8" x14ac:dyDescent="0.2">
      <c r="A46" s="43" t="s">
        <v>30</v>
      </c>
      <c r="B46" s="172">
        <v>30</v>
      </c>
      <c r="C46" s="172">
        <v>13</v>
      </c>
      <c r="D46" s="161">
        <f t="shared" si="0"/>
        <v>2.3076923076923075</v>
      </c>
      <c r="F46" s="172">
        <v>86</v>
      </c>
      <c r="G46" s="172">
        <v>50</v>
      </c>
      <c r="H46" s="161">
        <f t="shared" si="1"/>
        <v>1.72</v>
      </c>
    </row>
    <row r="47" spans="1:8" x14ac:dyDescent="0.2">
      <c r="A47" s="54" t="s">
        <v>72</v>
      </c>
      <c r="B47" s="173">
        <f>B48+B49</f>
        <v>3</v>
      </c>
      <c r="C47" s="173"/>
      <c r="D47" s="167"/>
      <c r="F47" s="173">
        <f>F48+F49</f>
        <v>12</v>
      </c>
      <c r="G47" s="173">
        <v>3</v>
      </c>
      <c r="H47" s="167">
        <f t="shared" si="1"/>
        <v>4</v>
      </c>
    </row>
    <row r="48" spans="1:8" x14ac:dyDescent="0.2">
      <c r="A48" s="14" t="s">
        <v>31</v>
      </c>
      <c r="B48" s="170">
        <v>2</v>
      </c>
      <c r="C48" s="170"/>
      <c r="D48" s="159"/>
      <c r="F48" s="170">
        <v>7</v>
      </c>
      <c r="G48" s="170">
        <v>3</v>
      </c>
      <c r="H48" s="159">
        <f t="shared" si="1"/>
        <v>2.3333333333333335</v>
      </c>
    </row>
    <row r="49" spans="1:8" x14ac:dyDescent="0.2">
      <c r="A49" s="43" t="s">
        <v>83</v>
      </c>
      <c r="B49" s="172">
        <v>1</v>
      </c>
      <c r="C49" s="172"/>
      <c r="D49" s="161"/>
      <c r="F49" s="172">
        <v>5</v>
      </c>
      <c r="G49" s="172"/>
      <c r="H49" s="161"/>
    </row>
    <row r="50" spans="1:8" x14ac:dyDescent="0.2">
      <c r="A50" s="64" t="s">
        <v>100</v>
      </c>
      <c r="B50" s="168">
        <f>B51+B55+B59+B68+B73+B63</f>
        <v>1453</v>
      </c>
      <c r="C50" s="168">
        <v>197</v>
      </c>
      <c r="D50" s="165">
        <f t="shared" si="0"/>
        <v>7.375634517766497</v>
      </c>
      <c r="F50" s="168">
        <f>F51+F55+F59+F68+F73+F63</f>
        <v>4355</v>
      </c>
      <c r="G50" s="168">
        <v>373</v>
      </c>
      <c r="H50" s="165">
        <f t="shared" si="1"/>
        <v>11.675603217158177</v>
      </c>
    </row>
    <row r="51" spans="1:8" x14ac:dyDescent="0.2">
      <c r="A51" s="66" t="s">
        <v>73</v>
      </c>
      <c r="B51" s="169">
        <f>SUM(B52:B54)</f>
        <v>327</v>
      </c>
      <c r="C51" s="169">
        <v>72</v>
      </c>
      <c r="D51" s="166">
        <f t="shared" si="0"/>
        <v>4.541666666666667</v>
      </c>
      <c r="F51" s="169">
        <f>SUM(F52:F54)</f>
        <v>823</v>
      </c>
      <c r="G51" s="169">
        <v>115</v>
      </c>
      <c r="H51" s="166">
        <f t="shared" si="1"/>
        <v>7.1565217391304348</v>
      </c>
    </row>
    <row r="52" spans="1:8" x14ac:dyDescent="0.2">
      <c r="A52" s="14" t="s">
        <v>37</v>
      </c>
      <c r="B52" s="170">
        <v>90</v>
      </c>
      <c r="C52" s="170">
        <v>13</v>
      </c>
      <c r="D52" s="159">
        <f t="shared" si="0"/>
        <v>6.9230769230769234</v>
      </c>
      <c r="F52" s="170">
        <v>197</v>
      </c>
      <c r="G52" s="170">
        <v>20</v>
      </c>
      <c r="H52" s="159">
        <f t="shared" si="1"/>
        <v>9.85</v>
      </c>
    </row>
    <row r="53" spans="1:8" x14ac:dyDescent="0.2">
      <c r="A53" s="16" t="s">
        <v>38</v>
      </c>
      <c r="B53" s="171">
        <v>98</v>
      </c>
      <c r="C53" s="171">
        <v>26</v>
      </c>
      <c r="D53" s="160">
        <f t="shared" si="0"/>
        <v>3.7692307692307692</v>
      </c>
      <c r="F53" s="171">
        <v>244</v>
      </c>
      <c r="G53" s="171">
        <v>28</v>
      </c>
      <c r="H53" s="160">
        <f t="shared" si="1"/>
        <v>8.7142857142857135</v>
      </c>
    </row>
    <row r="54" spans="1:8" x14ac:dyDescent="0.2">
      <c r="A54" s="43" t="s">
        <v>39</v>
      </c>
      <c r="B54" s="172">
        <v>139</v>
      </c>
      <c r="C54" s="172">
        <v>33</v>
      </c>
      <c r="D54" s="161">
        <f t="shared" si="0"/>
        <v>4.2121212121212119</v>
      </c>
      <c r="F54" s="172">
        <v>382</v>
      </c>
      <c r="G54" s="172">
        <v>67</v>
      </c>
      <c r="H54" s="161">
        <f t="shared" si="1"/>
        <v>5.7014925373134329</v>
      </c>
    </row>
    <row r="55" spans="1:8" x14ac:dyDescent="0.2">
      <c r="A55" s="54" t="s">
        <v>74</v>
      </c>
      <c r="B55" s="173">
        <f>SUM(B56:B58)</f>
        <v>154</v>
      </c>
      <c r="C55" s="173">
        <v>10</v>
      </c>
      <c r="D55" s="167">
        <f t="shared" si="0"/>
        <v>15.4</v>
      </c>
      <c r="F55" s="173">
        <f>SUM(F56:F58)</f>
        <v>406</v>
      </c>
      <c r="G55" s="173">
        <v>22</v>
      </c>
      <c r="H55" s="167">
        <f t="shared" si="1"/>
        <v>18.454545454545453</v>
      </c>
    </row>
    <row r="56" spans="1:8" x14ac:dyDescent="0.2">
      <c r="A56" s="14" t="s">
        <v>40</v>
      </c>
      <c r="B56" s="170">
        <v>85</v>
      </c>
      <c r="C56" s="170">
        <v>7</v>
      </c>
      <c r="D56" s="159">
        <f t="shared" si="0"/>
        <v>12.142857142857142</v>
      </c>
      <c r="F56" s="170">
        <v>202</v>
      </c>
      <c r="G56" s="170">
        <v>8</v>
      </c>
      <c r="H56" s="159">
        <f t="shared" si="1"/>
        <v>25.25</v>
      </c>
    </row>
    <row r="57" spans="1:8" x14ac:dyDescent="0.2">
      <c r="A57" s="16" t="s">
        <v>41</v>
      </c>
      <c r="B57" s="171">
        <v>26</v>
      </c>
      <c r="C57" s="171"/>
      <c r="D57" s="160"/>
      <c r="F57" s="171">
        <v>84</v>
      </c>
      <c r="G57" s="171">
        <v>4</v>
      </c>
      <c r="H57" s="160">
        <f t="shared" si="1"/>
        <v>21</v>
      </c>
    </row>
    <row r="58" spans="1:8" x14ac:dyDescent="0.2">
      <c r="A58" s="43" t="s">
        <v>42</v>
      </c>
      <c r="B58" s="172">
        <v>43</v>
      </c>
      <c r="C58" s="172">
        <v>3</v>
      </c>
      <c r="D58" s="161">
        <f t="shared" si="0"/>
        <v>14.333333333333334</v>
      </c>
      <c r="F58" s="172">
        <v>120</v>
      </c>
      <c r="G58" s="172">
        <v>10</v>
      </c>
      <c r="H58" s="161">
        <f t="shared" si="1"/>
        <v>12</v>
      </c>
    </row>
    <row r="59" spans="1:8" x14ac:dyDescent="0.2">
      <c r="A59" s="54" t="s">
        <v>75</v>
      </c>
      <c r="B59" s="173">
        <f>SUM(B60:B62)</f>
        <v>201</v>
      </c>
      <c r="C59" s="173">
        <v>19</v>
      </c>
      <c r="D59" s="167">
        <f t="shared" si="0"/>
        <v>10.578947368421053</v>
      </c>
      <c r="F59" s="173">
        <f>SUM(F60:F62)</f>
        <v>474</v>
      </c>
      <c r="G59" s="173">
        <v>31</v>
      </c>
      <c r="H59" s="167">
        <f t="shared" si="1"/>
        <v>15.290322580645162</v>
      </c>
    </row>
    <row r="60" spans="1:8" x14ac:dyDescent="0.2">
      <c r="A60" s="14" t="s">
        <v>43</v>
      </c>
      <c r="B60" s="170">
        <v>70</v>
      </c>
      <c r="C60" s="170">
        <v>9</v>
      </c>
      <c r="D60" s="159">
        <f t="shared" si="0"/>
        <v>7.7777777777777777</v>
      </c>
      <c r="F60" s="170">
        <v>188</v>
      </c>
      <c r="G60" s="170">
        <v>12</v>
      </c>
      <c r="H60" s="159">
        <f t="shared" si="1"/>
        <v>15.666666666666666</v>
      </c>
    </row>
    <row r="61" spans="1:8" x14ac:dyDescent="0.2">
      <c r="A61" s="16" t="s">
        <v>44</v>
      </c>
      <c r="B61" s="171">
        <v>63</v>
      </c>
      <c r="C61" s="171">
        <v>5</v>
      </c>
      <c r="D61" s="160">
        <f t="shared" si="0"/>
        <v>12.6</v>
      </c>
      <c r="F61" s="171">
        <v>154</v>
      </c>
      <c r="G61" s="171">
        <v>10</v>
      </c>
      <c r="H61" s="160">
        <f t="shared" si="1"/>
        <v>15.4</v>
      </c>
    </row>
    <row r="62" spans="1:8" x14ac:dyDescent="0.2">
      <c r="A62" s="43" t="s">
        <v>45</v>
      </c>
      <c r="B62" s="172">
        <v>68</v>
      </c>
      <c r="C62" s="172">
        <v>5</v>
      </c>
      <c r="D62" s="161">
        <f t="shared" si="0"/>
        <v>13.6</v>
      </c>
      <c r="F62" s="172">
        <v>132</v>
      </c>
      <c r="G62" s="172">
        <v>9</v>
      </c>
      <c r="H62" s="161">
        <f t="shared" si="1"/>
        <v>14.666666666666666</v>
      </c>
    </row>
    <row r="63" spans="1:8" x14ac:dyDescent="0.2">
      <c r="A63" s="54" t="s">
        <v>76</v>
      </c>
      <c r="B63" s="173">
        <f>SUM(B64:B67)</f>
        <v>108</v>
      </c>
      <c r="C63" s="173">
        <v>16</v>
      </c>
      <c r="D63" s="167">
        <f t="shared" si="0"/>
        <v>6.75</v>
      </c>
      <c r="F63" s="173">
        <f>SUM(F64:F67)</f>
        <v>420</v>
      </c>
      <c r="G63" s="173">
        <v>14</v>
      </c>
      <c r="H63" s="167">
        <f t="shared" si="1"/>
        <v>30</v>
      </c>
    </row>
    <row r="64" spans="1:8" x14ac:dyDescent="0.2">
      <c r="A64" s="14" t="s">
        <v>46</v>
      </c>
      <c r="B64" s="170">
        <v>19</v>
      </c>
      <c r="C64" s="170">
        <v>3</v>
      </c>
      <c r="D64" s="159">
        <f t="shared" si="0"/>
        <v>6.333333333333333</v>
      </c>
      <c r="F64" s="170">
        <v>57</v>
      </c>
      <c r="G64" s="170">
        <v>2</v>
      </c>
      <c r="H64" s="159">
        <f t="shared" si="1"/>
        <v>28.5</v>
      </c>
    </row>
    <row r="65" spans="1:8" x14ac:dyDescent="0.2">
      <c r="A65" s="16" t="s">
        <v>47</v>
      </c>
      <c r="B65" s="171">
        <v>45</v>
      </c>
      <c r="C65" s="171">
        <v>8</v>
      </c>
      <c r="D65" s="160">
        <f t="shared" si="0"/>
        <v>5.625</v>
      </c>
      <c r="F65" s="171">
        <v>146</v>
      </c>
      <c r="G65" s="171">
        <v>7</v>
      </c>
      <c r="H65" s="160">
        <f t="shared" si="1"/>
        <v>20.857142857142858</v>
      </c>
    </row>
    <row r="66" spans="1:8" x14ac:dyDescent="0.2">
      <c r="A66" s="16" t="s">
        <v>48</v>
      </c>
      <c r="B66" s="171">
        <v>28</v>
      </c>
      <c r="C66" s="171">
        <v>4</v>
      </c>
      <c r="D66" s="160">
        <f t="shared" si="0"/>
        <v>7</v>
      </c>
      <c r="F66" s="171">
        <v>149</v>
      </c>
      <c r="G66" s="171">
        <v>3</v>
      </c>
      <c r="H66" s="160">
        <f t="shared" si="1"/>
        <v>49.666666666666664</v>
      </c>
    </row>
    <row r="67" spans="1:8" x14ac:dyDescent="0.2">
      <c r="A67" s="43" t="s">
        <v>49</v>
      </c>
      <c r="B67" s="172">
        <v>16</v>
      </c>
      <c r="C67" s="172">
        <v>1</v>
      </c>
      <c r="D67" s="161">
        <f t="shared" si="0"/>
        <v>16</v>
      </c>
      <c r="F67" s="172">
        <v>68</v>
      </c>
      <c r="G67" s="172">
        <v>2</v>
      </c>
      <c r="H67" s="161">
        <f t="shared" si="1"/>
        <v>34</v>
      </c>
    </row>
    <row r="68" spans="1:8" x14ac:dyDescent="0.2">
      <c r="A68" s="54" t="s">
        <v>77</v>
      </c>
      <c r="B68" s="173">
        <f>SUM(B69:B72)</f>
        <v>362</v>
      </c>
      <c r="C68" s="173">
        <v>51</v>
      </c>
      <c r="D68" s="167">
        <f t="shared" si="0"/>
        <v>7.0980392156862742</v>
      </c>
      <c r="F68" s="173">
        <f>SUM(F69:F72)</f>
        <v>869</v>
      </c>
      <c r="G68" s="173">
        <v>123</v>
      </c>
      <c r="H68" s="167">
        <f t="shared" si="1"/>
        <v>7.0650406504065044</v>
      </c>
    </row>
    <row r="69" spans="1:8" x14ac:dyDescent="0.2">
      <c r="A69" s="14" t="s">
        <v>50</v>
      </c>
      <c r="B69" s="170">
        <v>135</v>
      </c>
      <c r="C69" s="170">
        <v>19</v>
      </c>
      <c r="D69" s="159">
        <f t="shared" si="0"/>
        <v>7.1052631578947372</v>
      </c>
      <c r="F69" s="170">
        <v>324</v>
      </c>
      <c r="G69" s="170">
        <v>56</v>
      </c>
      <c r="H69" s="159">
        <f t="shared" si="1"/>
        <v>5.7857142857142856</v>
      </c>
    </row>
    <row r="70" spans="1:8" x14ac:dyDescent="0.2">
      <c r="A70" s="16" t="s">
        <v>51</v>
      </c>
      <c r="B70" s="171">
        <v>92</v>
      </c>
      <c r="C70" s="171">
        <v>14</v>
      </c>
      <c r="D70" s="160">
        <f t="shared" si="0"/>
        <v>6.5714285714285712</v>
      </c>
      <c r="F70" s="171">
        <v>242</v>
      </c>
      <c r="G70" s="171">
        <v>27</v>
      </c>
      <c r="H70" s="160">
        <f t="shared" si="1"/>
        <v>8.9629629629629637</v>
      </c>
    </row>
    <row r="71" spans="1:8" x14ac:dyDescent="0.2">
      <c r="A71" s="16" t="s">
        <v>52</v>
      </c>
      <c r="B71" s="171">
        <v>54</v>
      </c>
      <c r="C71" s="171">
        <v>7</v>
      </c>
      <c r="D71" s="160">
        <f t="shared" si="0"/>
        <v>7.7142857142857144</v>
      </c>
      <c r="F71" s="171">
        <v>127</v>
      </c>
      <c r="G71" s="171">
        <v>18</v>
      </c>
      <c r="H71" s="160">
        <f t="shared" si="1"/>
        <v>7.0555555555555554</v>
      </c>
    </row>
    <row r="72" spans="1:8" x14ac:dyDescent="0.2">
      <c r="A72" s="43" t="s">
        <v>53</v>
      </c>
      <c r="B72" s="172">
        <v>81</v>
      </c>
      <c r="C72" s="172">
        <v>11</v>
      </c>
      <c r="D72" s="161">
        <f t="shared" si="0"/>
        <v>7.3636363636363633</v>
      </c>
      <c r="F72" s="172">
        <v>176</v>
      </c>
      <c r="G72" s="172">
        <v>22</v>
      </c>
      <c r="H72" s="161">
        <f t="shared" si="1"/>
        <v>8</v>
      </c>
    </row>
    <row r="73" spans="1:8" x14ac:dyDescent="0.2">
      <c r="A73" s="54" t="s">
        <v>78</v>
      </c>
      <c r="B73" s="173">
        <f>SUM(B74:B79)</f>
        <v>301</v>
      </c>
      <c r="C73" s="173">
        <v>29</v>
      </c>
      <c r="D73" s="167">
        <f t="shared" si="0"/>
        <v>10.379310344827585</v>
      </c>
      <c r="F73" s="173">
        <f>SUM(F74:F79)</f>
        <v>1363</v>
      </c>
      <c r="G73" s="173">
        <v>68</v>
      </c>
      <c r="H73" s="167">
        <f t="shared" si="1"/>
        <v>20.044117647058822</v>
      </c>
    </row>
    <row r="74" spans="1:8" x14ac:dyDescent="0.2">
      <c r="A74" s="14" t="s">
        <v>54</v>
      </c>
      <c r="B74" s="170">
        <v>61</v>
      </c>
      <c r="C74" s="170">
        <v>9</v>
      </c>
      <c r="D74" s="159">
        <f t="shared" si="0"/>
        <v>6.7777777777777777</v>
      </c>
      <c r="F74" s="170">
        <v>282</v>
      </c>
      <c r="G74" s="170">
        <v>22</v>
      </c>
      <c r="H74" s="159">
        <f t="shared" si="1"/>
        <v>12.818181818181818</v>
      </c>
    </row>
    <row r="75" spans="1:8" x14ac:dyDescent="0.2">
      <c r="A75" s="16" t="s">
        <v>55</v>
      </c>
      <c r="B75" s="171">
        <v>83</v>
      </c>
      <c r="C75" s="171">
        <v>6</v>
      </c>
      <c r="D75" s="160">
        <f t="shared" si="0"/>
        <v>13.833333333333334</v>
      </c>
      <c r="F75" s="171">
        <v>324</v>
      </c>
      <c r="G75" s="171">
        <v>16</v>
      </c>
      <c r="H75" s="160">
        <f t="shared" si="1"/>
        <v>20.25</v>
      </c>
    </row>
    <row r="76" spans="1:8" x14ac:dyDescent="0.2">
      <c r="A76" s="16" t="s">
        <v>56</v>
      </c>
      <c r="B76" s="171">
        <v>47</v>
      </c>
      <c r="C76" s="171">
        <v>5</v>
      </c>
      <c r="D76" s="160">
        <f t="shared" ref="D76:D86" si="2">B76/C76</f>
        <v>9.4</v>
      </c>
      <c r="F76" s="171">
        <v>168</v>
      </c>
      <c r="G76" s="171">
        <v>4</v>
      </c>
      <c r="H76" s="160">
        <f t="shared" ref="H76:H86" si="3">F76/G76</f>
        <v>42</v>
      </c>
    </row>
    <row r="77" spans="1:8" x14ac:dyDescent="0.2">
      <c r="A77" s="16" t="s">
        <v>57</v>
      </c>
      <c r="B77" s="171">
        <v>39</v>
      </c>
      <c r="C77" s="171">
        <v>5</v>
      </c>
      <c r="D77" s="160">
        <f t="shared" si="2"/>
        <v>7.8</v>
      </c>
      <c r="F77" s="171">
        <v>222</v>
      </c>
      <c r="G77" s="171">
        <v>14</v>
      </c>
      <c r="H77" s="160">
        <f t="shared" si="3"/>
        <v>15.857142857142858</v>
      </c>
    </row>
    <row r="78" spans="1:8" x14ac:dyDescent="0.2">
      <c r="A78" s="16" t="s">
        <v>58</v>
      </c>
      <c r="B78" s="171">
        <v>49</v>
      </c>
      <c r="C78" s="171">
        <v>2</v>
      </c>
      <c r="D78" s="160">
        <f t="shared" si="2"/>
        <v>24.5</v>
      </c>
      <c r="F78" s="171">
        <v>217</v>
      </c>
      <c r="G78" s="171">
        <v>7</v>
      </c>
      <c r="H78" s="160">
        <f t="shared" si="3"/>
        <v>31</v>
      </c>
    </row>
    <row r="79" spans="1:8" x14ac:dyDescent="0.2">
      <c r="A79" s="43" t="s">
        <v>59</v>
      </c>
      <c r="B79" s="172">
        <v>22</v>
      </c>
      <c r="C79" s="172">
        <v>2</v>
      </c>
      <c r="D79" s="161">
        <f t="shared" si="2"/>
        <v>11</v>
      </c>
      <c r="F79" s="172">
        <v>150</v>
      </c>
      <c r="G79" s="172">
        <v>5</v>
      </c>
      <c r="H79" s="161">
        <f t="shared" si="3"/>
        <v>30</v>
      </c>
    </row>
    <row r="80" spans="1:8" x14ac:dyDescent="0.2">
      <c r="A80" s="64" t="s">
        <v>99</v>
      </c>
      <c r="B80" s="168">
        <f>B81</f>
        <v>19</v>
      </c>
      <c r="C80" s="168">
        <v>12</v>
      </c>
      <c r="D80" s="165">
        <f t="shared" si="2"/>
        <v>1.5833333333333333</v>
      </c>
      <c r="F80" s="168">
        <f>F81</f>
        <v>240</v>
      </c>
      <c r="G80" s="168">
        <v>27</v>
      </c>
      <c r="H80" s="165">
        <f t="shared" si="3"/>
        <v>8.8888888888888893</v>
      </c>
    </row>
    <row r="81" spans="1:8" x14ac:dyDescent="0.2">
      <c r="A81" s="66" t="s">
        <v>79</v>
      </c>
      <c r="B81" s="169">
        <f>SUM(B82:B84)</f>
        <v>19</v>
      </c>
      <c r="C81" s="169">
        <v>12</v>
      </c>
      <c r="D81" s="166">
        <f t="shared" si="2"/>
        <v>1.5833333333333333</v>
      </c>
      <c r="F81" s="169">
        <f>SUM(F82:F84)</f>
        <v>240</v>
      </c>
      <c r="G81" s="169">
        <v>27</v>
      </c>
      <c r="H81" s="166">
        <f t="shared" si="3"/>
        <v>8.8888888888888893</v>
      </c>
    </row>
    <row r="82" spans="1:8" x14ac:dyDescent="0.2">
      <c r="A82" s="14" t="s">
        <v>33</v>
      </c>
      <c r="B82" s="170">
        <v>6</v>
      </c>
      <c r="C82" s="170">
        <v>3</v>
      </c>
      <c r="D82" s="159">
        <f t="shared" si="2"/>
        <v>2</v>
      </c>
      <c r="F82" s="170">
        <v>46</v>
      </c>
      <c r="G82" s="170">
        <v>7</v>
      </c>
      <c r="H82" s="159">
        <f t="shared" si="3"/>
        <v>6.5714285714285712</v>
      </c>
    </row>
    <row r="83" spans="1:8" x14ac:dyDescent="0.2">
      <c r="A83" s="16" t="s">
        <v>34</v>
      </c>
      <c r="B83" s="171">
        <v>8</v>
      </c>
      <c r="C83" s="171">
        <v>6</v>
      </c>
      <c r="D83" s="160">
        <f t="shared" si="2"/>
        <v>1.3333333333333333</v>
      </c>
      <c r="F83" s="171">
        <v>90</v>
      </c>
      <c r="G83" s="171">
        <v>15</v>
      </c>
      <c r="H83" s="160">
        <f t="shared" si="3"/>
        <v>6</v>
      </c>
    </row>
    <row r="84" spans="1:8" x14ac:dyDescent="0.2">
      <c r="A84" s="18" t="s">
        <v>35</v>
      </c>
      <c r="B84" s="174">
        <v>5</v>
      </c>
      <c r="C84" s="174">
        <v>3</v>
      </c>
      <c r="D84" s="162">
        <f t="shared" si="2"/>
        <v>1.6666666666666667</v>
      </c>
      <c r="F84" s="174">
        <v>104</v>
      </c>
      <c r="G84" s="174">
        <v>5</v>
      </c>
      <c r="H84" s="162">
        <f t="shared" si="3"/>
        <v>20.8</v>
      </c>
    </row>
    <row r="85" spans="1:8" x14ac:dyDescent="0.2">
      <c r="B85" s="175"/>
      <c r="C85" s="175"/>
      <c r="D85" s="163"/>
      <c r="F85" s="175"/>
      <c r="G85" s="175"/>
      <c r="H85" s="163"/>
    </row>
    <row r="86" spans="1:8" x14ac:dyDescent="0.2">
      <c r="A86" s="8" t="s">
        <v>60</v>
      </c>
      <c r="B86" s="145">
        <f>TAB_5_3!B11+TAB_5_3!B20+TAB_5_3!B50+TAB_5_3!B80</f>
        <v>2172</v>
      </c>
      <c r="C86" s="145">
        <f>TAB_5_3!C11+TAB_5_3!C20+TAB_5_3!C50+TAB_5_3!C80</f>
        <v>534</v>
      </c>
      <c r="D86" s="164">
        <f t="shared" si="2"/>
        <v>4.0674157303370784</v>
      </c>
      <c r="F86" s="145">
        <f>F80+F50+F20+F11</f>
        <v>8059</v>
      </c>
      <c r="G86" s="145">
        <f>TAB_5_3!G11+TAB_5_3!G20+TAB_5_3!G50+TAB_5_3!G80</f>
        <v>1158</v>
      </c>
      <c r="H86" s="164">
        <f t="shared" si="3"/>
        <v>6.9594127806563035</v>
      </c>
    </row>
    <row r="88" spans="1:8" x14ac:dyDescent="0.2">
      <c r="A88" s="344" t="s">
        <v>431</v>
      </c>
    </row>
    <row r="89" spans="1:8" ht="42.75" customHeight="1" x14ac:dyDescent="0.2">
      <c r="A89" s="619" t="s">
        <v>543</v>
      </c>
      <c r="B89" s="619"/>
      <c r="C89" s="619"/>
      <c r="D89" s="619"/>
      <c r="E89" s="619"/>
      <c r="F89" s="619"/>
      <c r="G89" s="619"/>
      <c r="H89" s="619"/>
    </row>
  </sheetData>
  <mergeCells count="5">
    <mergeCell ref="B8:D8"/>
    <mergeCell ref="F8:H8"/>
    <mergeCell ref="A2:H2"/>
    <mergeCell ref="A5:H5"/>
    <mergeCell ref="A89:H8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tToHeight="0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1" tint="4.9989318521683403E-2"/>
    <pageSetUpPr fitToPage="1"/>
  </sheetPr>
  <dimension ref="A1:V795"/>
  <sheetViews>
    <sheetView showGridLines="0" topLeftCell="A34" workbookViewId="0">
      <selection activeCell="H21" sqref="H21"/>
    </sheetView>
  </sheetViews>
  <sheetFormatPr baseColWidth="10" defaultColWidth="12" defaultRowHeight="12.75" x14ac:dyDescent="0.2"/>
  <cols>
    <col min="1" max="16384" width="12" style="335"/>
  </cols>
  <sheetData>
    <row r="1" spans="2:22" ht="18" customHeight="1" x14ac:dyDescent="0.2">
      <c r="B1" s="332"/>
      <c r="C1" s="332"/>
      <c r="D1" s="332"/>
    </row>
    <row r="2" spans="2:22" x14ac:dyDescent="0.2">
      <c r="B2" s="334"/>
      <c r="C2" s="334"/>
      <c r="D2" s="334"/>
    </row>
    <row r="3" spans="2:22" x14ac:dyDescent="0.2">
      <c r="B3" s="334"/>
      <c r="C3" s="334"/>
      <c r="D3" s="334"/>
    </row>
    <row r="4" spans="2:22" x14ac:dyDescent="0.2">
      <c r="B4" s="334"/>
      <c r="C4" s="334"/>
      <c r="D4" s="334"/>
    </row>
    <row r="5" spans="2:22" x14ac:dyDescent="0.2">
      <c r="B5" s="334"/>
      <c r="C5" s="334"/>
      <c r="D5" s="334"/>
      <c r="G5" s="334"/>
      <c r="H5" s="334"/>
    </row>
    <row r="6" spans="2:22" x14ac:dyDescent="0.2">
      <c r="B6" s="334"/>
      <c r="C6" s="334"/>
      <c r="D6" s="334"/>
    </row>
    <row r="7" spans="2:22" x14ac:dyDescent="0.2">
      <c r="B7" s="334"/>
      <c r="C7" s="334"/>
      <c r="D7" s="334"/>
    </row>
    <row r="8" spans="2:22" x14ac:dyDescent="0.2">
      <c r="B8" s="334"/>
      <c r="C8" s="334"/>
      <c r="D8" s="334"/>
    </row>
    <row r="9" spans="2:22" x14ac:dyDescent="0.2">
      <c r="B9" s="334"/>
      <c r="C9" s="334"/>
      <c r="D9" s="334"/>
    </row>
    <row r="10" spans="2:22" x14ac:dyDescent="0.2">
      <c r="B10" s="334"/>
      <c r="C10" s="334"/>
      <c r="D10" s="334"/>
    </row>
    <row r="11" spans="2:22" x14ac:dyDescent="0.2">
      <c r="B11" s="334"/>
      <c r="C11" s="334"/>
      <c r="D11" s="334"/>
    </row>
    <row r="12" spans="2:22" x14ac:dyDescent="0.2">
      <c r="B12" s="334"/>
      <c r="C12" s="334"/>
      <c r="D12" s="334"/>
    </row>
    <row r="13" spans="2:22" x14ac:dyDescent="0.2">
      <c r="B13" s="334"/>
      <c r="C13" s="334"/>
      <c r="D13" s="334"/>
    </row>
    <row r="14" spans="2:22" x14ac:dyDescent="0.2">
      <c r="B14" s="334"/>
      <c r="C14" s="334"/>
      <c r="D14" s="334"/>
    </row>
    <row r="15" spans="2:22" ht="18.75" x14ac:dyDescent="0.2">
      <c r="B15" s="334"/>
      <c r="C15" s="334"/>
      <c r="D15" s="334"/>
      <c r="O15" s="584"/>
      <c r="P15" s="584"/>
      <c r="Q15" s="584"/>
      <c r="R15" s="585"/>
      <c r="S15" s="585"/>
      <c r="T15" s="585"/>
      <c r="U15" s="585"/>
      <c r="V15" s="585"/>
    </row>
    <row r="16" spans="2:22" ht="18.75" x14ac:dyDescent="0.3">
      <c r="B16" s="334"/>
      <c r="C16" s="334"/>
      <c r="D16" s="334"/>
      <c r="O16" s="586"/>
      <c r="P16" s="586"/>
      <c r="Q16" s="586"/>
      <c r="R16" s="587"/>
      <c r="S16" s="587"/>
      <c r="T16" s="587"/>
      <c r="U16" s="587"/>
      <c r="V16" s="587"/>
    </row>
    <row r="17" spans="1:9" x14ac:dyDescent="0.2">
      <c r="B17" s="334"/>
      <c r="C17" s="334"/>
      <c r="D17" s="334"/>
    </row>
    <row r="18" spans="1:9" x14ac:dyDescent="0.2">
      <c r="B18" s="334"/>
      <c r="C18" s="334"/>
      <c r="D18" s="334"/>
    </row>
    <row r="19" spans="1:9" x14ac:dyDescent="0.2">
      <c r="B19" s="334"/>
      <c r="C19" s="334"/>
      <c r="D19" s="334"/>
    </row>
    <row r="20" spans="1:9" x14ac:dyDescent="0.2">
      <c r="B20" s="334"/>
      <c r="C20" s="334"/>
      <c r="D20" s="334"/>
    </row>
    <row r="21" spans="1:9" x14ac:dyDescent="0.2">
      <c r="B21" s="334"/>
      <c r="C21" s="334"/>
      <c r="D21" s="334"/>
    </row>
    <row r="22" spans="1:9" x14ac:dyDescent="0.2">
      <c r="B22" s="334"/>
      <c r="C22" s="334"/>
      <c r="D22" s="334"/>
    </row>
    <row r="23" spans="1:9" ht="13.5" thickBot="1" x14ac:dyDescent="0.25">
      <c r="B23" s="334"/>
      <c r="C23" s="334"/>
      <c r="D23" s="334"/>
    </row>
    <row r="24" spans="1:9" ht="29.25" customHeight="1" thickTop="1" x14ac:dyDescent="0.2">
      <c r="A24" s="588" t="s">
        <v>253</v>
      </c>
      <c r="B24" s="589"/>
      <c r="C24" s="589"/>
      <c r="D24" s="589"/>
      <c r="E24" s="589"/>
      <c r="F24" s="589"/>
      <c r="G24" s="589"/>
      <c r="H24" s="589"/>
      <c r="I24" s="590"/>
    </row>
    <row r="25" spans="1:9" ht="29.25" customHeight="1" thickBot="1" x14ac:dyDescent="0.25">
      <c r="A25" s="591"/>
      <c r="B25" s="592"/>
      <c r="C25" s="592"/>
      <c r="D25" s="592"/>
      <c r="E25" s="592"/>
      <c r="F25" s="592"/>
      <c r="G25" s="592"/>
      <c r="H25" s="592"/>
      <c r="I25" s="593"/>
    </row>
    <row r="26" spans="1:9" ht="13.5" thickTop="1" x14ac:dyDescent="0.2">
      <c r="B26" s="334"/>
      <c r="C26" s="334"/>
      <c r="D26" s="334"/>
    </row>
    <row r="27" spans="1:9" ht="14.25" customHeight="1" x14ac:dyDescent="0.2">
      <c r="B27" s="334"/>
      <c r="C27" s="334"/>
      <c r="D27" s="334"/>
    </row>
    <row r="28" spans="1:9" ht="21" customHeight="1" x14ac:dyDescent="0.3">
      <c r="A28" s="594" t="s">
        <v>452</v>
      </c>
      <c r="B28" s="594"/>
      <c r="C28" s="594"/>
      <c r="D28" s="594"/>
      <c r="E28" s="594"/>
      <c r="F28" s="594"/>
      <c r="G28" s="594"/>
      <c r="H28" s="594"/>
      <c r="I28" s="594"/>
    </row>
    <row r="29" spans="1:9" ht="19.5" customHeight="1" x14ac:dyDescent="0.2">
      <c r="B29" s="336"/>
      <c r="C29" s="337"/>
      <c r="D29" s="337"/>
      <c r="G29" s="340"/>
      <c r="H29" s="340"/>
      <c r="I29" s="340"/>
    </row>
    <row r="30" spans="1:9" x14ac:dyDescent="0.2">
      <c r="B30" s="334"/>
      <c r="C30" s="334"/>
      <c r="D30" s="334"/>
    </row>
    <row r="31" spans="1:9" x14ac:dyDescent="0.2">
      <c r="B31" s="334"/>
      <c r="C31" s="334"/>
      <c r="D31" s="334"/>
    </row>
    <row r="32" spans="1:9" s="341" customFormat="1" ht="15.75" customHeight="1" x14ac:dyDescent="0.2">
      <c r="A32" s="582" t="s">
        <v>462</v>
      </c>
      <c r="B32" s="582"/>
      <c r="C32" s="582"/>
      <c r="D32" s="582"/>
      <c r="E32" s="582"/>
      <c r="F32" s="582"/>
      <c r="G32" s="582"/>
      <c r="H32" s="582"/>
      <c r="I32" s="582"/>
    </row>
    <row r="33" spans="1:9" x14ac:dyDescent="0.2">
      <c r="B33" s="338"/>
      <c r="C33" s="339"/>
      <c r="D33" s="338"/>
      <c r="E33" s="342"/>
      <c r="F33" s="342"/>
      <c r="G33" s="342"/>
      <c r="H33" s="342"/>
      <c r="I33" s="342"/>
    </row>
    <row r="34" spans="1:9" x14ac:dyDescent="0.2">
      <c r="B34" s="338"/>
      <c r="C34" s="339"/>
      <c r="D34" s="338"/>
      <c r="E34" s="342"/>
      <c r="F34" s="342"/>
      <c r="G34" s="342"/>
      <c r="H34" s="342"/>
      <c r="I34" s="342"/>
    </row>
    <row r="35" spans="1:9" ht="14.25" customHeight="1" x14ac:dyDescent="0.2">
      <c r="B35" s="334"/>
      <c r="C35" s="334"/>
      <c r="D35" s="334"/>
    </row>
    <row r="36" spans="1:9" ht="12" customHeight="1" x14ac:dyDescent="0.2">
      <c r="B36" s="597"/>
      <c r="C36" s="597"/>
      <c r="D36" s="597"/>
      <c r="E36" s="597"/>
      <c r="F36" s="597"/>
      <c r="G36" s="597"/>
      <c r="H36" s="597"/>
      <c r="I36" s="437"/>
    </row>
    <row r="37" spans="1:9" x14ac:dyDescent="0.2">
      <c r="B37" s="334"/>
      <c r="C37" s="334"/>
      <c r="D37" s="334"/>
    </row>
    <row r="38" spans="1:9" x14ac:dyDescent="0.2">
      <c r="B38" s="334"/>
      <c r="C38" s="334"/>
      <c r="D38" s="334"/>
    </row>
    <row r="39" spans="1:9" x14ac:dyDescent="0.2">
      <c r="B39" s="334"/>
      <c r="C39" s="334"/>
      <c r="D39" s="334"/>
    </row>
    <row r="40" spans="1:9" x14ac:dyDescent="0.2">
      <c r="B40" s="334"/>
      <c r="C40" s="334"/>
      <c r="D40" s="334"/>
    </row>
    <row r="41" spans="1:9" x14ac:dyDescent="0.2">
      <c r="B41" s="334"/>
      <c r="C41" s="334"/>
      <c r="D41" s="334"/>
    </row>
    <row r="42" spans="1:9" x14ac:dyDescent="0.2">
      <c r="B42" s="334"/>
      <c r="C42" s="334"/>
      <c r="D42" s="334"/>
    </row>
    <row r="43" spans="1:9" x14ac:dyDescent="0.2">
      <c r="B43" s="334"/>
      <c r="C43" s="334"/>
      <c r="D43" s="334"/>
    </row>
    <row r="44" spans="1:9" x14ac:dyDescent="0.2">
      <c r="B44" s="334"/>
      <c r="C44" s="334"/>
      <c r="D44" s="334"/>
      <c r="F44" s="581"/>
      <c r="G44" s="581"/>
      <c r="H44" s="581"/>
    </row>
    <row r="45" spans="1:9" ht="19.5" customHeight="1" x14ac:dyDescent="0.2">
      <c r="A45" s="582" t="s">
        <v>248</v>
      </c>
      <c r="B45" s="582"/>
      <c r="C45" s="582"/>
      <c r="D45" s="582"/>
      <c r="E45" s="582"/>
      <c r="F45" s="582"/>
      <c r="G45" s="582"/>
      <c r="H45" s="582"/>
      <c r="I45" s="582"/>
    </row>
    <row r="46" spans="1:9" ht="19.5" customHeight="1" x14ac:dyDescent="0.2">
      <c r="A46" s="582" t="s">
        <v>249</v>
      </c>
      <c r="B46" s="582"/>
      <c r="C46" s="582"/>
      <c r="D46" s="582"/>
      <c r="E46" s="582"/>
      <c r="F46" s="582"/>
      <c r="G46" s="582"/>
      <c r="H46" s="582"/>
      <c r="I46" s="582"/>
    </row>
    <row r="47" spans="1:9" ht="19.5" customHeight="1" x14ac:dyDescent="0.2">
      <c r="A47" s="582" t="s">
        <v>575</v>
      </c>
      <c r="B47" s="582"/>
      <c r="C47" s="582"/>
      <c r="D47" s="582"/>
      <c r="E47" s="582"/>
      <c r="F47" s="582"/>
      <c r="G47" s="582"/>
      <c r="H47" s="582"/>
      <c r="I47" s="582"/>
    </row>
    <row r="48" spans="1:9" ht="19.5" customHeight="1" x14ac:dyDescent="0.2">
      <c r="A48" s="582" t="s">
        <v>574</v>
      </c>
      <c r="B48" s="582"/>
      <c r="C48" s="582"/>
      <c r="D48" s="582"/>
      <c r="E48" s="582"/>
      <c r="F48" s="582"/>
      <c r="G48" s="582"/>
      <c r="H48" s="582"/>
      <c r="I48" s="582"/>
    </row>
    <row r="49" spans="1:9" x14ac:dyDescent="0.2">
      <c r="B49" s="334"/>
      <c r="C49" s="334"/>
      <c r="D49" s="334"/>
    </row>
    <row r="50" spans="1:9" x14ac:dyDescent="0.2">
      <c r="B50" s="334"/>
      <c r="C50" s="334"/>
      <c r="D50" s="334"/>
    </row>
    <row r="51" spans="1:9" x14ac:dyDescent="0.2">
      <c r="B51" s="334"/>
      <c r="C51" s="334"/>
      <c r="D51" s="334"/>
    </row>
    <row r="52" spans="1:9" x14ac:dyDescent="0.2">
      <c r="A52" s="343" t="s">
        <v>250</v>
      </c>
      <c r="C52" s="334"/>
      <c r="D52" s="334"/>
      <c r="I52" s="483">
        <v>43647</v>
      </c>
    </row>
    <row r="53" spans="1:9" x14ac:dyDescent="0.2">
      <c r="B53" s="334"/>
      <c r="C53" s="334"/>
      <c r="D53" s="334"/>
    </row>
    <row r="54" spans="1:9" x14ac:dyDescent="0.2">
      <c r="B54" s="334"/>
      <c r="C54" s="334"/>
      <c r="D54" s="334"/>
    </row>
    <row r="55" spans="1:9" x14ac:dyDescent="0.2">
      <c r="B55" s="334"/>
      <c r="C55" s="334"/>
      <c r="D55" s="334"/>
    </row>
    <row r="56" spans="1:9" x14ac:dyDescent="0.2">
      <c r="B56" s="334"/>
      <c r="C56" s="334"/>
      <c r="D56" s="334"/>
    </row>
    <row r="57" spans="1:9" x14ac:dyDescent="0.2">
      <c r="B57" s="334"/>
      <c r="C57" s="334"/>
      <c r="D57" s="334"/>
    </row>
    <row r="58" spans="1:9" x14ac:dyDescent="0.2">
      <c r="B58" s="334"/>
      <c r="C58" s="334"/>
      <c r="D58" s="334"/>
    </row>
    <row r="59" spans="1:9" x14ac:dyDescent="0.2">
      <c r="B59" s="334"/>
      <c r="C59" s="334"/>
      <c r="D59" s="334"/>
    </row>
    <row r="60" spans="1:9" x14ac:dyDescent="0.2">
      <c r="B60" s="334"/>
      <c r="C60" s="334"/>
      <c r="D60" s="334"/>
    </row>
    <row r="61" spans="1:9" x14ac:dyDescent="0.2">
      <c r="B61" s="334"/>
      <c r="C61" s="334"/>
      <c r="D61" s="334"/>
    </row>
    <row r="62" spans="1:9" x14ac:dyDescent="0.2">
      <c r="B62" s="334"/>
      <c r="C62" s="334"/>
      <c r="D62" s="334"/>
    </row>
    <row r="63" spans="1:9" x14ac:dyDescent="0.2">
      <c r="B63" s="334"/>
      <c r="C63" s="334"/>
      <c r="D63" s="334"/>
    </row>
    <row r="64" spans="1:9" x14ac:dyDescent="0.2">
      <c r="B64" s="334"/>
      <c r="C64" s="334"/>
      <c r="D64" s="334"/>
    </row>
    <row r="65" spans="2:4" x14ac:dyDescent="0.2">
      <c r="B65" s="334"/>
      <c r="C65" s="334"/>
      <c r="D65" s="334"/>
    </row>
    <row r="66" spans="2:4" x14ac:dyDescent="0.2">
      <c r="B66" s="334"/>
      <c r="C66" s="334"/>
      <c r="D66" s="334"/>
    </row>
    <row r="67" spans="2:4" x14ac:dyDescent="0.2">
      <c r="B67" s="334"/>
      <c r="C67" s="334"/>
      <c r="D67" s="334"/>
    </row>
    <row r="68" spans="2:4" x14ac:dyDescent="0.2">
      <c r="B68" s="334"/>
      <c r="C68" s="334"/>
      <c r="D68" s="334"/>
    </row>
    <row r="69" spans="2:4" x14ac:dyDescent="0.2">
      <c r="B69" s="334"/>
      <c r="C69" s="334"/>
      <c r="D69" s="334"/>
    </row>
    <row r="70" spans="2:4" x14ac:dyDescent="0.2">
      <c r="B70" s="334"/>
      <c r="C70" s="334"/>
      <c r="D70" s="334"/>
    </row>
    <row r="71" spans="2:4" x14ac:dyDescent="0.2">
      <c r="B71" s="334"/>
      <c r="C71" s="334"/>
      <c r="D71" s="334"/>
    </row>
    <row r="72" spans="2:4" x14ac:dyDescent="0.2">
      <c r="B72" s="334"/>
      <c r="C72" s="334"/>
      <c r="D72" s="334"/>
    </row>
    <row r="73" spans="2:4" x14ac:dyDescent="0.2">
      <c r="B73" s="334"/>
      <c r="C73" s="334"/>
      <c r="D73" s="334"/>
    </row>
    <row r="74" spans="2:4" x14ac:dyDescent="0.2">
      <c r="B74" s="334"/>
      <c r="C74" s="334"/>
      <c r="D74" s="334"/>
    </row>
    <row r="75" spans="2:4" x14ac:dyDescent="0.2">
      <c r="B75" s="334"/>
      <c r="C75" s="334"/>
      <c r="D75" s="334"/>
    </row>
    <row r="76" spans="2:4" x14ac:dyDescent="0.2">
      <c r="B76" s="334"/>
      <c r="C76" s="334"/>
      <c r="D76" s="334"/>
    </row>
    <row r="77" spans="2:4" x14ac:dyDescent="0.2">
      <c r="B77" s="334"/>
      <c r="C77" s="334"/>
      <c r="D77" s="334"/>
    </row>
    <row r="78" spans="2:4" x14ac:dyDescent="0.2">
      <c r="B78" s="334"/>
      <c r="C78" s="334"/>
      <c r="D78" s="334"/>
    </row>
    <row r="79" spans="2:4" x14ac:dyDescent="0.2">
      <c r="B79" s="334"/>
      <c r="C79" s="334"/>
      <c r="D79" s="334"/>
    </row>
    <row r="80" spans="2:4" x14ac:dyDescent="0.2">
      <c r="B80" s="334"/>
      <c r="C80" s="334"/>
      <c r="D80" s="334"/>
    </row>
    <row r="81" spans="2:4" x14ac:dyDescent="0.2">
      <c r="B81" s="334"/>
      <c r="C81" s="334"/>
      <c r="D81" s="334"/>
    </row>
    <row r="82" spans="2:4" x14ac:dyDescent="0.2">
      <c r="B82" s="334"/>
      <c r="C82" s="334"/>
      <c r="D82" s="334"/>
    </row>
    <row r="83" spans="2:4" x14ac:dyDescent="0.2">
      <c r="B83" s="334"/>
      <c r="C83" s="334"/>
      <c r="D83" s="334"/>
    </row>
    <row r="84" spans="2:4" x14ac:dyDescent="0.2">
      <c r="B84" s="334"/>
      <c r="C84" s="334"/>
      <c r="D84" s="334"/>
    </row>
    <row r="85" spans="2:4" x14ac:dyDescent="0.2">
      <c r="B85" s="334"/>
      <c r="C85" s="334"/>
      <c r="D85" s="334"/>
    </row>
    <row r="86" spans="2:4" x14ac:dyDescent="0.2">
      <c r="B86" s="334"/>
      <c r="C86" s="334"/>
      <c r="D86" s="334"/>
    </row>
    <row r="87" spans="2:4" x14ac:dyDescent="0.2">
      <c r="B87" s="334"/>
      <c r="C87" s="334"/>
      <c r="D87" s="334"/>
    </row>
    <row r="88" spans="2:4" x14ac:dyDescent="0.2">
      <c r="B88" s="334"/>
      <c r="C88" s="334"/>
      <c r="D88" s="334"/>
    </row>
    <row r="89" spans="2:4" x14ac:dyDescent="0.2">
      <c r="B89" s="334"/>
      <c r="C89" s="334"/>
      <c r="D89" s="334"/>
    </row>
    <row r="90" spans="2:4" x14ac:dyDescent="0.2">
      <c r="B90" s="334"/>
      <c r="C90" s="334"/>
      <c r="D90" s="334"/>
    </row>
    <row r="91" spans="2:4" x14ac:dyDescent="0.2">
      <c r="B91" s="334"/>
      <c r="C91" s="334"/>
      <c r="D91" s="334"/>
    </row>
    <row r="92" spans="2:4" x14ac:dyDescent="0.2">
      <c r="B92" s="334"/>
      <c r="C92" s="334"/>
      <c r="D92" s="334"/>
    </row>
    <row r="93" spans="2:4" x14ac:dyDescent="0.2">
      <c r="B93" s="334"/>
      <c r="C93" s="334"/>
      <c r="D93" s="334"/>
    </row>
    <row r="94" spans="2:4" x14ac:dyDescent="0.2">
      <c r="B94" s="334"/>
      <c r="C94" s="334"/>
      <c r="D94" s="334"/>
    </row>
    <row r="95" spans="2:4" x14ac:dyDescent="0.2">
      <c r="B95" s="334"/>
      <c r="C95" s="334"/>
      <c r="D95" s="334"/>
    </row>
    <row r="96" spans="2:4" x14ac:dyDescent="0.2">
      <c r="B96" s="334"/>
      <c r="C96" s="334"/>
      <c r="D96" s="334"/>
    </row>
    <row r="97" spans="2:4" x14ac:dyDescent="0.2">
      <c r="B97" s="334"/>
      <c r="C97" s="334"/>
      <c r="D97" s="334"/>
    </row>
    <row r="98" spans="2:4" x14ac:dyDescent="0.2">
      <c r="B98" s="334"/>
      <c r="C98" s="334"/>
      <c r="D98" s="334"/>
    </row>
    <row r="99" spans="2:4" x14ac:dyDescent="0.2">
      <c r="B99" s="334"/>
      <c r="C99" s="334"/>
      <c r="D99" s="334"/>
    </row>
    <row r="100" spans="2:4" x14ac:dyDescent="0.2">
      <c r="B100" s="334"/>
      <c r="C100" s="334"/>
      <c r="D100" s="334"/>
    </row>
    <row r="101" spans="2:4" x14ac:dyDescent="0.2">
      <c r="B101" s="334"/>
      <c r="C101" s="334"/>
      <c r="D101" s="334"/>
    </row>
    <row r="102" spans="2:4" x14ac:dyDescent="0.2">
      <c r="B102" s="334"/>
      <c r="C102" s="334"/>
      <c r="D102" s="334"/>
    </row>
    <row r="103" spans="2:4" x14ac:dyDescent="0.2">
      <c r="B103" s="334"/>
      <c r="C103" s="334"/>
      <c r="D103" s="334"/>
    </row>
    <row r="104" spans="2:4" x14ac:dyDescent="0.2">
      <c r="B104" s="334"/>
      <c r="C104" s="334"/>
      <c r="D104" s="334"/>
    </row>
    <row r="105" spans="2:4" x14ac:dyDescent="0.2">
      <c r="B105" s="334"/>
      <c r="C105" s="334"/>
      <c r="D105" s="334"/>
    </row>
    <row r="106" spans="2:4" x14ac:dyDescent="0.2">
      <c r="B106" s="334"/>
      <c r="C106" s="334"/>
      <c r="D106" s="334"/>
    </row>
    <row r="107" spans="2:4" x14ac:dyDescent="0.2">
      <c r="B107" s="334"/>
      <c r="C107" s="334"/>
      <c r="D107" s="334"/>
    </row>
    <row r="108" spans="2:4" x14ac:dyDescent="0.2">
      <c r="B108" s="334"/>
      <c r="C108" s="334"/>
      <c r="D108" s="334"/>
    </row>
    <row r="109" spans="2:4" x14ac:dyDescent="0.2">
      <c r="B109" s="334"/>
      <c r="C109" s="334"/>
      <c r="D109" s="334"/>
    </row>
    <row r="110" spans="2:4" x14ac:dyDescent="0.2">
      <c r="B110" s="334"/>
      <c r="C110" s="334"/>
      <c r="D110" s="334"/>
    </row>
    <row r="111" spans="2:4" x14ac:dyDescent="0.2">
      <c r="B111" s="334"/>
      <c r="C111" s="334"/>
      <c r="D111" s="334"/>
    </row>
    <row r="112" spans="2:4" x14ac:dyDescent="0.2">
      <c r="B112" s="334"/>
      <c r="C112" s="334"/>
      <c r="D112" s="334"/>
    </row>
    <row r="113" spans="2:4" x14ac:dyDescent="0.2">
      <c r="B113" s="334"/>
      <c r="C113" s="334"/>
      <c r="D113" s="334"/>
    </row>
    <row r="114" spans="2:4" x14ac:dyDescent="0.2">
      <c r="B114" s="334"/>
      <c r="C114" s="334"/>
      <c r="D114" s="334"/>
    </row>
    <row r="115" spans="2:4" x14ac:dyDescent="0.2">
      <c r="B115" s="334"/>
      <c r="C115" s="334"/>
      <c r="D115" s="334"/>
    </row>
    <row r="116" spans="2:4" x14ac:dyDescent="0.2">
      <c r="B116" s="334"/>
      <c r="C116" s="334"/>
      <c r="D116" s="334"/>
    </row>
    <row r="117" spans="2:4" x14ac:dyDescent="0.2">
      <c r="B117" s="334"/>
      <c r="C117" s="334"/>
      <c r="D117" s="334"/>
    </row>
    <row r="118" spans="2:4" x14ac:dyDescent="0.2">
      <c r="B118" s="334"/>
      <c r="C118" s="334"/>
      <c r="D118" s="334"/>
    </row>
    <row r="119" spans="2:4" x14ac:dyDescent="0.2">
      <c r="B119" s="334"/>
      <c r="C119" s="334"/>
      <c r="D119" s="334"/>
    </row>
    <row r="120" spans="2:4" x14ac:dyDescent="0.2">
      <c r="B120" s="334"/>
      <c r="C120" s="334"/>
      <c r="D120" s="334"/>
    </row>
    <row r="121" spans="2:4" x14ac:dyDescent="0.2">
      <c r="B121" s="334"/>
      <c r="C121" s="334"/>
      <c r="D121" s="334"/>
    </row>
    <row r="122" spans="2:4" x14ac:dyDescent="0.2">
      <c r="B122" s="334"/>
      <c r="C122" s="334"/>
      <c r="D122" s="334"/>
    </row>
    <row r="123" spans="2:4" x14ac:dyDescent="0.2">
      <c r="B123" s="334"/>
      <c r="C123" s="334"/>
      <c r="D123" s="334"/>
    </row>
    <row r="124" spans="2:4" x14ac:dyDescent="0.2">
      <c r="B124" s="334"/>
      <c r="C124" s="334"/>
      <c r="D124" s="334"/>
    </row>
    <row r="125" spans="2:4" x14ac:dyDescent="0.2">
      <c r="B125" s="334"/>
      <c r="C125" s="334"/>
      <c r="D125" s="334"/>
    </row>
    <row r="126" spans="2:4" x14ac:dyDescent="0.2">
      <c r="B126" s="334"/>
      <c r="C126" s="334"/>
      <c r="D126" s="334"/>
    </row>
    <row r="127" spans="2:4" x14ac:dyDescent="0.2">
      <c r="B127" s="334"/>
      <c r="C127" s="334"/>
      <c r="D127" s="334"/>
    </row>
    <row r="128" spans="2:4" x14ac:dyDescent="0.2">
      <c r="B128" s="334"/>
      <c r="C128" s="334"/>
      <c r="D128" s="334"/>
    </row>
    <row r="129" spans="2:4" x14ac:dyDescent="0.2">
      <c r="B129" s="334"/>
      <c r="C129" s="334"/>
      <c r="D129" s="334"/>
    </row>
    <row r="130" spans="2:4" x14ac:dyDescent="0.2">
      <c r="B130" s="334"/>
      <c r="C130" s="334"/>
      <c r="D130" s="334"/>
    </row>
    <row r="131" spans="2:4" x14ac:dyDescent="0.2">
      <c r="B131" s="334"/>
      <c r="C131" s="334"/>
      <c r="D131" s="334"/>
    </row>
    <row r="132" spans="2:4" x14ac:dyDescent="0.2">
      <c r="B132" s="334"/>
      <c r="C132" s="334"/>
      <c r="D132" s="334"/>
    </row>
    <row r="133" spans="2:4" x14ac:dyDescent="0.2">
      <c r="B133" s="334"/>
      <c r="C133" s="334"/>
      <c r="D133" s="334"/>
    </row>
    <row r="134" spans="2:4" x14ac:dyDescent="0.2">
      <c r="B134" s="334"/>
      <c r="C134" s="334"/>
      <c r="D134" s="334"/>
    </row>
    <row r="135" spans="2:4" x14ac:dyDescent="0.2">
      <c r="B135" s="334"/>
      <c r="C135" s="334"/>
      <c r="D135" s="334"/>
    </row>
    <row r="136" spans="2:4" x14ac:dyDescent="0.2">
      <c r="B136" s="334"/>
      <c r="C136" s="334"/>
      <c r="D136" s="334"/>
    </row>
    <row r="137" spans="2:4" x14ac:dyDescent="0.2">
      <c r="B137" s="334"/>
      <c r="C137" s="334"/>
      <c r="D137" s="334"/>
    </row>
    <row r="138" spans="2:4" x14ac:dyDescent="0.2">
      <c r="B138" s="334"/>
      <c r="C138" s="334"/>
      <c r="D138" s="334"/>
    </row>
    <row r="139" spans="2:4" x14ac:dyDescent="0.2">
      <c r="B139" s="334"/>
      <c r="C139" s="334"/>
      <c r="D139" s="334"/>
    </row>
    <row r="140" spans="2:4" x14ac:dyDescent="0.2">
      <c r="B140" s="334"/>
      <c r="C140" s="334"/>
      <c r="D140" s="334"/>
    </row>
    <row r="141" spans="2:4" x14ac:dyDescent="0.2">
      <c r="B141" s="334"/>
      <c r="C141" s="334"/>
      <c r="D141" s="334"/>
    </row>
    <row r="142" spans="2:4" x14ac:dyDescent="0.2">
      <c r="B142" s="334"/>
      <c r="C142" s="334"/>
      <c r="D142" s="334"/>
    </row>
    <row r="143" spans="2:4" x14ac:dyDescent="0.2">
      <c r="B143" s="334"/>
      <c r="C143" s="334"/>
      <c r="D143" s="334"/>
    </row>
    <row r="144" spans="2:4" x14ac:dyDescent="0.2">
      <c r="B144" s="334"/>
      <c r="C144" s="334"/>
      <c r="D144" s="334"/>
    </row>
    <row r="145" spans="2:4" x14ac:dyDescent="0.2">
      <c r="B145" s="334"/>
      <c r="C145" s="334"/>
      <c r="D145" s="334"/>
    </row>
    <row r="146" spans="2:4" x14ac:dyDescent="0.2">
      <c r="B146" s="334"/>
      <c r="C146" s="334"/>
      <c r="D146" s="334"/>
    </row>
    <row r="147" spans="2:4" x14ac:dyDescent="0.2">
      <c r="B147" s="334"/>
      <c r="C147" s="334"/>
      <c r="D147" s="334"/>
    </row>
    <row r="148" spans="2:4" x14ac:dyDescent="0.2">
      <c r="B148" s="334"/>
      <c r="C148" s="334"/>
      <c r="D148" s="334"/>
    </row>
    <row r="149" spans="2:4" x14ac:dyDescent="0.2">
      <c r="B149" s="334"/>
      <c r="C149" s="334"/>
      <c r="D149" s="334"/>
    </row>
    <row r="150" spans="2:4" x14ac:dyDescent="0.2">
      <c r="B150" s="334"/>
      <c r="C150" s="334"/>
      <c r="D150" s="334"/>
    </row>
    <row r="151" spans="2:4" x14ac:dyDescent="0.2">
      <c r="B151" s="334"/>
      <c r="C151" s="334"/>
      <c r="D151" s="334"/>
    </row>
    <row r="152" spans="2:4" x14ac:dyDescent="0.2">
      <c r="B152" s="334"/>
      <c r="C152" s="334"/>
      <c r="D152" s="334"/>
    </row>
    <row r="153" spans="2:4" x14ac:dyDescent="0.2">
      <c r="B153" s="334"/>
      <c r="C153" s="334"/>
      <c r="D153" s="334"/>
    </row>
    <row r="154" spans="2:4" x14ac:dyDescent="0.2">
      <c r="B154" s="334"/>
      <c r="C154" s="334"/>
      <c r="D154" s="334"/>
    </row>
    <row r="155" spans="2:4" x14ac:dyDescent="0.2">
      <c r="B155" s="334"/>
      <c r="C155" s="334"/>
      <c r="D155" s="334"/>
    </row>
    <row r="156" spans="2:4" x14ac:dyDescent="0.2">
      <c r="B156" s="334"/>
      <c r="C156" s="334"/>
      <c r="D156" s="334"/>
    </row>
    <row r="157" spans="2:4" x14ac:dyDescent="0.2">
      <c r="B157" s="334"/>
      <c r="C157" s="334"/>
      <c r="D157" s="334"/>
    </row>
    <row r="158" spans="2:4" x14ac:dyDescent="0.2">
      <c r="B158" s="334"/>
      <c r="C158" s="334"/>
      <c r="D158" s="334"/>
    </row>
    <row r="159" spans="2:4" x14ac:dyDescent="0.2">
      <c r="B159" s="334"/>
      <c r="C159" s="334"/>
      <c r="D159" s="334"/>
    </row>
    <row r="160" spans="2:4" x14ac:dyDescent="0.2">
      <c r="B160" s="334"/>
      <c r="C160" s="334"/>
      <c r="D160" s="334"/>
    </row>
    <row r="161" spans="2:4" x14ac:dyDescent="0.2">
      <c r="B161" s="334"/>
      <c r="C161" s="334"/>
      <c r="D161" s="334"/>
    </row>
    <row r="162" spans="2:4" x14ac:dyDescent="0.2">
      <c r="B162" s="334"/>
      <c r="C162" s="334"/>
      <c r="D162" s="334"/>
    </row>
    <row r="163" spans="2:4" x14ac:dyDescent="0.2">
      <c r="B163" s="334"/>
      <c r="C163" s="334"/>
      <c r="D163" s="334"/>
    </row>
    <row r="164" spans="2:4" x14ac:dyDescent="0.2">
      <c r="B164" s="334"/>
      <c r="C164" s="334"/>
      <c r="D164" s="334"/>
    </row>
    <row r="165" spans="2:4" x14ac:dyDescent="0.2">
      <c r="B165" s="334"/>
      <c r="C165" s="334"/>
      <c r="D165" s="334"/>
    </row>
    <row r="166" spans="2:4" x14ac:dyDescent="0.2">
      <c r="B166" s="334"/>
      <c r="C166" s="334"/>
      <c r="D166" s="334"/>
    </row>
    <row r="167" spans="2:4" x14ac:dyDescent="0.2">
      <c r="B167" s="334"/>
      <c r="C167" s="334"/>
      <c r="D167" s="334"/>
    </row>
    <row r="168" spans="2:4" x14ac:dyDescent="0.2">
      <c r="B168" s="334"/>
      <c r="C168" s="334"/>
      <c r="D168" s="334"/>
    </row>
    <row r="169" spans="2:4" x14ac:dyDescent="0.2">
      <c r="B169" s="334"/>
      <c r="C169" s="334"/>
      <c r="D169" s="334"/>
    </row>
    <row r="170" spans="2:4" x14ac:dyDescent="0.2">
      <c r="B170" s="334"/>
      <c r="C170" s="334"/>
      <c r="D170" s="334"/>
    </row>
    <row r="171" spans="2:4" x14ac:dyDescent="0.2">
      <c r="B171" s="334"/>
      <c r="C171" s="334"/>
      <c r="D171" s="334"/>
    </row>
    <row r="172" spans="2:4" x14ac:dyDescent="0.2">
      <c r="B172" s="334"/>
      <c r="C172" s="334"/>
      <c r="D172" s="334"/>
    </row>
    <row r="173" spans="2:4" x14ac:dyDescent="0.2">
      <c r="B173" s="334"/>
      <c r="C173" s="334"/>
      <c r="D173" s="334"/>
    </row>
    <row r="174" spans="2:4" x14ac:dyDescent="0.2">
      <c r="B174" s="334"/>
      <c r="C174" s="334"/>
      <c r="D174" s="334"/>
    </row>
    <row r="175" spans="2:4" x14ac:dyDescent="0.2">
      <c r="B175" s="334"/>
      <c r="C175" s="334"/>
      <c r="D175" s="334"/>
    </row>
    <row r="176" spans="2:4" x14ac:dyDescent="0.2">
      <c r="B176" s="334"/>
      <c r="C176" s="334"/>
      <c r="D176" s="334"/>
    </row>
    <row r="177" spans="2:4" x14ac:dyDescent="0.2">
      <c r="B177" s="334"/>
      <c r="C177" s="334"/>
      <c r="D177" s="334"/>
    </row>
    <row r="178" spans="2:4" x14ac:dyDescent="0.2">
      <c r="B178" s="334"/>
      <c r="C178" s="334"/>
      <c r="D178" s="334"/>
    </row>
    <row r="179" spans="2:4" x14ac:dyDescent="0.2">
      <c r="B179" s="334"/>
      <c r="C179" s="334"/>
      <c r="D179" s="334"/>
    </row>
    <row r="180" spans="2:4" x14ac:dyDescent="0.2">
      <c r="B180" s="334"/>
      <c r="C180" s="334"/>
      <c r="D180" s="334"/>
    </row>
    <row r="181" spans="2:4" x14ac:dyDescent="0.2">
      <c r="B181" s="334"/>
      <c r="C181" s="334"/>
      <c r="D181" s="334"/>
    </row>
    <row r="182" spans="2:4" x14ac:dyDescent="0.2">
      <c r="B182" s="334"/>
      <c r="C182" s="334"/>
      <c r="D182" s="334"/>
    </row>
    <row r="183" spans="2:4" x14ac:dyDescent="0.2">
      <c r="B183" s="334"/>
      <c r="C183" s="334"/>
      <c r="D183" s="334"/>
    </row>
    <row r="184" spans="2:4" x14ac:dyDescent="0.2">
      <c r="B184" s="334"/>
      <c r="C184" s="334"/>
      <c r="D184" s="334"/>
    </row>
    <row r="185" spans="2:4" x14ac:dyDescent="0.2">
      <c r="B185" s="334"/>
      <c r="C185" s="334"/>
      <c r="D185" s="334"/>
    </row>
    <row r="186" spans="2:4" x14ac:dyDescent="0.2">
      <c r="B186" s="334"/>
      <c r="C186" s="334"/>
      <c r="D186" s="334"/>
    </row>
    <row r="187" spans="2:4" x14ac:dyDescent="0.2">
      <c r="B187" s="334"/>
      <c r="C187" s="334"/>
      <c r="D187" s="334"/>
    </row>
    <row r="188" spans="2:4" x14ac:dyDescent="0.2">
      <c r="B188" s="334"/>
      <c r="C188" s="334"/>
      <c r="D188" s="334"/>
    </row>
    <row r="189" spans="2:4" x14ac:dyDescent="0.2">
      <c r="B189" s="334"/>
      <c r="C189" s="334"/>
      <c r="D189" s="334"/>
    </row>
    <row r="190" spans="2:4" x14ac:dyDescent="0.2">
      <c r="B190" s="334"/>
      <c r="C190" s="334"/>
      <c r="D190" s="334"/>
    </row>
    <row r="191" spans="2:4" x14ac:dyDescent="0.2">
      <c r="B191" s="334"/>
      <c r="C191" s="334"/>
      <c r="D191" s="334"/>
    </row>
    <row r="192" spans="2:4" x14ac:dyDescent="0.2">
      <c r="B192" s="334"/>
      <c r="C192" s="334"/>
      <c r="D192" s="334"/>
    </row>
    <row r="193" spans="2:4" x14ac:dyDescent="0.2">
      <c r="B193" s="334"/>
      <c r="C193" s="334"/>
      <c r="D193" s="334"/>
    </row>
    <row r="194" spans="2:4" x14ac:dyDescent="0.2">
      <c r="B194" s="334"/>
      <c r="C194" s="334"/>
      <c r="D194" s="334"/>
    </row>
    <row r="195" spans="2:4" x14ac:dyDescent="0.2">
      <c r="B195" s="334"/>
      <c r="C195" s="334"/>
      <c r="D195" s="334"/>
    </row>
    <row r="196" spans="2:4" x14ac:dyDescent="0.2">
      <c r="B196" s="334"/>
      <c r="C196" s="334"/>
      <c r="D196" s="334"/>
    </row>
    <row r="197" spans="2:4" x14ac:dyDescent="0.2">
      <c r="B197" s="334"/>
      <c r="C197" s="334"/>
      <c r="D197" s="334"/>
    </row>
    <row r="198" spans="2:4" x14ac:dyDescent="0.2">
      <c r="B198" s="334"/>
      <c r="C198" s="334"/>
      <c r="D198" s="334"/>
    </row>
    <row r="199" spans="2:4" x14ac:dyDescent="0.2">
      <c r="B199" s="334"/>
      <c r="C199" s="334"/>
      <c r="D199" s="334"/>
    </row>
    <row r="200" spans="2:4" x14ac:dyDescent="0.2">
      <c r="B200" s="334"/>
      <c r="C200" s="334"/>
      <c r="D200" s="334"/>
    </row>
    <row r="201" spans="2:4" x14ac:dyDescent="0.2">
      <c r="B201" s="334"/>
      <c r="C201" s="334"/>
      <c r="D201" s="334"/>
    </row>
    <row r="202" spans="2:4" x14ac:dyDescent="0.2">
      <c r="B202" s="334"/>
      <c r="C202" s="334"/>
      <c r="D202" s="334"/>
    </row>
    <row r="203" spans="2:4" x14ac:dyDescent="0.2">
      <c r="B203" s="334"/>
      <c r="C203" s="334"/>
      <c r="D203" s="334"/>
    </row>
    <row r="204" spans="2:4" x14ac:dyDescent="0.2">
      <c r="B204" s="334"/>
      <c r="C204" s="334"/>
      <c r="D204" s="334"/>
    </row>
    <row r="205" spans="2:4" x14ac:dyDescent="0.2">
      <c r="B205" s="334"/>
      <c r="C205" s="334"/>
      <c r="D205" s="334"/>
    </row>
    <row r="206" spans="2:4" x14ac:dyDescent="0.2">
      <c r="B206" s="334"/>
      <c r="C206" s="334"/>
      <c r="D206" s="334"/>
    </row>
    <row r="207" spans="2:4" x14ac:dyDescent="0.2">
      <c r="B207" s="334"/>
      <c r="C207" s="334"/>
      <c r="D207" s="334"/>
    </row>
    <row r="208" spans="2:4" x14ac:dyDescent="0.2">
      <c r="B208" s="334"/>
      <c r="C208" s="334"/>
      <c r="D208" s="334"/>
    </row>
    <row r="209" spans="2:4" x14ac:dyDescent="0.2">
      <c r="B209" s="334"/>
      <c r="C209" s="334"/>
      <c r="D209" s="334"/>
    </row>
    <row r="210" spans="2:4" x14ac:dyDescent="0.2">
      <c r="B210" s="334"/>
      <c r="C210" s="334"/>
      <c r="D210" s="334"/>
    </row>
    <row r="211" spans="2:4" x14ac:dyDescent="0.2">
      <c r="B211" s="334"/>
      <c r="C211" s="334"/>
      <c r="D211" s="334"/>
    </row>
    <row r="212" spans="2:4" x14ac:dyDescent="0.2">
      <c r="B212" s="334"/>
      <c r="C212" s="334"/>
      <c r="D212" s="334"/>
    </row>
    <row r="213" spans="2:4" x14ac:dyDescent="0.2">
      <c r="B213" s="334"/>
      <c r="C213" s="334"/>
      <c r="D213" s="334"/>
    </row>
    <row r="214" spans="2:4" x14ac:dyDescent="0.2">
      <c r="B214" s="334"/>
      <c r="C214" s="334"/>
      <c r="D214" s="334"/>
    </row>
    <row r="215" spans="2:4" x14ac:dyDescent="0.2">
      <c r="B215" s="334"/>
      <c r="C215" s="334"/>
      <c r="D215" s="334"/>
    </row>
    <row r="216" spans="2:4" x14ac:dyDescent="0.2">
      <c r="B216" s="334"/>
      <c r="C216" s="334"/>
      <c r="D216" s="334"/>
    </row>
    <row r="217" spans="2:4" x14ac:dyDescent="0.2">
      <c r="B217" s="334"/>
      <c r="C217" s="334"/>
      <c r="D217" s="334"/>
    </row>
    <row r="218" spans="2:4" x14ac:dyDescent="0.2">
      <c r="B218" s="334"/>
      <c r="C218" s="334"/>
      <c r="D218" s="334"/>
    </row>
    <row r="219" spans="2:4" x14ac:dyDescent="0.2">
      <c r="B219" s="334"/>
      <c r="C219" s="334"/>
      <c r="D219" s="334"/>
    </row>
    <row r="220" spans="2:4" x14ac:dyDescent="0.2">
      <c r="B220" s="334"/>
      <c r="C220" s="334"/>
      <c r="D220" s="334"/>
    </row>
    <row r="221" spans="2:4" x14ac:dyDescent="0.2">
      <c r="B221" s="334"/>
      <c r="C221" s="334"/>
      <c r="D221" s="334"/>
    </row>
    <row r="222" spans="2:4" x14ac:dyDescent="0.2">
      <c r="B222" s="334"/>
      <c r="C222" s="334"/>
      <c r="D222" s="334"/>
    </row>
    <row r="223" spans="2:4" x14ac:dyDescent="0.2">
      <c r="B223" s="334"/>
      <c r="C223" s="334"/>
      <c r="D223" s="334"/>
    </row>
    <row r="224" spans="2:4" x14ac:dyDescent="0.2">
      <c r="B224" s="334"/>
      <c r="C224" s="334"/>
      <c r="D224" s="334"/>
    </row>
    <row r="225" spans="2:4" x14ac:dyDescent="0.2">
      <c r="B225" s="334"/>
      <c r="C225" s="334"/>
      <c r="D225" s="334"/>
    </row>
    <row r="226" spans="2:4" x14ac:dyDescent="0.2">
      <c r="B226" s="334"/>
      <c r="C226" s="334"/>
      <c r="D226" s="334"/>
    </row>
    <row r="227" spans="2:4" x14ac:dyDescent="0.2">
      <c r="B227" s="334"/>
      <c r="C227" s="334"/>
      <c r="D227" s="334"/>
    </row>
    <row r="228" spans="2:4" x14ac:dyDescent="0.2">
      <c r="B228" s="334"/>
      <c r="C228" s="334"/>
      <c r="D228" s="334"/>
    </row>
    <row r="229" spans="2:4" x14ac:dyDescent="0.2">
      <c r="B229" s="334"/>
      <c r="C229" s="334"/>
      <c r="D229" s="334"/>
    </row>
    <row r="230" spans="2:4" x14ac:dyDescent="0.2">
      <c r="B230" s="334"/>
      <c r="C230" s="334"/>
      <c r="D230" s="334"/>
    </row>
    <row r="231" spans="2:4" x14ac:dyDescent="0.2">
      <c r="B231" s="334"/>
      <c r="C231" s="334"/>
      <c r="D231" s="334"/>
    </row>
    <row r="232" spans="2:4" x14ac:dyDescent="0.2">
      <c r="B232" s="334"/>
      <c r="C232" s="334"/>
      <c r="D232" s="334"/>
    </row>
    <row r="233" spans="2:4" x14ac:dyDescent="0.2">
      <c r="B233" s="334"/>
      <c r="C233" s="334"/>
      <c r="D233" s="334"/>
    </row>
    <row r="234" spans="2:4" x14ac:dyDescent="0.2">
      <c r="B234" s="334"/>
      <c r="C234" s="334"/>
      <c r="D234" s="334"/>
    </row>
    <row r="235" spans="2:4" x14ac:dyDescent="0.2">
      <c r="B235" s="334"/>
      <c r="C235" s="334"/>
      <c r="D235" s="334"/>
    </row>
    <row r="236" spans="2:4" x14ac:dyDescent="0.2">
      <c r="B236" s="334"/>
      <c r="C236" s="334"/>
      <c r="D236" s="334"/>
    </row>
    <row r="237" spans="2:4" x14ac:dyDescent="0.2">
      <c r="B237" s="334"/>
      <c r="C237" s="334"/>
      <c r="D237" s="334"/>
    </row>
    <row r="238" spans="2:4" x14ac:dyDescent="0.2">
      <c r="B238" s="334"/>
      <c r="C238" s="334"/>
      <c r="D238" s="334"/>
    </row>
    <row r="239" spans="2:4" x14ac:dyDescent="0.2">
      <c r="B239" s="334"/>
      <c r="C239" s="334"/>
      <c r="D239" s="334"/>
    </row>
    <row r="240" spans="2:4" x14ac:dyDescent="0.2">
      <c r="B240" s="334"/>
      <c r="C240" s="334"/>
      <c r="D240" s="334"/>
    </row>
    <row r="241" spans="2:4" x14ac:dyDescent="0.2">
      <c r="B241" s="334"/>
      <c r="C241" s="334"/>
      <c r="D241" s="334"/>
    </row>
    <row r="242" spans="2:4" x14ac:dyDescent="0.2">
      <c r="B242" s="334"/>
      <c r="C242" s="334"/>
      <c r="D242" s="334"/>
    </row>
    <row r="243" spans="2:4" x14ac:dyDescent="0.2">
      <c r="B243" s="334"/>
      <c r="C243" s="334"/>
      <c r="D243" s="334"/>
    </row>
    <row r="244" spans="2:4" x14ac:dyDescent="0.2">
      <c r="B244" s="334"/>
      <c r="C244" s="334"/>
      <c r="D244" s="334"/>
    </row>
    <row r="245" spans="2:4" x14ac:dyDescent="0.2">
      <c r="B245" s="334"/>
      <c r="C245" s="334"/>
      <c r="D245" s="334"/>
    </row>
    <row r="246" spans="2:4" x14ac:dyDescent="0.2">
      <c r="B246" s="334"/>
      <c r="C246" s="334"/>
      <c r="D246" s="334"/>
    </row>
    <row r="247" spans="2:4" x14ac:dyDescent="0.2">
      <c r="B247" s="334"/>
      <c r="C247" s="334"/>
      <c r="D247" s="334"/>
    </row>
    <row r="248" spans="2:4" x14ac:dyDescent="0.2">
      <c r="B248" s="334"/>
      <c r="C248" s="334"/>
      <c r="D248" s="334"/>
    </row>
    <row r="249" spans="2:4" x14ac:dyDescent="0.2">
      <c r="B249" s="334"/>
      <c r="C249" s="334"/>
      <c r="D249" s="334"/>
    </row>
    <row r="250" spans="2:4" x14ac:dyDescent="0.2">
      <c r="B250" s="334"/>
      <c r="C250" s="334"/>
      <c r="D250" s="334"/>
    </row>
    <row r="251" spans="2:4" x14ac:dyDescent="0.2">
      <c r="B251" s="334"/>
      <c r="C251" s="334"/>
      <c r="D251" s="334"/>
    </row>
    <row r="252" spans="2:4" x14ac:dyDescent="0.2">
      <c r="B252" s="334"/>
      <c r="C252" s="334"/>
      <c r="D252" s="334"/>
    </row>
    <row r="253" spans="2:4" x14ac:dyDescent="0.2">
      <c r="B253" s="334"/>
      <c r="C253" s="334"/>
      <c r="D253" s="334"/>
    </row>
    <row r="254" spans="2:4" x14ac:dyDescent="0.2">
      <c r="B254" s="334"/>
      <c r="C254" s="334"/>
      <c r="D254" s="334"/>
    </row>
    <row r="255" spans="2:4" x14ac:dyDescent="0.2">
      <c r="B255" s="334"/>
      <c r="C255" s="334"/>
      <c r="D255" s="334"/>
    </row>
    <row r="256" spans="2:4" x14ac:dyDescent="0.2">
      <c r="B256" s="334"/>
      <c r="C256" s="334"/>
      <c r="D256" s="334"/>
    </row>
    <row r="257" spans="2:4" x14ac:dyDescent="0.2">
      <c r="B257" s="334"/>
      <c r="C257" s="334"/>
      <c r="D257" s="334"/>
    </row>
    <row r="258" spans="2:4" x14ac:dyDescent="0.2">
      <c r="B258" s="334"/>
      <c r="C258" s="334"/>
      <c r="D258" s="334"/>
    </row>
    <row r="259" spans="2:4" x14ac:dyDescent="0.2">
      <c r="B259" s="334"/>
      <c r="C259" s="334"/>
      <c r="D259" s="334"/>
    </row>
    <row r="260" spans="2:4" x14ac:dyDescent="0.2">
      <c r="B260" s="334"/>
      <c r="C260" s="334"/>
      <c r="D260" s="334"/>
    </row>
    <row r="261" spans="2:4" x14ac:dyDescent="0.2">
      <c r="B261" s="334"/>
      <c r="C261" s="334"/>
      <c r="D261" s="334"/>
    </row>
    <row r="262" spans="2:4" x14ac:dyDescent="0.2">
      <c r="B262" s="334"/>
      <c r="C262" s="334"/>
      <c r="D262" s="334"/>
    </row>
    <row r="263" spans="2:4" x14ac:dyDescent="0.2">
      <c r="B263" s="334"/>
      <c r="C263" s="334"/>
      <c r="D263" s="334"/>
    </row>
    <row r="264" spans="2:4" x14ac:dyDescent="0.2">
      <c r="B264" s="334"/>
      <c r="C264" s="334"/>
      <c r="D264" s="334"/>
    </row>
    <row r="265" spans="2:4" x14ac:dyDescent="0.2">
      <c r="B265" s="334"/>
      <c r="C265" s="334"/>
      <c r="D265" s="334"/>
    </row>
    <row r="266" spans="2:4" x14ac:dyDescent="0.2">
      <c r="B266" s="334"/>
      <c r="C266" s="334"/>
      <c r="D266" s="334"/>
    </row>
    <row r="267" spans="2:4" x14ac:dyDescent="0.2">
      <c r="B267" s="334"/>
      <c r="C267" s="334"/>
      <c r="D267" s="334"/>
    </row>
    <row r="268" spans="2:4" x14ac:dyDescent="0.2">
      <c r="B268" s="334"/>
      <c r="C268" s="334"/>
      <c r="D268" s="334"/>
    </row>
    <row r="269" spans="2:4" x14ac:dyDescent="0.2">
      <c r="B269" s="334"/>
      <c r="C269" s="334"/>
      <c r="D269" s="334"/>
    </row>
    <row r="270" spans="2:4" x14ac:dyDescent="0.2">
      <c r="B270" s="334"/>
      <c r="C270" s="334"/>
      <c r="D270" s="334"/>
    </row>
    <row r="271" spans="2:4" x14ac:dyDescent="0.2">
      <c r="B271" s="334"/>
      <c r="C271" s="334"/>
      <c r="D271" s="334"/>
    </row>
    <row r="272" spans="2:4" x14ac:dyDescent="0.2">
      <c r="B272" s="334"/>
      <c r="C272" s="334"/>
      <c r="D272" s="334"/>
    </row>
    <row r="273" spans="2:4" x14ac:dyDescent="0.2">
      <c r="B273" s="334"/>
      <c r="C273" s="334"/>
      <c r="D273" s="334"/>
    </row>
    <row r="274" spans="2:4" x14ac:dyDescent="0.2">
      <c r="B274" s="334"/>
      <c r="C274" s="334"/>
      <c r="D274" s="334"/>
    </row>
    <row r="275" spans="2:4" x14ac:dyDescent="0.2">
      <c r="B275" s="334"/>
      <c r="C275" s="334"/>
      <c r="D275" s="334"/>
    </row>
    <row r="276" spans="2:4" x14ac:dyDescent="0.2">
      <c r="B276" s="334"/>
      <c r="C276" s="334"/>
      <c r="D276" s="334"/>
    </row>
    <row r="277" spans="2:4" x14ac:dyDescent="0.2">
      <c r="B277" s="334"/>
      <c r="C277" s="334"/>
      <c r="D277" s="334"/>
    </row>
    <row r="278" spans="2:4" x14ac:dyDescent="0.2">
      <c r="B278" s="334"/>
      <c r="C278" s="334"/>
      <c r="D278" s="334"/>
    </row>
    <row r="279" spans="2:4" x14ac:dyDescent="0.2">
      <c r="B279" s="334"/>
      <c r="C279" s="334"/>
      <c r="D279" s="334"/>
    </row>
    <row r="280" spans="2:4" x14ac:dyDescent="0.2">
      <c r="B280" s="334"/>
      <c r="C280" s="334"/>
      <c r="D280" s="334"/>
    </row>
    <row r="281" spans="2:4" x14ac:dyDescent="0.2">
      <c r="B281" s="334"/>
      <c r="C281" s="334"/>
      <c r="D281" s="334"/>
    </row>
    <row r="282" spans="2:4" x14ac:dyDescent="0.2">
      <c r="B282" s="334"/>
      <c r="C282" s="334"/>
      <c r="D282" s="334"/>
    </row>
    <row r="283" spans="2:4" x14ac:dyDescent="0.2">
      <c r="B283" s="334"/>
      <c r="C283" s="334"/>
      <c r="D283" s="334"/>
    </row>
    <row r="284" spans="2:4" x14ac:dyDescent="0.2">
      <c r="B284" s="334"/>
      <c r="C284" s="334"/>
      <c r="D284" s="334"/>
    </row>
    <row r="285" spans="2:4" x14ac:dyDescent="0.2">
      <c r="B285" s="334"/>
      <c r="C285" s="334"/>
      <c r="D285" s="334"/>
    </row>
    <row r="286" spans="2:4" x14ac:dyDescent="0.2">
      <c r="B286" s="334"/>
      <c r="C286" s="334"/>
      <c r="D286" s="334"/>
    </row>
    <row r="287" spans="2:4" x14ac:dyDescent="0.2">
      <c r="B287" s="334"/>
      <c r="C287" s="334"/>
      <c r="D287" s="334"/>
    </row>
    <row r="288" spans="2:4" x14ac:dyDescent="0.2">
      <c r="B288" s="334"/>
      <c r="C288" s="334"/>
      <c r="D288" s="334"/>
    </row>
    <row r="289" spans="2:4" x14ac:dyDescent="0.2">
      <c r="B289" s="334"/>
      <c r="C289" s="334"/>
      <c r="D289" s="334"/>
    </row>
    <row r="290" spans="2:4" x14ac:dyDescent="0.2">
      <c r="B290" s="334"/>
      <c r="C290" s="334"/>
      <c r="D290" s="334"/>
    </row>
    <row r="291" spans="2:4" x14ac:dyDescent="0.2">
      <c r="B291" s="334"/>
      <c r="C291" s="334"/>
      <c r="D291" s="334"/>
    </row>
    <row r="292" spans="2:4" x14ac:dyDescent="0.2">
      <c r="B292" s="334"/>
      <c r="C292" s="334"/>
      <c r="D292" s="334"/>
    </row>
    <row r="293" spans="2:4" x14ac:dyDescent="0.2">
      <c r="B293" s="334"/>
      <c r="C293" s="334"/>
      <c r="D293" s="334"/>
    </row>
    <row r="294" spans="2:4" x14ac:dyDescent="0.2">
      <c r="B294" s="334"/>
      <c r="C294" s="334"/>
      <c r="D294" s="334"/>
    </row>
    <row r="295" spans="2:4" x14ac:dyDescent="0.2">
      <c r="B295" s="334"/>
      <c r="C295" s="334"/>
      <c r="D295" s="334"/>
    </row>
    <row r="296" spans="2:4" x14ac:dyDescent="0.2">
      <c r="B296" s="334"/>
      <c r="C296" s="334"/>
      <c r="D296" s="334"/>
    </row>
    <row r="297" spans="2:4" x14ac:dyDescent="0.2">
      <c r="B297" s="334"/>
      <c r="C297" s="334"/>
      <c r="D297" s="334"/>
    </row>
    <row r="298" spans="2:4" x14ac:dyDescent="0.2">
      <c r="B298" s="334"/>
      <c r="C298" s="334"/>
      <c r="D298" s="334"/>
    </row>
    <row r="299" spans="2:4" x14ac:dyDescent="0.2">
      <c r="B299" s="334"/>
      <c r="C299" s="334"/>
      <c r="D299" s="334"/>
    </row>
    <row r="300" spans="2:4" x14ac:dyDescent="0.2">
      <c r="B300" s="334"/>
      <c r="C300" s="334"/>
      <c r="D300" s="334"/>
    </row>
    <row r="301" spans="2:4" x14ac:dyDescent="0.2">
      <c r="B301" s="334"/>
      <c r="C301" s="334"/>
      <c r="D301" s="334"/>
    </row>
    <row r="302" spans="2:4" x14ac:dyDescent="0.2">
      <c r="B302" s="334"/>
      <c r="C302" s="334"/>
      <c r="D302" s="334"/>
    </row>
    <row r="303" spans="2:4" x14ac:dyDescent="0.2">
      <c r="B303" s="334"/>
      <c r="C303" s="334"/>
      <c r="D303" s="334"/>
    </row>
    <row r="304" spans="2:4" x14ac:dyDescent="0.2">
      <c r="B304" s="334"/>
      <c r="C304" s="334"/>
      <c r="D304" s="334"/>
    </row>
    <row r="305" spans="2:4" x14ac:dyDescent="0.2">
      <c r="B305" s="334"/>
      <c r="C305" s="334"/>
      <c r="D305" s="334"/>
    </row>
    <row r="306" spans="2:4" x14ac:dyDescent="0.2">
      <c r="B306" s="334"/>
      <c r="C306" s="334"/>
      <c r="D306" s="334"/>
    </row>
    <row r="307" spans="2:4" x14ac:dyDescent="0.2">
      <c r="B307" s="334"/>
      <c r="C307" s="334"/>
      <c r="D307" s="334"/>
    </row>
    <row r="308" spans="2:4" x14ac:dyDescent="0.2">
      <c r="B308" s="334"/>
      <c r="C308" s="334"/>
      <c r="D308" s="334"/>
    </row>
    <row r="309" spans="2:4" x14ac:dyDescent="0.2">
      <c r="B309" s="334"/>
      <c r="C309" s="334"/>
      <c r="D309" s="334"/>
    </row>
    <row r="310" spans="2:4" x14ac:dyDescent="0.2">
      <c r="B310" s="334"/>
      <c r="C310" s="334"/>
      <c r="D310" s="334"/>
    </row>
    <row r="311" spans="2:4" x14ac:dyDescent="0.2">
      <c r="B311" s="334"/>
      <c r="C311" s="334"/>
      <c r="D311" s="334"/>
    </row>
    <row r="312" spans="2:4" x14ac:dyDescent="0.2">
      <c r="B312" s="334"/>
      <c r="C312" s="334"/>
      <c r="D312" s="334"/>
    </row>
    <row r="313" spans="2:4" x14ac:dyDescent="0.2">
      <c r="B313" s="334"/>
      <c r="C313" s="334"/>
      <c r="D313" s="334"/>
    </row>
    <row r="314" spans="2:4" x14ac:dyDescent="0.2">
      <c r="B314" s="334"/>
      <c r="C314" s="334"/>
      <c r="D314" s="334"/>
    </row>
    <row r="315" spans="2:4" x14ac:dyDescent="0.2">
      <c r="B315" s="334"/>
      <c r="C315" s="334"/>
      <c r="D315" s="334"/>
    </row>
    <row r="316" spans="2:4" x14ac:dyDescent="0.2">
      <c r="B316" s="334"/>
      <c r="C316" s="334"/>
      <c r="D316" s="334"/>
    </row>
    <row r="317" spans="2:4" x14ac:dyDescent="0.2">
      <c r="B317" s="334"/>
      <c r="C317" s="334"/>
      <c r="D317" s="334"/>
    </row>
    <row r="318" spans="2:4" x14ac:dyDescent="0.2">
      <c r="B318" s="334"/>
      <c r="C318" s="334"/>
      <c r="D318" s="334"/>
    </row>
    <row r="319" spans="2:4" x14ac:dyDescent="0.2">
      <c r="B319" s="334"/>
      <c r="C319" s="334"/>
      <c r="D319" s="334"/>
    </row>
    <row r="320" spans="2:4" x14ac:dyDescent="0.2">
      <c r="B320" s="334"/>
      <c r="C320" s="334"/>
      <c r="D320" s="334"/>
    </row>
    <row r="321" spans="2:4" x14ac:dyDescent="0.2">
      <c r="B321" s="334"/>
      <c r="C321" s="334"/>
      <c r="D321" s="334"/>
    </row>
    <row r="322" spans="2:4" x14ac:dyDescent="0.2">
      <c r="B322" s="334"/>
      <c r="C322" s="334"/>
      <c r="D322" s="334"/>
    </row>
    <row r="323" spans="2:4" x14ac:dyDescent="0.2">
      <c r="B323" s="334"/>
      <c r="C323" s="334"/>
      <c r="D323" s="334"/>
    </row>
    <row r="324" spans="2:4" x14ac:dyDescent="0.2">
      <c r="B324" s="334"/>
      <c r="C324" s="334"/>
      <c r="D324" s="334"/>
    </row>
    <row r="325" spans="2:4" x14ac:dyDescent="0.2">
      <c r="B325" s="334"/>
      <c r="C325" s="334"/>
      <c r="D325" s="334"/>
    </row>
    <row r="326" spans="2:4" x14ac:dyDescent="0.2">
      <c r="B326" s="334"/>
      <c r="C326" s="334"/>
      <c r="D326" s="334"/>
    </row>
    <row r="327" spans="2:4" x14ac:dyDescent="0.2">
      <c r="B327" s="334"/>
      <c r="C327" s="334"/>
      <c r="D327" s="334"/>
    </row>
    <row r="328" spans="2:4" x14ac:dyDescent="0.2">
      <c r="B328" s="334"/>
      <c r="C328" s="334"/>
      <c r="D328" s="334"/>
    </row>
    <row r="329" spans="2:4" x14ac:dyDescent="0.2">
      <c r="B329" s="334"/>
      <c r="C329" s="334"/>
      <c r="D329" s="334"/>
    </row>
    <row r="330" spans="2:4" x14ac:dyDescent="0.2">
      <c r="B330" s="334"/>
      <c r="C330" s="334"/>
      <c r="D330" s="334"/>
    </row>
    <row r="331" spans="2:4" x14ac:dyDescent="0.2">
      <c r="B331" s="334"/>
      <c r="C331" s="334"/>
      <c r="D331" s="334"/>
    </row>
    <row r="332" spans="2:4" x14ac:dyDescent="0.2">
      <c r="B332" s="334"/>
      <c r="C332" s="334"/>
      <c r="D332" s="334"/>
    </row>
    <row r="333" spans="2:4" x14ac:dyDescent="0.2">
      <c r="B333" s="334"/>
      <c r="C333" s="334"/>
      <c r="D333" s="334"/>
    </row>
    <row r="334" spans="2:4" x14ac:dyDescent="0.2">
      <c r="B334" s="334"/>
      <c r="C334" s="334"/>
      <c r="D334" s="334"/>
    </row>
    <row r="335" spans="2:4" x14ac:dyDescent="0.2">
      <c r="B335" s="334"/>
      <c r="C335" s="334"/>
      <c r="D335" s="334"/>
    </row>
    <row r="336" spans="2:4" x14ac:dyDescent="0.2">
      <c r="B336" s="334"/>
      <c r="C336" s="334"/>
      <c r="D336" s="334"/>
    </row>
    <row r="337" spans="2:4" x14ac:dyDescent="0.2">
      <c r="B337" s="334"/>
      <c r="C337" s="334"/>
      <c r="D337" s="334"/>
    </row>
    <row r="338" spans="2:4" x14ac:dyDescent="0.2">
      <c r="B338" s="334"/>
      <c r="C338" s="334"/>
      <c r="D338" s="334"/>
    </row>
    <row r="339" spans="2:4" x14ac:dyDescent="0.2">
      <c r="B339" s="334"/>
      <c r="C339" s="334"/>
      <c r="D339" s="334"/>
    </row>
    <row r="340" spans="2:4" x14ac:dyDescent="0.2">
      <c r="B340" s="334"/>
      <c r="C340" s="334"/>
      <c r="D340" s="334"/>
    </row>
    <row r="341" spans="2:4" x14ac:dyDescent="0.2">
      <c r="B341" s="334"/>
      <c r="C341" s="334"/>
      <c r="D341" s="334"/>
    </row>
    <row r="342" spans="2:4" x14ac:dyDescent="0.2">
      <c r="B342" s="334"/>
      <c r="C342" s="334"/>
      <c r="D342" s="334"/>
    </row>
    <row r="343" spans="2:4" x14ac:dyDescent="0.2">
      <c r="B343" s="334"/>
      <c r="C343" s="334"/>
      <c r="D343" s="334"/>
    </row>
    <row r="344" spans="2:4" x14ac:dyDescent="0.2">
      <c r="B344" s="334"/>
      <c r="C344" s="334"/>
      <c r="D344" s="334"/>
    </row>
    <row r="345" spans="2:4" x14ac:dyDescent="0.2">
      <c r="B345" s="334"/>
      <c r="C345" s="334"/>
      <c r="D345" s="334"/>
    </row>
    <row r="346" spans="2:4" x14ac:dyDescent="0.2">
      <c r="B346" s="334"/>
      <c r="C346" s="334"/>
      <c r="D346" s="334"/>
    </row>
    <row r="347" spans="2:4" x14ac:dyDescent="0.2">
      <c r="B347" s="334"/>
      <c r="C347" s="334"/>
      <c r="D347" s="334"/>
    </row>
    <row r="348" spans="2:4" x14ac:dyDescent="0.2">
      <c r="B348" s="334"/>
      <c r="C348" s="334"/>
      <c r="D348" s="334"/>
    </row>
    <row r="349" spans="2:4" x14ac:dyDescent="0.2">
      <c r="B349" s="334"/>
      <c r="C349" s="334"/>
      <c r="D349" s="334"/>
    </row>
    <row r="350" spans="2:4" x14ac:dyDescent="0.2">
      <c r="B350" s="334"/>
      <c r="C350" s="334"/>
      <c r="D350" s="334"/>
    </row>
    <row r="351" spans="2:4" x14ac:dyDescent="0.2">
      <c r="B351" s="334"/>
      <c r="C351" s="334"/>
      <c r="D351" s="334"/>
    </row>
    <row r="352" spans="2:4" x14ac:dyDescent="0.2">
      <c r="B352" s="334"/>
      <c r="C352" s="334"/>
      <c r="D352" s="334"/>
    </row>
    <row r="353" spans="2:4" x14ac:dyDescent="0.2">
      <c r="B353" s="334"/>
      <c r="C353" s="334"/>
      <c r="D353" s="334"/>
    </row>
    <row r="354" spans="2:4" x14ac:dyDescent="0.2">
      <c r="B354" s="334"/>
      <c r="C354" s="334"/>
      <c r="D354" s="334"/>
    </row>
    <row r="355" spans="2:4" x14ac:dyDescent="0.2">
      <c r="B355" s="334"/>
      <c r="C355" s="334"/>
      <c r="D355" s="334"/>
    </row>
    <row r="356" spans="2:4" x14ac:dyDescent="0.2">
      <c r="B356" s="334"/>
      <c r="C356" s="334"/>
      <c r="D356" s="334"/>
    </row>
    <row r="357" spans="2:4" x14ac:dyDescent="0.2">
      <c r="B357" s="334"/>
      <c r="C357" s="334"/>
      <c r="D357" s="334"/>
    </row>
    <row r="358" spans="2:4" x14ac:dyDescent="0.2">
      <c r="B358" s="334"/>
      <c r="C358" s="334"/>
      <c r="D358" s="334"/>
    </row>
    <row r="359" spans="2:4" x14ac:dyDescent="0.2">
      <c r="B359" s="334"/>
      <c r="C359" s="334"/>
      <c r="D359" s="334"/>
    </row>
    <row r="360" spans="2:4" x14ac:dyDescent="0.2">
      <c r="B360" s="334"/>
      <c r="C360" s="334"/>
      <c r="D360" s="334"/>
    </row>
    <row r="361" spans="2:4" x14ac:dyDescent="0.2">
      <c r="B361" s="334"/>
      <c r="C361" s="334"/>
      <c r="D361" s="334"/>
    </row>
    <row r="362" spans="2:4" x14ac:dyDescent="0.2">
      <c r="B362" s="334"/>
      <c r="C362" s="334"/>
      <c r="D362" s="334"/>
    </row>
    <row r="363" spans="2:4" x14ac:dyDescent="0.2">
      <c r="B363" s="334"/>
      <c r="C363" s="334"/>
      <c r="D363" s="334"/>
    </row>
    <row r="364" spans="2:4" x14ac:dyDescent="0.2">
      <c r="B364" s="334"/>
      <c r="C364" s="334"/>
      <c r="D364" s="334"/>
    </row>
    <row r="365" spans="2:4" x14ac:dyDescent="0.2">
      <c r="B365" s="334"/>
      <c r="C365" s="334"/>
      <c r="D365" s="334"/>
    </row>
    <row r="366" spans="2:4" x14ac:dyDescent="0.2">
      <c r="B366" s="334"/>
      <c r="C366" s="334"/>
      <c r="D366" s="334"/>
    </row>
    <row r="367" spans="2:4" x14ac:dyDescent="0.2">
      <c r="B367" s="334"/>
      <c r="C367" s="334"/>
      <c r="D367" s="334"/>
    </row>
    <row r="368" spans="2:4" x14ac:dyDescent="0.2">
      <c r="B368" s="334"/>
      <c r="C368" s="334"/>
      <c r="D368" s="334"/>
    </row>
    <row r="369" spans="2:4" x14ac:dyDescent="0.2">
      <c r="B369" s="334"/>
      <c r="C369" s="334"/>
      <c r="D369" s="334"/>
    </row>
    <row r="370" spans="2:4" x14ac:dyDescent="0.2">
      <c r="B370" s="334"/>
      <c r="C370" s="334"/>
      <c r="D370" s="334"/>
    </row>
    <row r="371" spans="2:4" x14ac:dyDescent="0.2">
      <c r="B371" s="334"/>
      <c r="C371" s="334"/>
      <c r="D371" s="334"/>
    </row>
    <row r="372" spans="2:4" x14ac:dyDescent="0.2">
      <c r="B372" s="334"/>
      <c r="C372" s="334"/>
      <c r="D372" s="334"/>
    </row>
    <row r="373" spans="2:4" x14ac:dyDescent="0.2">
      <c r="B373" s="334"/>
      <c r="C373" s="334"/>
      <c r="D373" s="334"/>
    </row>
    <row r="374" spans="2:4" x14ac:dyDescent="0.2">
      <c r="B374" s="334"/>
      <c r="C374" s="334"/>
      <c r="D374" s="334"/>
    </row>
    <row r="375" spans="2:4" x14ac:dyDescent="0.2">
      <c r="B375" s="334"/>
      <c r="C375" s="334"/>
      <c r="D375" s="334"/>
    </row>
    <row r="376" spans="2:4" x14ac:dyDescent="0.2">
      <c r="B376" s="334"/>
      <c r="C376" s="334"/>
      <c r="D376" s="334"/>
    </row>
    <row r="377" spans="2:4" x14ac:dyDescent="0.2">
      <c r="B377" s="334"/>
      <c r="C377" s="334"/>
      <c r="D377" s="334"/>
    </row>
    <row r="378" spans="2:4" x14ac:dyDescent="0.2">
      <c r="B378" s="334"/>
      <c r="C378" s="334"/>
      <c r="D378" s="334"/>
    </row>
    <row r="379" spans="2:4" x14ac:dyDescent="0.2">
      <c r="B379" s="334"/>
      <c r="C379" s="334"/>
      <c r="D379" s="334"/>
    </row>
    <row r="380" spans="2:4" x14ac:dyDescent="0.2">
      <c r="B380" s="334"/>
      <c r="C380" s="334"/>
      <c r="D380" s="334"/>
    </row>
    <row r="381" spans="2:4" x14ac:dyDescent="0.2">
      <c r="B381" s="334"/>
      <c r="C381" s="334"/>
      <c r="D381" s="334"/>
    </row>
    <row r="382" spans="2:4" x14ac:dyDescent="0.2">
      <c r="B382" s="334"/>
      <c r="C382" s="334"/>
      <c r="D382" s="334"/>
    </row>
    <row r="383" spans="2:4" x14ac:dyDescent="0.2">
      <c r="B383" s="334"/>
      <c r="C383" s="334"/>
      <c r="D383" s="334"/>
    </row>
    <row r="384" spans="2:4" x14ac:dyDescent="0.2">
      <c r="B384" s="334"/>
      <c r="C384" s="334"/>
      <c r="D384" s="334"/>
    </row>
    <row r="385" spans="2:4" x14ac:dyDescent="0.2">
      <c r="B385" s="334"/>
      <c r="C385" s="334"/>
      <c r="D385" s="334"/>
    </row>
    <row r="386" spans="2:4" x14ac:dyDescent="0.2">
      <c r="B386" s="334"/>
      <c r="C386" s="334"/>
      <c r="D386" s="334"/>
    </row>
    <row r="387" spans="2:4" x14ac:dyDescent="0.2">
      <c r="B387" s="334"/>
      <c r="C387" s="334"/>
      <c r="D387" s="334"/>
    </row>
    <row r="388" spans="2:4" x14ac:dyDescent="0.2">
      <c r="B388" s="334"/>
      <c r="C388" s="334"/>
      <c r="D388" s="334"/>
    </row>
    <row r="389" spans="2:4" x14ac:dyDescent="0.2">
      <c r="B389" s="334"/>
      <c r="C389" s="334"/>
      <c r="D389" s="334"/>
    </row>
    <row r="390" spans="2:4" x14ac:dyDescent="0.2">
      <c r="B390" s="334"/>
      <c r="C390" s="334"/>
      <c r="D390" s="334"/>
    </row>
    <row r="391" spans="2:4" x14ac:dyDescent="0.2">
      <c r="B391" s="334"/>
      <c r="C391" s="334"/>
      <c r="D391" s="334"/>
    </row>
    <row r="392" spans="2:4" x14ac:dyDescent="0.2">
      <c r="B392" s="334"/>
      <c r="C392" s="334"/>
      <c r="D392" s="334"/>
    </row>
    <row r="393" spans="2:4" x14ac:dyDescent="0.2">
      <c r="B393" s="334"/>
      <c r="C393" s="334"/>
      <c r="D393" s="334"/>
    </row>
    <row r="394" spans="2:4" x14ac:dyDescent="0.2">
      <c r="B394" s="334"/>
      <c r="C394" s="334"/>
      <c r="D394" s="334"/>
    </row>
    <row r="395" spans="2:4" x14ac:dyDescent="0.2">
      <c r="B395" s="334"/>
      <c r="C395" s="334"/>
      <c r="D395" s="334"/>
    </row>
    <row r="396" spans="2:4" x14ac:dyDescent="0.2">
      <c r="B396" s="334"/>
      <c r="C396" s="334"/>
      <c r="D396" s="334"/>
    </row>
    <row r="397" spans="2:4" x14ac:dyDescent="0.2">
      <c r="B397" s="334"/>
      <c r="C397" s="334"/>
      <c r="D397" s="334"/>
    </row>
    <row r="398" spans="2:4" x14ac:dyDescent="0.2">
      <c r="B398" s="334"/>
      <c r="C398" s="334"/>
      <c r="D398" s="334"/>
    </row>
    <row r="399" spans="2:4" x14ac:dyDescent="0.2">
      <c r="B399" s="334"/>
      <c r="C399" s="334"/>
      <c r="D399" s="334"/>
    </row>
    <row r="400" spans="2:4" x14ac:dyDescent="0.2">
      <c r="B400" s="334"/>
      <c r="C400" s="334"/>
      <c r="D400" s="334"/>
    </row>
    <row r="401" spans="2:4" x14ac:dyDescent="0.2">
      <c r="B401" s="334"/>
      <c r="C401" s="334"/>
      <c r="D401" s="334"/>
    </row>
    <row r="402" spans="2:4" x14ac:dyDescent="0.2">
      <c r="B402" s="334"/>
      <c r="C402" s="334"/>
      <c r="D402" s="334"/>
    </row>
    <row r="403" spans="2:4" x14ac:dyDescent="0.2">
      <c r="B403" s="334"/>
      <c r="C403" s="334"/>
      <c r="D403" s="334"/>
    </row>
    <row r="404" spans="2:4" x14ac:dyDescent="0.2">
      <c r="B404" s="334"/>
      <c r="C404" s="334"/>
      <c r="D404" s="334"/>
    </row>
    <row r="405" spans="2:4" x14ac:dyDescent="0.2">
      <c r="B405" s="334"/>
      <c r="C405" s="334"/>
      <c r="D405" s="334"/>
    </row>
    <row r="406" spans="2:4" x14ac:dyDescent="0.2">
      <c r="B406" s="334"/>
      <c r="C406" s="334"/>
      <c r="D406" s="334"/>
    </row>
    <row r="407" spans="2:4" x14ac:dyDescent="0.2">
      <c r="B407" s="334"/>
      <c r="C407" s="334"/>
      <c r="D407" s="334"/>
    </row>
    <row r="408" spans="2:4" x14ac:dyDescent="0.2">
      <c r="B408" s="334"/>
      <c r="C408" s="334"/>
      <c r="D408" s="334"/>
    </row>
    <row r="409" spans="2:4" x14ac:dyDescent="0.2">
      <c r="B409" s="334"/>
      <c r="C409" s="334"/>
      <c r="D409" s="334"/>
    </row>
    <row r="410" spans="2:4" x14ac:dyDescent="0.2">
      <c r="B410" s="334"/>
      <c r="C410" s="334"/>
      <c r="D410" s="334"/>
    </row>
    <row r="411" spans="2:4" x14ac:dyDescent="0.2">
      <c r="B411" s="334"/>
      <c r="C411" s="334"/>
      <c r="D411" s="334"/>
    </row>
    <row r="412" spans="2:4" x14ac:dyDescent="0.2">
      <c r="B412" s="334"/>
      <c r="C412" s="334"/>
      <c r="D412" s="334"/>
    </row>
    <row r="413" spans="2:4" x14ac:dyDescent="0.2">
      <c r="B413" s="334"/>
      <c r="C413" s="334"/>
      <c r="D413" s="334"/>
    </row>
    <row r="414" spans="2:4" x14ac:dyDescent="0.2">
      <c r="B414" s="334"/>
      <c r="C414" s="334"/>
      <c r="D414" s="334"/>
    </row>
    <row r="415" spans="2:4" x14ac:dyDescent="0.2">
      <c r="B415" s="334"/>
      <c r="C415" s="334"/>
      <c r="D415" s="334"/>
    </row>
    <row r="416" spans="2:4" x14ac:dyDescent="0.2">
      <c r="B416" s="334"/>
      <c r="C416" s="334"/>
      <c r="D416" s="334"/>
    </row>
    <row r="417" spans="2:4" x14ac:dyDescent="0.2">
      <c r="B417" s="334"/>
      <c r="C417" s="334"/>
      <c r="D417" s="334"/>
    </row>
    <row r="418" spans="2:4" x14ac:dyDescent="0.2">
      <c r="B418" s="334"/>
      <c r="C418" s="334"/>
      <c r="D418" s="334"/>
    </row>
    <row r="419" spans="2:4" x14ac:dyDescent="0.2">
      <c r="B419" s="334"/>
      <c r="C419" s="334"/>
      <c r="D419" s="334"/>
    </row>
    <row r="420" spans="2:4" x14ac:dyDescent="0.2">
      <c r="B420" s="334"/>
      <c r="C420" s="334"/>
      <c r="D420" s="334"/>
    </row>
    <row r="421" spans="2:4" x14ac:dyDescent="0.2">
      <c r="B421" s="334"/>
      <c r="C421" s="334"/>
      <c r="D421" s="334"/>
    </row>
    <row r="422" spans="2:4" x14ac:dyDescent="0.2">
      <c r="B422" s="334"/>
      <c r="C422" s="334"/>
      <c r="D422" s="334"/>
    </row>
    <row r="423" spans="2:4" x14ac:dyDescent="0.2">
      <c r="B423" s="334"/>
      <c r="C423" s="334"/>
      <c r="D423" s="334"/>
    </row>
    <row r="424" spans="2:4" x14ac:dyDescent="0.2">
      <c r="B424" s="334"/>
      <c r="C424" s="334"/>
      <c r="D424" s="334"/>
    </row>
    <row r="425" spans="2:4" x14ac:dyDescent="0.2">
      <c r="B425" s="334"/>
      <c r="C425" s="334"/>
      <c r="D425" s="334"/>
    </row>
    <row r="426" spans="2:4" x14ac:dyDescent="0.2">
      <c r="B426" s="334"/>
      <c r="C426" s="334"/>
      <c r="D426" s="334"/>
    </row>
    <row r="427" spans="2:4" x14ac:dyDescent="0.2">
      <c r="B427" s="334"/>
      <c r="C427" s="334"/>
      <c r="D427" s="334"/>
    </row>
    <row r="428" spans="2:4" x14ac:dyDescent="0.2">
      <c r="B428" s="334"/>
      <c r="C428" s="334"/>
      <c r="D428" s="334"/>
    </row>
    <row r="429" spans="2:4" x14ac:dyDescent="0.2">
      <c r="B429" s="334"/>
      <c r="C429" s="334"/>
      <c r="D429" s="334"/>
    </row>
    <row r="430" spans="2:4" x14ac:dyDescent="0.2">
      <c r="B430" s="334"/>
      <c r="C430" s="334"/>
      <c r="D430" s="334"/>
    </row>
    <row r="431" spans="2:4" x14ac:dyDescent="0.2">
      <c r="B431" s="334"/>
      <c r="C431" s="334"/>
      <c r="D431" s="334"/>
    </row>
    <row r="432" spans="2:4" x14ac:dyDescent="0.2">
      <c r="B432" s="334"/>
      <c r="C432" s="334"/>
      <c r="D432" s="334"/>
    </row>
    <row r="433" spans="2:4" x14ac:dyDescent="0.2">
      <c r="B433" s="334"/>
      <c r="C433" s="334"/>
      <c r="D433" s="334"/>
    </row>
    <row r="434" spans="2:4" x14ac:dyDescent="0.2">
      <c r="B434" s="334"/>
      <c r="C434" s="334"/>
      <c r="D434" s="334"/>
    </row>
    <row r="435" spans="2:4" x14ac:dyDescent="0.2">
      <c r="B435" s="334"/>
      <c r="C435" s="334"/>
      <c r="D435" s="334"/>
    </row>
    <row r="436" spans="2:4" x14ac:dyDescent="0.2">
      <c r="B436" s="334"/>
      <c r="C436" s="334"/>
      <c r="D436" s="334"/>
    </row>
    <row r="437" spans="2:4" x14ac:dyDescent="0.2">
      <c r="B437" s="334"/>
      <c r="C437" s="334"/>
      <c r="D437" s="334"/>
    </row>
    <row r="438" spans="2:4" x14ac:dyDescent="0.2">
      <c r="B438" s="334"/>
      <c r="C438" s="334"/>
      <c r="D438" s="334"/>
    </row>
    <row r="439" spans="2:4" x14ac:dyDescent="0.2">
      <c r="B439" s="334"/>
      <c r="C439" s="334"/>
      <c r="D439" s="334"/>
    </row>
    <row r="440" spans="2:4" x14ac:dyDescent="0.2">
      <c r="B440" s="334"/>
      <c r="C440" s="334"/>
      <c r="D440" s="334"/>
    </row>
    <row r="441" spans="2:4" x14ac:dyDescent="0.2">
      <c r="B441" s="334"/>
      <c r="C441" s="334"/>
      <c r="D441" s="334"/>
    </row>
    <row r="442" spans="2:4" x14ac:dyDescent="0.2">
      <c r="B442" s="334"/>
      <c r="C442" s="334"/>
      <c r="D442" s="334"/>
    </row>
    <row r="443" spans="2:4" x14ac:dyDescent="0.2">
      <c r="B443" s="334"/>
      <c r="C443" s="334"/>
      <c r="D443" s="334"/>
    </row>
    <row r="444" spans="2:4" x14ac:dyDescent="0.2">
      <c r="B444" s="334"/>
      <c r="C444" s="334"/>
      <c r="D444" s="334"/>
    </row>
    <row r="445" spans="2:4" x14ac:dyDescent="0.2">
      <c r="B445" s="334"/>
      <c r="C445" s="334"/>
      <c r="D445" s="334"/>
    </row>
    <row r="446" spans="2:4" x14ac:dyDescent="0.2">
      <c r="B446" s="334"/>
      <c r="C446" s="334"/>
      <c r="D446" s="334"/>
    </row>
    <row r="447" spans="2:4" x14ac:dyDescent="0.2">
      <c r="B447" s="334"/>
      <c r="C447" s="334"/>
      <c r="D447" s="334"/>
    </row>
    <row r="448" spans="2:4" x14ac:dyDescent="0.2">
      <c r="B448" s="334"/>
      <c r="C448" s="334"/>
      <c r="D448" s="334"/>
    </row>
    <row r="449" spans="2:4" x14ac:dyDescent="0.2">
      <c r="B449" s="334"/>
      <c r="C449" s="334"/>
      <c r="D449" s="334"/>
    </row>
    <row r="450" spans="2:4" x14ac:dyDescent="0.2">
      <c r="B450" s="334"/>
      <c r="C450" s="334"/>
      <c r="D450" s="334"/>
    </row>
    <row r="451" spans="2:4" x14ac:dyDescent="0.2">
      <c r="B451" s="334"/>
      <c r="C451" s="334"/>
      <c r="D451" s="334"/>
    </row>
    <row r="452" spans="2:4" x14ac:dyDescent="0.2">
      <c r="B452" s="334"/>
      <c r="C452" s="334"/>
      <c r="D452" s="334"/>
    </row>
    <row r="453" spans="2:4" x14ac:dyDescent="0.2">
      <c r="B453" s="334"/>
      <c r="C453" s="334"/>
      <c r="D453" s="334"/>
    </row>
    <row r="454" spans="2:4" x14ac:dyDescent="0.2">
      <c r="B454" s="334"/>
      <c r="C454" s="334"/>
      <c r="D454" s="334"/>
    </row>
    <row r="455" spans="2:4" x14ac:dyDescent="0.2">
      <c r="B455" s="334"/>
      <c r="C455" s="334"/>
      <c r="D455" s="334"/>
    </row>
    <row r="456" spans="2:4" x14ac:dyDescent="0.2">
      <c r="B456" s="334"/>
      <c r="C456" s="334"/>
      <c r="D456" s="334"/>
    </row>
    <row r="457" spans="2:4" x14ac:dyDescent="0.2">
      <c r="B457" s="334"/>
      <c r="C457" s="334"/>
      <c r="D457" s="334"/>
    </row>
    <row r="458" spans="2:4" x14ac:dyDescent="0.2">
      <c r="B458" s="334"/>
      <c r="C458" s="334"/>
      <c r="D458" s="334"/>
    </row>
    <row r="459" spans="2:4" x14ac:dyDescent="0.2">
      <c r="B459" s="334"/>
      <c r="C459" s="334"/>
      <c r="D459" s="334"/>
    </row>
    <row r="460" spans="2:4" x14ac:dyDescent="0.2">
      <c r="B460" s="334"/>
      <c r="C460" s="334"/>
      <c r="D460" s="334"/>
    </row>
    <row r="461" spans="2:4" x14ac:dyDescent="0.2">
      <c r="B461" s="334"/>
      <c r="C461" s="334"/>
      <c r="D461" s="334"/>
    </row>
    <row r="462" spans="2:4" x14ac:dyDescent="0.2">
      <c r="B462" s="334"/>
      <c r="C462" s="334"/>
      <c r="D462" s="334"/>
    </row>
    <row r="463" spans="2:4" x14ac:dyDescent="0.2">
      <c r="B463" s="334"/>
      <c r="C463" s="334"/>
      <c r="D463" s="334"/>
    </row>
    <row r="464" spans="2:4" x14ac:dyDescent="0.2">
      <c r="B464" s="334"/>
      <c r="C464" s="334"/>
      <c r="D464" s="334"/>
    </row>
    <row r="465" spans="2:4" x14ac:dyDescent="0.2">
      <c r="B465" s="334"/>
      <c r="C465" s="334"/>
      <c r="D465" s="334"/>
    </row>
    <row r="466" spans="2:4" x14ac:dyDescent="0.2">
      <c r="B466" s="334"/>
      <c r="C466" s="334"/>
      <c r="D466" s="334"/>
    </row>
    <row r="467" spans="2:4" x14ac:dyDescent="0.2">
      <c r="B467" s="334"/>
      <c r="C467" s="334"/>
      <c r="D467" s="334"/>
    </row>
    <row r="468" spans="2:4" x14ac:dyDescent="0.2">
      <c r="B468" s="334"/>
      <c r="C468" s="334"/>
      <c r="D468" s="334"/>
    </row>
    <row r="469" spans="2:4" x14ac:dyDescent="0.2">
      <c r="B469" s="334"/>
      <c r="C469" s="334"/>
      <c r="D469" s="334"/>
    </row>
    <row r="470" spans="2:4" x14ac:dyDescent="0.2">
      <c r="B470" s="334"/>
      <c r="C470" s="334"/>
      <c r="D470" s="334"/>
    </row>
    <row r="471" spans="2:4" x14ac:dyDescent="0.2">
      <c r="B471" s="334"/>
      <c r="C471" s="334"/>
      <c r="D471" s="334"/>
    </row>
    <row r="472" spans="2:4" x14ac:dyDescent="0.2">
      <c r="B472" s="334"/>
      <c r="C472" s="334"/>
      <c r="D472" s="334"/>
    </row>
    <row r="473" spans="2:4" x14ac:dyDescent="0.2">
      <c r="B473" s="334"/>
      <c r="C473" s="334"/>
      <c r="D473" s="334"/>
    </row>
    <row r="474" spans="2:4" x14ac:dyDescent="0.2">
      <c r="B474" s="334"/>
      <c r="C474" s="334"/>
      <c r="D474" s="334"/>
    </row>
    <row r="475" spans="2:4" x14ac:dyDescent="0.2">
      <c r="B475" s="334"/>
      <c r="C475" s="334"/>
      <c r="D475" s="334"/>
    </row>
    <row r="476" spans="2:4" x14ac:dyDescent="0.2">
      <c r="B476" s="334"/>
      <c r="C476" s="334"/>
      <c r="D476" s="334"/>
    </row>
    <row r="477" spans="2:4" x14ac:dyDescent="0.2">
      <c r="B477" s="334"/>
      <c r="C477" s="334"/>
      <c r="D477" s="334"/>
    </row>
    <row r="478" spans="2:4" x14ac:dyDescent="0.2">
      <c r="B478" s="334"/>
      <c r="C478" s="334"/>
      <c r="D478" s="334"/>
    </row>
    <row r="479" spans="2:4" x14ac:dyDescent="0.2">
      <c r="B479" s="334"/>
      <c r="C479" s="334"/>
      <c r="D479" s="334"/>
    </row>
    <row r="480" spans="2:4" x14ac:dyDescent="0.2">
      <c r="B480" s="334"/>
      <c r="C480" s="334"/>
      <c r="D480" s="334"/>
    </row>
    <row r="481" spans="2:4" x14ac:dyDescent="0.2">
      <c r="B481" s="334"/>
      <c r="C481" s="334"/>
      <c r="D481" s="334"/>
    </row>
    <row r="482" spans="2:4" x14ac:dyDescent="0.2">
      <c r="B482" s="334"/>
      <c r="C482" s="334"/>
      <c r="D482" s="334"/>
    </row>
    <row r="483" spans="2:4" x14ac:dyDescent="0.2">
      <c r="B483" s="334"/>
      <c r="C483" s="334"/>
      <c r="D483" s="334"/>
    </row>
    <row r="484" spans="2:4" x14ac:dyDescent="0.2">
      <c r="B484" s="334"/>
      <c r="C484" s="334"/>
      <c r="D484" s="334"/>
    </row>
    <row r="485" spans="2:4" x14ac:dyDescent="0.2">
      <c r="B485" s="334"/>
      <c r="C485" s="334"/>
      <c r="D485" s="334"/>
    </row>
    <row r="486" spans="2:4" x14ac:dyDescent="0.2">
      <c r="B486" s="334"/>
      <c r="C486" s="334"/>
      <c r="D486" s="334"/>
    </row>
    <row r="487" spans="2:4" x14ac:dyDescent="0.2">
      <c r="B487" s="334"/>
      <c r="C487" s="334"/>
      <c r="D487" s="334"/>
    </row>
    <row r="488" spans="2:4" x14ac:dyDescent="0.2">
      <c r="B488" s="334"/>
      <c r="C488" s="334"/>
      <c r="D488" s="334"/>
    </row>
    <row r="489" spans="2:4" x14ac:dyDescent="0.2">
      <c r="B489" s="334"/>
      <c r="C489" s="334"/>
      <c r="D489" s="334"/>
    </row>
    <row r="490" spans="2:4" x14ac:dyDescent="0.2">
      <c r="B490" s="334"/>
      <c r="C490" s="334"/>
      <c r="D490" s="334"/>
    </row>
    <row r="491" spans="2:4" x14ac:dyDescent="0.2">
      <c r="B491" s="334"/>
      <c r="C491" s="334"/>
      <c r="D491" s="334"/>
    </row>
    <row r="492" spans="2:4" x14ac:dyDescent="0.2">
      <c r="B492" s="334"/>
      <c r="C492" s="334"/>
      <c r="D492" s="334"/>
    </row>
    <row r="493" spans="2:4" x14ac:dyDescent="0.2">
      <c r="B493" s="334"/>
      <c r="C493" s="334"/>
      <c r="D493" s="334"/>
    </row>
    <row r="494" spans="2:4" x14ac:dyDescent="0.2">
      <c r="B494" s="334"/>
      <c r="C494" s="334"/>
      <c r="D494" s="334"/>
    </row>
    <row r="495" spans="2:4" x14ac:dyDescent="0.2">
      <c r="B495" s="334"/>
      <c r="C495" s="334"/>
      <c r="D495" s="334"/>
    </row>
    <row r="496" spans="2:4" x14ac:dyDescent="0.2">
      <c r="B496" s="334"/>
      <c r="C496" s="334"/>
      <c r="D496" s="334"/>
    </row>
    <row r="497" spans="2:4" x14ac:dyDescent="0.2">
      <c r="B497" s="334"/>
      <c r="C497" s="334"/>
      <c r="D497" s="334"/>
    </row>
    <row r="498" spans="2:4" x14ac:dyDescent="0.2">
      <c r="B498" s="334"/>
      <c r="C498" s="334"/>
      <c r="D498" s="334"/>
    </row>
    <row r="499" spans="2:4" x14ac:dyDescent="0.2">
      <c r="B499" s="334"/>
      <c r="C499" s="334"/>
      <c r="D499" s="334"/>
    </row>
    <row r="500" spans="2:4" x14ac:dyDescent="0.2">
      <c r="B500" s="334"/>
      <c r="C500" s="334"/>
      <c r="D500" s="334"/>
    </row>
    <row r="501" spans="2:4" x14ac:dyDescent="0.2">
      <c r="B501" s="334"/>
      <c r="C501" s="334"/>
      <c r="D501" s="334"/>
    </row>
    <row r="502" spans="2:4" x14ac:dyDescent="0.2">
      <c r="B502" s="334"/>
      <c r="C502" s="334"/>
      <c r="D502" s="334"/>
    </row>
    <row r="503" spans="2:4" x14ac:dyDescent="0.2">
      <c r="B503" s="334"/>
      <c r="C503" s="334"/>
      <c r="D503" s="334"/>
    </row>
    <row r="504" spans="2:4" x14ac:dyDescent="0.2">
      <c r="B504" s="334"/>
      <c r="C504" s="334"/>
      <c r="D504" s="334"/>
    </row>
    <row r="505" spans="2:4" x14ac:dyDescent="0.2">
      <c r="B505" s="334"/>
      <c r="C505" s="334"/>
      <c r="D505" s="334"/>
    </row>
    <row r="506" spans="2:4" x14ac:dyDescent="0.2">
      <c r="B506" s="334"/>
      <c r="C506" s="334"/>
      <c r="D506" s="334"/>
    </row>
    <row r="507" spans="2:4" x14ac:dyDescent="0.2">
      <c r="B507" s="334"/>
      <c r="C507" s="334"/>
      <c r="D507" s="334"/>
    </row>
    <row r="508" spans="2:4" x14ac:dyDescent="0.2">
      <c r="B508" s="334"/>
      <c r="C508" s="334"/>
      <c r="D508" s="334"/>
    </row>
    <row r="509" spans="2:4" x14ac:dyDescent="0.2">
      <c r="B509" s="334"/>
      <c r="C509" s="334"/>
      <c r="D509" s="334"/>
    </row>
    <row r="510" spans="2:4" x14ac:dyDescent="0.2">
      <c r="B510" s="334"/>
      <c r="C510" s="334"/>
      <c r="D510" s="334"/>
    </row>
    <row r="511" spans="2:4" x14ac:dyDescent="0.2">
      <c r="B511" s="334"/>
      <c r="C511" s="334"/>
      <c r="D511" s="334"/>
    </row>
    <row r="512" spans="2:4" x14ac:dyDescent="0.2">
      <c r="B512" s="334"/>
      <c r="C512" s="334"/>
      <c r="D512" s="334"/>
    </row>
    <row r="513" spans="2:4" x14ac:dyDescent="0.2">
      <c r="B513" s="334"/>
      <c r="C513" s="334"/>
      <c r="D513" s="334"/>
    </row>
    <row r="514" spans="2:4" x14ac:dyDescent="0.2">
      <c r="B514" s="334"/>
      <c r="C514" s="334"/>
      <c r="D514" s="334"/>
    </row>
    <row r="515" spans="2:4" x14ac:dyDescent="0.2">
      <c r="B515" s="334"/>
      <c r="C515" s="334"/>
      <c r="D515" s="334"/>
    </row>
    <row r="516" spans="2:4" x14ac:dyDescent="0.2">
      <c r="B516" s="334"/>
      <c r="C516" s="334"/>
      <c r="D516" s="334"/>
    </row>
    <row r="517" spans="2:4" x14ac:dyDescent="0.2">
      <c r="B517" s="334"/>
      <c r="C517" s="334"/>
      <c r="D517" s="334"/>
    </row>
    <row r="518" spans="2:4" x14ac:dyDescent="0.2">
      <c r="B518" s="334"/>
      <c r="C518" s="334"/>
      <c r="D518" s="334"/>
    </row>
    <row r="519" spans="2:4" x14ac:dyDescent="0.2">
      <c r="B519" s="334"/>
      <c r="C519" s="334"/>
      <c r="D519" s="334"/>
    </row>
    <row r="520" spans="2:4" x14ac:dyDescent="0.2">
      <c r="B520" s="334"/>
      <c r="C520" s="334"/>
      <c r="D520" s="334"/>
    </row>
    <row r="521" spans="2:4" x14ac:dyDescent="0.2">
      <c r="B521" s="334"/>
      <c r="C521" s="334"/>
      <c r="D521" s="334"/>
    </row>
    <row r="522" spans="2:4" x14ac:dyDescent="0.2">
      <c r="B522" s="334"/>
      <c r="C522" s="334"/>
      <c r="D522" s="334"/>
    </row>
    <row r="523" spans="2:4" x14ac:dyDescent="0.2">
      <c r="B523" s="334"/>
      <c r="C523" s="334"/>
      <c r="D523" s="334"/>
    </row>
    <row r="524" spans="2:4" x14ac:dyDescent="0.2">
      <c r="B524" s="334"/>
      <c r="C524" s="334"/>
      <c r="D524" s="334"/>
    </row>
    <row r="525" spans="2:4" x14ac:dyDescent="0.2">
      <c r="B525" s="334"/>
      <c r="C525" s="334"/>
      <c r="D525" s="334"/>
    </row>
    <row r="526" spans="2:4" x14ac:dyDescent="0.2">
      <c r="B526" s="334"/>
      <c r="C526" s="334"/>
      <c r="D526" s="334"/>
    </row>
    <row r="527" spans="2:4" x14ac:dyDescent="0.2">
      <c r="B527" s="334"/>
      <c r="C527" s="334"/>
      <c r="D527" s="334"/>
    </row>
    <row r="528" spans="2:4" x14ac:dyDescent="0.2">
      <c r="B528" s="334"/>
      <c r="C528" s="334"/>
      <c r="D528" s="334"/>
    </row>
    <row r="529" spans="2:4" x14ac:dyDescent="0.2">
      <c r="B529" s="334"/>
      <c r="C529" s="334"/>
      <c r="D529" s="334"/>
    </row>
    <row r="530" spans="2:4" x14ac:dyDescent="0.2">
      <c r="B530" s="334"/>
      <c r="C530" s="334"/>
      <c r="D530" s="334"/>
    </row>
    <row r="531" spans="2:4" x14ac:dyDescent="0.2">
      <c r="B531" s="334"/>
      <c r="C531" s="334"/>
      <c r="D531" s="334"/>
    </row>
    <row r="532" spans="2:4" x14ac:dyDescent="0.2">
      <c r="B532" s="334"/>
      <c r="C532" s="334"/>
      <c r="D532" s="334"/>
    </row>
    <row r="533" spans="2:4" x14ac:dyDescent="0.2">
      <c r="B533" s="334"/>
      <c r="C533" s="334"/>
      <c r="D533" s="334"/>
    </row>
    <row r="534" spans="2:4" x14ac:dyDescent="0.2">
      <c r="B534" s="334"/>
      <c r="C534" s="334"/>
      <c r="D534" s="334"/>
    </row>
    <row r="535" spans="2:4" x14ac:dyDescent="0.2">
      <c r="B535" s="334"/>
      <c r="C535" s="334"/>
      <c r="D535" s="334"/>
    </row>
    <row r="536" spans="2:4" x14ac:dyDescent="0.2">
      <c r="B536" s="334"/>
      <c r="C536" s="334"/>
      <c r="D536" s="334"/>
    </row>
    <row r="537" spans="2:4" x14ac:dyDescent="0.2">
      <c r="B537" s="334"/>
      <c r="C537" s="334"/>
      <c r="D537" s="334"/>
    </row>
    <row r="538" spans="2:4" x14ac:dyDescent="0.2">
      <c r="B538" s="334"/>
      <c r="C538" s="334"/>
      <c r="D538" s="334"/>
    </row>
    <row r="539" spans="2:4" x14ac:dyDescent="0.2">
      <c r="B539" s="334"/>
      <c r="C539" s="334"/>
      <c r="D539" s="334"/>
    </row>
    <row r="540" spans="2:4" x14ac:dyDescent="0.2">
      <c r="B540" s="334"/>
      <c r="C540" s="334"/>
      <c r="D540" s="334"/>
    </row>
    <row r="541" spans="2:4" x14ac:dyDescent="0.2">
      <c r="B541" s="334"/>
      <c r="C541" s="334"/>
      <c r="D541" s="334"/>
    </row>
    <row r="542" spans="2:4" x14ac:dyDescent="0.2">
      <c r="B542" s="334"/>
      <c r="C542" s="334"/>
      <c r="D542" s="334"/>
    </row>
    <row r="543" spans="2:4" x14ac:dyDescent="0.2">
      <c r="B543" s="334"/>
      <c r="C543" s="334"/>
      <c r="D543" s="334"/>
    </row>
    <row r="544" spans="2:4" x14ac:dyDescent="0.2">
      <c r="B544" s="334"/>
      <c r="C544" s="334"/>
      <c r="D544" s="334"/>
    </row>
    <row r="545" spans="2:4" x14ac:dyDescent="0.2">
      <c r="B545" s="334"/>
      <c r="C545" s="334"/>
      <c r="D545" s="334"/>
    </row>
    <row r="546" spans="2:4" x14ac:dyDescent="0.2">
      <c r="B546" s="334"/>
      <c r="C546" s="334"/>
      <c r="D546" s="334"/>
    </row>
    <row r="547" spans="2:4" x14ac:dyDescent="0.2">
      <c r="B547" s="334"/>
      <c r="C547" s="334"/>
      <c r="D547" s="334"/>
    </row>
    <row r="548" spans="2:4" x14ac:dyDescent="0.2">
      <c r="B548" s="334"/>
      <c r="C548" s="334"/>
      <c r="D548" s="334"/>
    </row>
    <row r="549" spans="2:4" x14ac:dyDescent="0.2">
      <c r="B549" s="334"/>
      <c r="C549" s="334"/>
      <c r="D549" s="334"/>
    </row>
    <row r="550" spans="2:4" x14ac:dyDescent="0.2">
      <c r="B550" s="334"/>
      <c r="C550" s="334"/>
      <c r="D550" s="334"/>
    </row>
    <row r="551" spans="2:4" x14ac:dyDescent="0.2">
      <c r="B551" s="334"/>
      <c r="C551" s="334"/>
      <c r="D551" s="334"/>
    </row>
    <row r="552" spans="2:4" x14ac:dyDescent="0.2">
      <c r="B552" s="334"/>
      <c r="C552" s="334"/>
      <c r="D552" s="334"/>
    </row>
    <row r="553" spans="2:4" x14ac:dyDescent="0.2">
      <c r="B553" s="334"/>
      <c r="C553" s="334"/>
      <c r="D553" s="334"/>
    </row>
    <row r="554" spans="2:4" x14ac:dyDescent="0.2">
      <c r="B554" s="334"/>
      <c r="C554" s="334"/>
      <c r="D554" s="334"/>
    </row>
    <row r="555" spans="2:4" x14ac:dyDescent="0.2">
      <c r="B555" s="334"/>
      <c r="C555" s="334"/>
      <c r="D555" s="334"/>
    </row>
    <row r="556" spans="2:4" x14ac:dyDescent="0.2">
      <c r="B556" s="334"/>
      <c r="C556" s="334"/>
      <c r="D556" s="334"/>
    </row>
    <row r="557" spans="2:4" x14ac:dyDescent="0.2">
      <c r="B557" s="334"/>
      <c r="C557" s="334"/>
      <c r="D557" s="334"/>
    </row>
    <row r="558" spans="2:4" x14ac:dyDescent="0.2">
      <c r="B558" s="334"/>
      <c r="C558" s="334"/>
      <c r="D558" s="334"/>
    </row>
    <row r="559" spans="2:4" x14ac:dyDescent="0.2">
      <c r="B559" s="334"/>
      <c r="C559" s="334"/>
      <c r="D559" s="334"/>
    </row>
    <row r="560" spans="2:4" x14ac:dyDescent="0.2">
      <c r="B560" s="334"/>
      <c r="C560" s="334"/>
      <c r="D560" s="334"/>
    </row>
    <row r="561" spans="2:4" x14ac:dyDescent="0.2">
      <c r="B561" s="334"/>
      <c r="C561" s="334"/>
      <c r="D561" s="334"/>
    </row>
    <row r="562" spans="2:4" x14ac:dyDescent="0.2">
      <c r="B562" s="334"/>
      <c r="C562" s="334"/>
      <c r="D562" s="334"/>
    </row>
    <row r="563" spans="2:4" x14ac:dyDescent="0.2">
      <c r="B563" s="334"/>
      <c r="C563" s="334"/>
      <c r="D563" s="334"/>
    </row>
    <row r="564" spans="2:4" x14ac:dyDescent="0.2">
      <c r="B564" s="334"/>
      <c r="C564" s="334"/>
      <c r="D564" s="334"/>
    </row>
    <row r="565" spans="2:4" x14ac:dyDescent="0.2">
      <c r="B565" s="334"/>
      <c r="C565" s="334"/>
      <c r="D565" s="334"/>
    </row>
    <row r="566" spans="2:4" x14ac:dyDescent="0.2">
      <c r="B566" s="334"/>
      <c r="C566" s="334"/>
      <c r="D566" s="334"/>
    </row>
    <row r="567" spans="2:4" x14ac:dyDescent="0.2">
      <c r="B567" s="334"/>
      <c r="C567" s="334"/>
      <c r="D567" s="334"/>
    </row>
    <row r="568" spans="2:4" x14ac:dyDescent="0.2">
      <c r="B568" s="334"/>
      <c r="C568" s="334"/>
      <c r="D568" s="334"/>
    </row>
    <row r="569" spans="2:4" x14ac:dyDescent="0.2">
      <c r="B569" s="334"/>
      <c r="C569" s="334"/>
      <c r="D569" s="334"/>
    </row>
    <row r="570" spans="2:4" x14ac:dyDescent="0.2">
      <c r="B570" s="334"/>
      <c r="C570" s="334"/>
      <c r="D570" s="334"/>
    </row>
    <row r="571" spans="2:4" x14ac:dyDescent="0.2">
      <c r="B571" s="334"/>
      <c r="C571" s="334"/>
      <c r="D571" s="334"/>
    </row>
    <row r="572" spans="2:4" x14ac:dyDescent="0.2">
      <c r="B572" s="334"/>
      <c r="C572" s="334"/>
      <c r="D572" s="334"/>
    </row>
    <row r="573" spans="2:4" x14ac:dyDescent="0.2">
      <c r="B573" s="334"/>
      <c r="C573" s="334"/>
      <c r="D573" s="334"/>
    </row>
    <row r="574" spans="2:4" x14ac:dyDescent="0.2">
      <c r="B574" s="334"/>
      <c r="C574" s="334"/>
      <c r="D574" s="334"/>
    </row>
    <row r="575" spans="2:4" x14ac:dyDescent="0.2">
      <c r="B575" s="334"/>
      <c r="C575" s="334"/>
      <c r="D575" s="334"/>
    </row>
    <row r="576" spans="2:4" x14ac:dyDescent="0.2">
      <c r="B576" s="334"/>
      <c r="C576" s="334"/>
      <c r="D576" s="334"/>
    </row>
    <row r="577" spans="2:4" x14ac:dyDescent="0.2">
      <c r="B577" s="334"/>
      <c r="C577" s="334"/>
      <c r="D577" s="334"/>
    </row>
    <row r="578" spans="2:4" x14ac:dyDescent="0.2">
      <c r="B578" s="334"/>
      <c r="C578" s="334"/>
      <c r="D578" s="334"/>
    </row>
    <row r="579" spans="2:4" x14ac:dyDescent="0.2">
      <c r="B579" s="334"/>
      <c r="C579" s="334"/>
      <c r="D579" s="334"/>
    </row>
    <row r="580" spans="2:4" x14ac:dyDescent="0.2">
      <c r="B580" s="334"/>
      <c r="C580" s="334"/>
      <c r="D580" s="334"/>
    </row>
    <row r="581" spans="2:4" x14ac:dyDescent="0.2">
      <c r="B581" s="334"/>
      <c r="C581" s="334"/>
      <c r="D581" s="334"/>
    </row>
    <row r="582" spans="2:4" x14ac:dyDescent="0.2">
      <c r="B582" s="334"/>
      <c r="C582" s="334"/>
      <c r="D582" s="334"/>
    </row>
    <row r="583" spans="2:4" x14ac:dyDescent="0.2">
      <c r="B583" s="334"/>
      <c r="C583" s="334"/>
      <c r="D583" s="334"/>
    </row>
    <row r="584" spans="2:4" x14ac:dyDescent="0.2">
      <c r="B584" s="334"/>
      <c r="C584" s="334"/>
      <c r="D584" s="334"/>
    </row>
    <row r="585" spans="2:4" x14ac:dyDescent="0.2">
      <c r="B585" s="334"/>
      <c r="C585" s="334"/>
      <c r="D585" s="334"/>
    </row>
    <row r="586" spans="2:4" x14ac:dyDescent="0.2">
      <c r="B586" s="334"/>
      <c r="C586" s="334"/>
      <c r="D586" s="334"/>
    </row>
    <row r="587" spans="2:4" x14ac:dyDescent="0.2">
      <c r="B587" s="334"/>
      <c r="C587" s="334"/>
      <c r="D587" s="334"/>
    </row>
    <row r="588" spans="2:4" x14ac:dyDescent="0.2">
      <c r="B588" s="334"/>
      <c r="C588" s="334"/>
      <c r="D588" s="334"/>
    </row>
    <row r="589" spans="2:4" x14ac:dyDescent="0.2">
      <c r="B589" s="334"/>
      <c r="C589" s="334"/>
      <c r="D589" s="334"/>
    </row>
    <row r="590" spans="2:4" x14ac:dyDescent="0.2">
      <c r="B590" s="334"/>
      <c r="C590" s="334"/>
      <c r="D590" s="334"/>
    </row>
    <row r="591" spans="2:4" x14ac:dyDescent="0.2">
      <c r="B591" s="334"/>
      <c r="C591" s="334"/>
      <c r="D591" s="334"/>
    </row>
    <row r="592" spans="2:4" x14ac:dyDescent="0.2">
      <c r="B592" s="334"/>
      <c r="C592" s="334"/>
      <c r="D592" s="334"/>
    </row>
    <row r="593" spans="2:4" x14ac:dyDescent="0.2">
      <c r="B593" s="334"/>
      <c r="C593" s="334"/>
      <c r="D593" s="334"/>
    </row>
    <row r="594" spans="2:4" x14ac:dyDescent="0.2">
      <c r="B594" s="334"/>
      <c r="C594" s="334"/>
      <c r="D594" s="334"/>
    </row>
    <row r="595" spans="2:4" x14ac:dyDescent="0.2">
      <c r="B595" s="334"/>
      <c r="C595" s="334"/>
      <c r="D595" s="334"/>
    </row>
    <row r="596" spans="2:4" x14ac:dyDescent="0.2">
      <c r="B596" s="334"/>
      <c r="C596" s="334"/>
      <c r="D596" s="334"/>
    </row>
    <row r="597" spans="2:4" x14ac:dyDescent="0.2">
      <c r="B597" s="334"/>
      <c r="C597" s="334"/>
      <c r="D597" s="334"/>
    </row>
    <row r="598" spans="2:4" x14ac:dyDescent="0.2">
      <c r="B598" s="334"/>
      <c r="C598" s="334"/>
      <c r="D598" s="334"/>
    </row>
    <row r="599" spans="2:4" x14ac:dyDescent="0.2">
      <c r="B599" s="334"/>
      <c r="C599" s="334"/>
      <c r="D599" s="334"/>
    </row>
    <row r="600" spans="2:4" x14ac:dyDescent="0.2">
      <c r="B600" s="334"/>
      <c r="C600" s="334"/>
      <c r="D600" s="334"/>
    </row>
    <row r="601" spans="2:4" x14ac:dyDescent="0.2">
      <c r="B601" s="334"/>
      <c r="C601" s="334"/>
      <c r="D601" s="334"/>
    </row>
    <row r="602" spans="2:4" x14ac:dyDescent="0.2">
      <c r="B602" s="334"/>
      <c r="C602" s="334"/>
      <c r="D602" s="334"/>
    </row>
    <row r="603" spans="2:4" x14ac:dyDescent="0.2">
      <c r="B603" s="334"/>
      <c r="C603" s="334"/>
      <c r="D603" s="334"/>
    </row>
    <row r="604" spans="2:4" x14ac:dyDescent="0.2">
      <c r="B604" s="334"/>
      <c r="C604" s="334"/>
      <c r="D604" s="334"/>
    </row>
    <row r="605" spans="2:4" x14ac:dyDescent="0.2">
      <c r="B605" s="334"/>
      <c r="C605" s="334"/>
      <c r="D605" s="334"/>
    </row>
    <row r="606" spans="2:4" x14ac:dyDescent="0.2">
      <c r="B606" s="334"/>
      <c r="C606" s="334"/>
      <c r="D606" s="334"/>
    </row>
    <row r="607" spans="2:4" x14ac:dyDescent="0.2">
      <c r="B607" s="334"/>
      <c r="C607" s="334"/>
      <c r="D607" s="334"/>
    </row>
    <row r="608" spans="2:4" x14ac:dyDescent="0.2">
      <c r="B608" s="334"/>
      <c r="C608" s="334"/>
      <c r="D608" s="334"/>
    </row>
    <row r="609" spans="2:4" x14ac:dyDescent="0.2">
      <c r="B609" s="334"/>
      <c r="C609" s="334"/>
      <c r="D609" s="334"/>
    </row>
    <row r="610" spans="2:4" x14ac:dyDescent="0.2">
      <c r="B610" s="334"/>
      <c r="C610" s="334"/>
      <c r="D610" s="334"/>
    </row>
    <row r="611" spans="2:4" x14ac:dyDescent="0.2">
      <c r="B611" s="334"/>
      <c r="C611" s="334"/>
      <c r="D611" s="334"/>
    </row>
    <row r="612" spans="2:4" x14ac:dyDescent="0.2">
      <c r="B612" s="334"/>
      <c r="C612" s="334"/>
      <c r="D612" s="334"/>
    </row>
    <row r="613" spans="2:4" x14ac:dyDescent="0.2">
      <c r="B613" s="334"/>
      <c r="C613" s="334"/>
      <c r="D613" s="334"/>
    </row>
    <row r="614" spans="2:4" x14ac:dyDescent="0.2">
      <c r="B614" s="334"/>
      <c r="C614" s="334"/>
      <c r="D614" s="334"/>
    </row>
    <row r="615" spans="2:4" x14ac:dyDescent="0.2">
      <c r="B615" s="334"/>
      <c r="C615" s="334"/>
      <c r="D615" s="334"/>
    </row>
    <row r="616" spans="2:4" x14ac:dyDescent="0.2">
      <c r="B616" s="334"/>
      <c r="C616" s="334"/>
      <c r="D616" s="334"/>
    </row>
    <row r="617" spans="2:4" x14ac:dyDescent="0.2">
      <c r="B617" s="334"/>
      <c r="C617" s="334"/>
      <c r="D617" s="334"/>
    </row>
    <row r="618" spans="2:4" x14ac:dyDescent="0.2">
      <c r="B618" s="334"/>
      <c r="C618" s="334"/>
      <c r="D618" s="334"/>
    </row>
    <row r="619" spans="2:4" x14ac:dyDescent="0.2">
      <c r="B619" s="334"/>
      <c r="C619" s="334"/>
      <c r="D619" s="334"/>
    </row>
    <row r="620" spans="2:4" x14ac:dyDescent="0.2">
      <c r="B620" s="334"/>
      <c r="C620" s="334"/>
      <c r="D620" s="334"/>
    </row>
    <row r="621" spans="2:4" x14ac:dyDescent="0.2">
      <c r="B621" s="334"/>
      <c r="C621" s="334"/>
      <c r="D621" s="334"/>
    </row>
    <row r="622" spans="2:4" x14ac:dyDescent="0.2">
      <c r="B622" s="334"/>
      <c r="C622" s="334"/>
      <c r="D622" s="334"/>
    </row>
    <row r="623" spans="2:4" x14ac:dyDescent="0.2">
      <c r="B623" s="334"/>
      <c r="C623" s="334"/>
      <c r="D623" s="334"/>
    </row>
    <row r="624" spans="2:4" x14ac:dyDescent="0.2">
      <c r="B624" s="334"/>
      <c r="C624" s="334"/>
      <c r="D624" s="334"/>
    </row>
    <row r="625" spans="2:4" x14ac:dyDescent="0.2">
      <c r="B625" s="334"/>
      <c r="C625" s="334"/>
      <c r="D625" s="334"/>
    </row>
    <row r="626" spans="2:4" x14ac:dyDescent="0.2">
      <c r="B626" s="334"/>
      <c r="C626" s="334"/>
      <c r="D626" s="334"/>
    </row>
    <row r="627" spans="2:4" x14ac:dyDescent="0.2">
      <c r="B627" s="334"/>
      <c r="C627" s="334"/>
      <c r="D627" s="334"/>
    </row>
    <row r="628" spans="2:4" x14ac:dyDescent="0.2">
      <c r="B628" s="334"/>
      <c r="C628" s="334"/>
      <c r="D628" s="334"/>
    </row>
    <row r="629" spans="2:4" x14ac:dyDescent="0.2">
      <c r="B629" s="334"/>
      <c r="C629" s="334"/>
      <c r="D629" s="334"/>
    </row>
    <row r="630" spans="2:4" x14ac:dyDescent="0.2">
      <c r="B630" s="334"/>
      <c r="C630" s="334"/>
      <c r="D630" s="334"/>
    </row>
    <row r="631" spans="2:4" x14ac:dyDescent="0.2">
      <c r="B631" s="334"/>
      <c r="C631" s="334"/>
      <c r="D631" s="334"/>
    </row>
    <row r="632" spans="2:4" x14ac:dyDescent="0.2">
      <c r="B632" s="334"/>
      <c r="C632" s="334"/>
      <c r="D632" s="334"/>
    </row>
    <row r="633" spans="2:4" x14ac:dyDescent="0.2">
      <c r="B633" s="334"/>
      <c r="C633" s="334"/>
      <c r="D633" s="334"/>
    </row>
    <row r="634" spans="2:4" x14ac:dyDescent="0.2">
      <c r="B634" s="334"/>
      <c r="C634" s="334"/>
      <c r="D634" s="334"/>
    </row>
    <row r="635" spans="2:4" x14ac:dyDescent="0.2">
      <c r="B635" s="334"/>
      <c r="C635" s="334"/>
      <c r="D635" s="334"/>
    </row>
    <row r="636" spans="2:4" x14ac:dyDescent="0.2">
      <c r="B636" s="334"/>
      <c r="C636" s="334"/>
      <c r="D636" s="334"/>
    </row>
    <row r="637" spans="2:4" x14ac:dyDescent="0.2">
      <c r="B637" s="334"/>
      <c r="C637" s="334"/>
      <c r="D637" s="334"/>
    </row>
    <row r="638" spans="2:4" x14ac:dyDescent="0.2">
      <c r="B638" s="334"/>
      <c r="C638" s="334"/>
      <c r="D638" s="334"/>
    </row>
    <row r="639" spans="2:4" x14ac:dyDescent="0.2">
      <c r="B639" s="334"/>
      <c r="C639" s="334"/>
      <c r="D639" s="334"/>
    </row>
    <row r="640" spans="2:4" x14ac:dyDescent="0.2">
      <c r="B640" s="334"/>
      <c r="C640" s="334"/>
      <c r="D640" s="334"/>
    </row>
    <row r="641" spans="2:4" x14ac:dyDescent="0.2">
      <c r="B641" s="334"/>
      <c r="C641" s="334"/>
      <c r="D641" s="334"/>
    </row>
    <row r="642" spans="2:4" x14ac:dyDescent="0.2">
      <c r="B642" s="334"/>
      <c r="C642" s="334"/>
      <c r="D642" s="334"/>
    </row>
    <row r="643" spans="2:4" x14ac:dyDescent="0.2">
      <c r="B643" s="334"/>
      <c r="C643" s="334"/>
      <c r="D643" s="334"/>
    </row>
    <row r="644" spans="2:4" x14ac:dyDescent="0.2">
      <c r="B644" s="334"/>
      <c r="C644" s="334"/>
      <c r="D644" s="334"/>
    </row>
    <row r="645" spans="2:4" x14ac:dyDescent="0.2">
      <c r="B645" s="334"/>
      <c r="C645" s="334"/>
      <c r="D645" s="334"/>
    </row>
    <row r="646" spans="2:4" x14ac:dyDescent="0.2">
      <c r="B646" s="334"/>
      <c r="C646" s="334"/>
      <c r="D646" s="334"/>
    </row>
    <row r="647" spans="2:4" x14ac:dyDescent="0.2">
      <c r="B647" s="334"/>
      <c r="C647" s="334"/>
      <c r="D647" s="334"/>
    </row>
    <row r="648" spans="2:4" x14ac:dyDescent="0.2">
      <c r="B648" s="334"/>
      <c r="C648" s="334"/>
      <c r="D648" s="334"/>
    </row>
    <row r="649" spans="2:4" x14ac:dyDescent="0.2">
      <c r="B649" s="334"/>
      <c r="C649" s="334"/>
      <c r="D649" s="334"/>
    </row>
    <row r="650" spans="2:4" x14ac:dyDescent="0.2">
      <c r="B650" s="334"/>
      <c r="C650" s="334"/>
      <c r="D650" s="334"/>
    </row>
    <row r="651" spans="2:4" x14ac:dyDescent="0.2">
      <c r="B651" s="334"/>
      <c r="C651" s="334"/>
      <c r="D651" s="334"/>
    </row>
    <row r="652" spans="2:4" x14ac:dyDescent="0.2">
      <c r="B652" s="334"/>
      <c r="C652" s="334"/>
      <c r="D652" s="334"/>
    </row>
    <row r="653" spans="2:4" x14ac:dyDescent="0.2">
      <c r="B653" s="334"/>
      <c r="C653" s="334"/>
      <c r="D653" s="334"/>
    </row>
    <row r="654" spans="2:4" x14ac:dyDescent="0.2">
      <c r="B654" s="334"/>
      <c r="C654" s="334"/>
      <c r="D654" s="334"/>
    </row>
    <row r="655" spans="2:4" x14ac:dyDescent="0.2">
      <c r="B655" s="334"/>
      <c r="C655" s="334"/>
      <c r="D655" s="334"/>
    </row>
    <row r="656" spans="2:4" x14ac:dyDescent="0.2">
      <c r="B656" s="334"/>
      <c r="C656" s="334"/>
      <c r="D656" s="334"/>
    </row>
    <row r="657" spans="2:4" x14ac:dyDescent="0.2">
      <c r="B657" s="334"/>
      <c r="C657" s="334"/>
      <c r="D657" s="334"/>
    </row>
    <row r="658" spans="2:4" x14ac:dyDescent="0.2">
      <c r="B658" s="334"/>
      <c r="C658" s="334"/>
      <c r="D658" s="334"/>
    </row>
    <row r="659" spans="2:4" x14ac:dyDescent="0.2">
      <c r="B659" s="334"/>
      <c r="C659" s="334"/>
      <c r="D659" s="334"/>
    </row>
    <row r="660" spans="2:4" x14ac:dyDescent="0.2">
      <c r="B660" s="334"/>
      <c r="C660" s="334"/>
      <c r="D660" s="334"/>
    </row>
    <row r="661" spans="2:4" x14ac:dyDescent="0.2">
      <c r="B661" s="334"/>
      <c r="C661" s="334"/>
      <c r="D661" s="334"/>
    </row>
    <row r="662" spans="2:4" x14ac:dyDescent="0.2">
      <c r="B662" s="334"/>
      <c r="C662" s="334"/>
      <c r="D662" s="334"/>
    </row>
    <row r="663" spans="2:4" x14ac:dyDescent="0.2">
      <c r="B663" s="334"/>
      <c r="C663" s="334"/>
      <c r="D663" s="334"/>
    </row>
    <row r="664" spans="2:4" x14ac:dyDescent="0.2">
      <c r="B664" s="334"/>
      <c r="C664" s="334"/>
      <c r="D664" s="334"/>
    </row>
    <row r="665" spans="2:4" x14ac:dyDescent="0.2">
      <c r="B665" s="334"/>
      <c r="C665" s="334"/>
      <c r="D665" s="334"/>
    </row>
    <row r="666" spans="2:4" x14ac:dyDescent="0.2">
      <c r="B666" s="334"/>
      <c r="C666" s="334"/>
      <c r="D666" s="334"/>
    </row>
    <row r="667" spans="2:4" x14ac:dyDescent="0.2">
      <c r="B667" s="334"/>
      <c r="C667" s="334"/>
      <c r="D667" s="334"/>
    </row>
    <row r="668" spans="2:4" x14ac:dyDescent="0.2">
      <c r="B668" s="334"/>
      <c r="C668" s="334"/>
      <c r="D668" s="334"/>
    </row>
    <row r="669" spans="2:4" x14ac:dyDescent="0.2">
      <c r="B669" s="334"/>
      <c r="C669" s="334"/>
      <c r="D669" s="334"/>
    </row>
    <row r="670" spans="2:4" x14ac:dyDescent="0.2">
      <c r="B670" s="334"/>
      <c r="C670" s="334"/>
      <c r="D670" s="334"/>
    </row>
    <row r="671" spans="2:4" x14ac:dyDescent="0.2">
      <c r="B671" s="334"/>
      <c r="C671" s="334"/>
      <c r="D671" s="334"/>
    </row>
    <row r="672" spans="2:4" x14ac:dyDescent="0.2">
      <c r="B672" s="334"/>
      <c r="C672" s="334"/>
      <c r="D672" s="334"/>
    </row>
    <row r="673" spans="2:4" x14ac:dyDescent="0.2">
      <c r="B673" s="334"/>
      <c r="C673" s="334"/>
      <c r="D673" s="334"/>
    </row>
    <row r="674" spans="2:4" x14ac:dyDescent="0.2">
      <c r="B674" s="334"/>
      <c r="C674" s="334"/>
      <c r="D674" s="334"/>
    </row>
    <row r="675" spans="2:4" x14ac:dyDescent="0.2">
      <c r="B675" s="334"/>
      <c r="C675" s="334"/>
      <c r="D675" s="334"/>
    </row>
    <row r="676" spans="2:4" x14ac:dyDescent="0.2">
      <c r="B676" s="334"/>
      <c r="C676" s="334"/>
      <c r="D676" s="334"/>
    </row>
    <row r="677" spans="2:4" x14ac:dyDescent="0.2">
      <c r="B677" s="334"/>
      <c r="C677" s="334"/>
      <c r="D677" s="334"/>
    </row>
    <row r="678" spans="2:4" x14ac:dyDescent="0.2">
      <c r="B678" s="334"/>
      <c r="C678" s="334"/>
      <c r="D678" s="334"/>
    </row>
    <row r="679" spans="2:4" x14ac:dyDescent="0.2">
      <c r="B679" s="334"/>
      <c r="C679" s="334"/>
      <c r="D679" s="334"/>
    </row>
    <row r="680" spans="2:4" x14ac:dyDescent="0.2">
      <c r="B680" s="334"/>
      <c r="C680" s="334"/>
      <c r="D680" s="334"/>
    </row>
    <row r="681" spans="2:4" x14ac:dyDescent="0.2">
      <c r="B681" s="334"/>
      <c r="C681" s="334"/>
      <c r="D681" s="334"/>
    </row>
    <row r="682" spans="2:4" x14ac:dyDescent="0.2">
      <c r="B682" s="334"/>
      <c r="C682" s="334"/>
      <c r="D682" s="334"/>
    </row>
    <row r="683" spans="2:4" x14ac:dyDescent="0.2">
      <c r="B683" s="334"/>
      <c r="C683" s="334"/>
      <c r="D683" s="334"/>
    </row>
    <row r="684" spans="2:4" x14ac:dyDescent="0.2">
      <c r="B684" s="334"/>
      <c r="C684" s="334"/>
      <c r="D684" s="334"/>
    </row>
    <row r="685" spans="2:4" x14ac:dyDescent="0.2">
      <c r="B685" s="334"/>
      <c r="C685" s="334"/>
      <c r="D685" s="334"/>
    </row>
    <row r="686" spans="2:4" x14ac:dyDescent="0.2">
      <c r="B686" s="334"/>
      <c r="C686" s="334"/>
      <c r="D686" s="334"/>
    </row>
    <row r="687" spans="2:4" x14ac:dyDescent="0.2">
      <c r="B687" s="334"/>
      <c r="C687" s="334"/>
      <c r="D687" s="334"/>
    </row>
    <row r="688" spans="2:4" x14ac:dyDescent="0.2">
      <c r="B688" s="334"/>
      <c r="C688" s="334"/>
      <c r="D688" s="334"/>
    </row>
    <row r="689" spans="2:4" x14ac:dyDescent="0.2">
      <c r="B689" s="334"/>
      <c r="C689" s="334"/>
      <c r="D689" s="334"/>
    </row>
    <row r="690" spans="2:4" x14ac:dyDescent="0.2">
      <c r="B690" s="334"/>
      <c r="C690" s="334"/>
      <c r="D690" s="334"/>
    </row>
    <row r="691" spans="2:4" x14ac:dyDescent="0.2">
      <c r="B691" s="334"/>
      <c r="C691" s="334"/>
      <c r="D691" s="334"/>
    </row>
    <row r="692" spans="2:4" x14ac:dyDescent="0.2">
      <c r="B692" s="334"/>
      <c r="C692" s="334"/>
      <c r="D692" s="334"/>
    </row>
    <row r="693" spans="2:4" x14ac:dyDescent="0.2">
      <c r="B693" s="334"/>
      <c r="C693" s="334"/>
      <c r="D693" s="334"/>
    </row>
    <row r="694" spans="2:4" x14ac:dyDescent="0.2">
      <c r="B694" s="334"/>
      <c r="C694" s="334"/>
      <c r="D694" s="334"/>
    </row>
    <row r="695" spans="2:4" x14ac:dyDescent="0.2">
      <c r="B695" s="334"/>
      <c r="C695" s="334"/>
      <c r="D695" s="334"/>
    </row>
    <row r="696" spans="2:4" x14ac:dyDescent="0.2">
      <c r="B696" s="334"/>
      <c r="C696" s="334"/>
      <c r="D696" s="334"/>
    </row>
    <row r="697" spans="2:4" x14ac:dyDescent="0.2">
      <c r="B697" s="334"/>
      <c r="C697" s="334"/>
      <c r="D697" s="334"/>
    </row>
    <row r="698" spans="2:4" x14ac:dyDescent="0.2">
      <c r="B698" s="334"/>
      <c r="C698" s="334"/>
      <c r="D698" s="334"/>
    </row>
    <row r="699" spans="2:4" x14ac:dyDescent="0.2">
      <c r="B699" s="334"/>
      <c r="C699" s="334"/>
      <c r="D699" s="334"/>
    </row>
    <row r="700" spans="2:4" x14ac:dyDescent="0.2">
      <c r="B700" s="334"/>
      <c r="C700" s="334"/>
      <c r="D700" s="334"/>
    </row>
    <row r="701" spans="2:4" x14ac:dyDescent="0.2">
      <c r="B701" s="334"/>
      <c r="C701" s="334"/>
      <c r="D701" s="334"/>
    </row>
    <row r="702" spans="2:4" x14ac:dyDescent="0.2">
      <c r="B702" s="334"/>
      <c r="C702" s="334"/>
      <c r="D702" s="334"/>
    </row>
    <row r="703" spans="2:4" x14ac:dyDescent="0.2">
      <c r="B703" s="334"/>
      <c r="C703" s="334"/>
      <c r="D703" s="334"/>
    </row>
    <row r="704" spans="2:4" x14ac:dyDescent="0.2">
      <c r="B704" s="334"/>
      <c r="C704" s="334"/>
      <c r="D704" s="334"/>
    </row>
    <row r="705" spans="2:4" x14ac:dyDescent="0.2">
      <c r="B705" s="334"/>
      <c r="C705" s="334"/>
      <c r="D705" s="334"/>
    </row>
    <row r="706" spans="2:4" x14ac:dyDescent="0.2">
      <c r="B706" s="334"/>
      <c r="C706" s="334"/>
      <c r="D706" s="334"/>
    </row>
    <row r="707" spans="2:4" x14ac:dyDescent="0.2">
      <c r="B707" s="334"/>
      <c r="C707" s="334"/>
      <c r="D707" s="334"/>
    </row>
    <row r="708" spans="2:4" x14ac:dyDescent="0.2">
      <c r="B708" s="334"/>
      <c r="C708" s="334"/>
      <c r="D708" s="334"/>
    </row>
    <row r="709" spans="2:4" x14ac:dyDescent="0.2">
      <c r="B709" s="334"/>
      <c r="C709" s="334"/>
      <c r="D709" s="334"/>
    </row>
    <row r="710" spans="2:4" x14ac:dyDescent="0.2">
      <c r="B710" s="334"/>
      <c r="C710" s="334"/>
      <c r="D710" s="334"/>
    </row>
    <row r="711" spans="2:4" x14ac:dyDescent="0.2">
      <c r="B711" s="334"/>
      <c r="C711" s="334"/>
      <c r="D711" s="334"/>
    </row>
    <row r="712" spans="2:4" x14ac:dyDescent="0.2">
      <c r="B712" s="334"/>
      <c r="C712" s="334"/>
      <c r="D712" s="334"/>
    </row>
    <row r="713" spans="2:4" x14ac:dyDescent="0.2">
      <c r="B713" s="334"/>
      <c r="C713" s="334"/>
      <c r="D713" s="334"/>
    </row>
    <row r="714" spans="2:4" x14ac:dyDescent="0.2">
      <c r="B714" s="334"/>
      <c r="C714" s="334"/>
      <c r="D714" s="334"/>
    </row>
    <row r="715" spans="2:4" x14ac:dyDescent="0.2">
      <c r="B715" s="334"/>
      <c r="C715" s="334"/>
      <c r="D715" s="334"/>
    </row>
    <row r="716" spans="2:4" x14ac:dyDescent="0.2">
      <c r="B716" s="334"/>
      <c r="C716" s="334"/>
      <c r="D716" s="334"/>
    </row>
    <row r="717" spans="2:4" x14ac:dyDescent="0.2">
      <c r="B717" s="334"/>
      <c r="C717" s="334"/>
      <c r="D717" s="334"/>
    </row>
    <row r="718" spans="2:4" x14ac:dyDescent="0.2">
      <c r="B718" s="334"/>
      <c r="C718" s="334"/>
      <c r="D718" s="334"/>
    </row>
    <row r="719" spans="2:4" x14ac:dyDescent="0.2">
      <c r="B719" s="334"/>
      <c r="C719" s="334"/>
      <c r="D719" s="334"/>
    </row>
    <row r="720" spans="2:4" x14ac:dyDescent="0.2">
      <c r="B720" s="334"/>
      <c r="C720" s="334"/>
      <c r="D720" s="334"/>
    </row>
    <row r="721" spans="2:4" x14ac:dyDescent="0.2">
      <c r="B721" s="334"/>
      <c r="C721" s="334"/>
      <c r="D721" s="334"/>
    </row>
    <row r="722" spans="2:4" x14ac:dyDescent="0.2">
      <c r="B722" s="334"/>
      <c r="C722" s="334"/>
      <c r="D722" s="334"/>
    </row>
    <row r="723" spans="2:4" x14ac:dyDescent="0.2">
      <c r="B723" s="334"/>
      <c r="C723" s="334"/>
      <c r="D723" s="334"/>
    </row>
    <row r="724" spans="2:4" x14ac:dyDescent="0.2">
      <c r="B724" s="334"/>
      <c r="C724" s="334"/>
      <c r="D724" s="334"/>
    </row>
    <row r="725" spans="2:4" x14ac:dyDescent="0.2">
      <c r="B725" s="334"/>
      <c r="C725" s="334"/>
      <c r="D725" s="334"/>
    </row>
    <row r="726" spans="2:4" x14ac:dyDescent="0.2">
      <c r="B726" s="334"/>
      <c r="C726" s="334"/>
      <c r="D726" s="334"/>
    </row>
    <row r="727" spans="2:4" x14ac:dyDescent="0.2">
      <c r="B727" s="334"/>
      <c r="C727" s="334"/>
      <c r="D727" s="334"/>
    </row>
    <row r="728" spans="2:4" x14ac:dyDescent="0.2">
      <c r="B728" s="334"/>
      <c r="C728" s="334"/>
      <c r="D728" s="334"/>
    </row>
    <row r="729" spans="2:4" x14ac:dyDescent="0.2">
      <c r="B729" s="334"/>
      <c r="C729" s="334"/>
      <c r="D729" s="334"/>
    </row>
    <row r="730" spans="2:4" x14ac:dyDescent="0.2">
      <c r="B730" s="334"/>
      <c r="C730" s="334"/>
      <c r="D730" s="334"/>
    </row>
    <row r="731" spans="2:4" x14ac:dyDescent="0.2">
      <c r="B731" s="334"/>
      <c r="C731" s="334"/>
      <c r="D731" s="334"/>
    </row>
    <row r="732" spans="2:4" x14ac:dyDescent="0.2">
      <c r="B732" s="334"/>
      <c r="C732" s="334"/>
      <c r="D732" s="334"/>
    </row>
    <row r="733" spans="2:4" x14ac:dyDescent="0.2">
      <c r="B733" s="334"/>
      <c r="C733" s="334"/>
      <c r="D733" s="334"/>
    </row>
    <row r="734" spans="2:4" x14ac:dyDescent="0.2">
      <c r="B734" s="334"/>
      <c r="C734" s="334"/>
      <c r="D734" s="334"/>
    </row>
    <row r="735" spans="2:4" x14ac:dyDescent="0.2">
      <c r="B735" s="334"/>
      <c r="C735" s="334"/>
      <c r="D735" s="334"/>
    </row>
    <row r="736" spans="2:4" x14ac:dyDescent="0.2">
      <c r="B736" s="334"/>
      <c r="C736" s="334"/>
      <c r="D736" s="334"/>
    </row>
    <row r="737" spans="2:4" x14ac:dyDescent="0.2">
      <c r="B737" s="334"/>
      <c r="C737" s="334"/>
      <c r="D737" s="334"/>
    </row>
    <row r="738" spans="2:4" x14ac:dyDescent="0.2">
      <c r="B738" s="334"/>
      <c r="C738" s="334"/>
      <c r="D738" s="334"/>
    </row>
    <row r="739" spans="2:4" x14ac:dyDescent="0.2">
      <c r="B739" s="334"/>
      <c r="C739" s="334"/>
      <c r="D739" s="334"/>
    </row>
    <row r="740" spans="2:4" x14ac:dyDescent="0.2">
      <c r="B740" s="334"/>
      <c r="C740" s="334"/>
      <c r="D740" s="334"/>
    </row>
    <row r="741" spans="2:4" x14ac:dyDescent="0.2">
      <c r="B741" s="334"/>
      <c r="C741" s="334"/>
      <c r="D741" s="334"/>
    </row>
    <row r="742" spans="2:4" x14ac:dyDescent="0.2">
      <c r="B742" s="334"/>
      <c r="C742" s="334"/>
      <c r="D742" s="334"/>
    </row>
    <row r="743" spans="2:4" x14ac:dyDescent="0.2">
      <c r="B743" s="334"/>
      <c r="C743" s="334"/>
      <c r="D743" s="334"/>
    </row>
    <row r="744" spans="2:4" x14ac:dyDescent="0.2">
      <c r="B744" s="334"/>
      <c r="C744" s="334"/>
      <c r="D744" s="334"/>
    </row>
    <row r="745" spans="2:4" x14ac:dyDescent="0.2">
      <c r="B745" s="334"/>
      <c r="C745" s="334"/>
      <c r="D745" s="334"/>
    </row>
    <row r="746" spans="2:4" x14ac:dyDescent="0.2">
      <c r="B746" s="334"/>
      <c r="C746" s="334"/>
      <c r="D746" s="334"/>
    </row>
    <row r="747" spans="2:4" x14ac:dyDescent="0.2">
      <c r="B747" s="334"/>
      <c r="C747" s="334"/>
      <c r="D747" s="334"/>
    </row>
    <row r="748" spans="2:4" x14ac:dyDescent="0.2">
      <c r="B748" s="334"/>
      <c r="C748" s="334"/>
      <c r="D748" s="334"/>
    </row>
    <row r="749" spans="2:4" x14ac:dyDescent="0.2">
      <c r="B749" s="334"/>
      <c r="C749" s="334"/>
      <c r="D749" s="334"/>
    </row>
    <row r="750" spans="2:4" x14ac:dyDescent="0.2">
      <c r="B750" s="334"/>
      <c r="C750" s="334"/>
      <c r="D750" s="334"/>
    </row>
    <row r="751" spans="2:4" x14ac:dyDescent="0.2">
      <c r="B751" s="334"/>
      <c r="C751" s="334"/>
      <c r="D751" s="334"/>
    </row>
    <row r="752" spans="2:4" x14ac:dyDescent="0.2">
      <c r="B752" s="334"/>
      <c r="C752" s="334"/>
      <c r="D752" s="334"/>
    </row>
    <row r="753" spans="2:4" x14ac:dyDescent="0.2">
      <c r="B753" s="334"/>
      <c r="C753" s="334"/>
      <c r="D753" s="334"/>
    </row>
    <row r="754" spans="2:4" x14ac:dyDescent="0.2">
      <c r="B754" s="334"/>
      <c r="C754" s="334"/>
      <c r="D754" s="334"/>
    </row>
    <row r="755" spans="2:4" x14ac:dyDescent="0.2">
      <c r="B755" s="334"/>
      <c r="C755" s="334"/>
      <c r="D755" s="334"/>
    </row>
    <row r="756" spans="2:4" x14ac:dyDescent="0.2">
      <c r="B756" s="334"/>
      <c r="C756" s="334"/>
      <c r="D756" s="334"/>
    </row>
    <row r="757" spans="2:4" x14ac:dyDescent="0.2">
      <c r="B757" s="334"/>
      <c r="C757" s="334"/>
      <c r="D757" s="334"/>
    </row>
    <row r="758" spans="2:4" x14ac:dyDescent="0.2">
      <c r="B758" s="334"/>
      <c r="C758" s="334"/>
      <c r="D758" s="334"/>
    </row>
    <row r="759" spans="2:4" x14ac:dyDescent="0.2">
      <c r="B759" s="334"/>
      <c r="C759" s="334"/>
      <c r="D759" s="334"/>
    </row>
    <row r="760" spans="2:4" x14ac:dyDescent="0.2">
      <c r="B760" s="334"/>
      <c r="C760" s="334"/>
      <c r="D760" s="334"/>
    </row>
    <row r="761" spans="2:4" x14ac:dyDescent="0.2">
      <c r="B761" s="334"/>
      <c r="C761" s="334"/>
      <c r="D761" s="334"/>
    </row>
    <row r="762" spans="2:4" x14ac:dyDescent="0.2">
      <c r="B762" s="334"/>
      <c r="C762" s="334"/>
      <c r="D762" s="334"/>
    </row>
    <row r="763" spans="2:4" x14ac:dyDescent="0.2">
      <c r="B763" s="334"/>
      <c r="C763" s="334"/>
      <c r="D763" s="334"/>
    </row>
    <row r="764" spans="2:4" x14ac:dyDescent="0.2">
      <c r="B764" s="334"/>
      <c r="C764" s="334"/>
      <c r="D764" s="334"/>
    </row>
    <row r="765" spans="2:4" x14ac:dyDescent="0.2">
      <c r="B765" s="334"/>
      <c r="C765" s="334"/>
      <c r="D765" s="334"/>
    </row>
    <row r="766" spans="2:4" x14ac:dyDescent="0.2">
      <c r="B766" s="334"/>
      <c r="C766" s="334"/>
      <c r="D766" s="334"/>
    </row>
    <row r="767" spans="2:4" x14ac:dyDescent="0.2">
      <c r="B767" s="334"/>
      <c r="C767" s="334"/>
      <c r="D767" s="334"/>
    </row>
    <row r="768" spans="2:4" x14ac:dyDescent="0.2">
      <c r="B768" s="334"/>
      <c r="C768" s="334"/>
      <c r="D768" s="334"/>
    </row>
    <row r="769" spans="2:4" x14ac:dyDescent="0.2">
      <c r="B769" s="334"/>
      <c r="C769" s="334"/>
      <c r="D769" s="334"/>
    </row>
    <row r="770" spans="2:4" x14ac:dyDescent="0.2">
      <c r="B770" s="334"/>
      <c r="C770" s="334"/>
      <c r="D770" s="334"/>
    </row>
    <row r="771" spans="2:4" x14ac:dyDescent="0.2">
      <c r="B771" s="334"/>
      <c r="C771" s="334"/>
      <c r="D771" s="334"/>
    </row>
    <row r="772" spans="2:4" x14ac:dyDescent="0.2">
      <c r="B772" s="334"/>
      <c r="C772" s="334"/>
      <c r="D772" s="334"/>
    </row>
    <row r="773" spans="2:4" x14ac:dyDescent="0.2">
      <c r="B773" s="334"/>
      <c r="C773" s="334"/>
      <c r="D773" s="334"/>
    </row>
    <row r="774" spans="2:4" x14ac:dyDescent="0.2">
      <c r="B774" s="334"/>
      <c r="C774" s="334"/>
      <c r="D774" s="334"/>
    </row>
    <row r="775" spans="2:4" x14ac:dyDescent="0.2">
      <c r="B775" s="334"/>
      <c r="C775" s="334"/>
      <c r="D775" s="334"/>
    </row>
    <row r="776" spans="2:4" x14ac:dyDescent="0.2">
      <c r="B776" s="334"/>
      <c r="C776" s="334"/>
      <c r="D776" s="334"/>
    </row>
    <row r="777" spans="2:4" x14ac:dyDescent="0.2">
      <c r="B777" s="334"/>
      <c r="C777" s="334"/>
      <c r="D777" s="334"/>
    </row>
    <row r="778" spans="2:4" x14ac:dyDescent="0.2">
      <c r="B778" s="334"/>
      <c r="C778" s="334"/>
      <c r="D778" s="334"/>
    </row>
    <row r="779" spans="2:4" x14ac:dyDescent="0.2">
      <c r="B779" s="334"/>
      <c r="C779" s="334"/>
      <c r="D779" s="334"/>
    </row>
    <row r="780" spans="2:4" x14ac:dyDescent="0.2">
      <c r="B780" s="334"/>
      <c r="C780" s="334"/>
      <c r="D780" s="334"/>
    </row>
    <row r="781" spans="2:4" x14ac:dyDescent="0.2">
      <c r="B781" s="334"/>
      <c r="C781" s="334"/>
      <c r="D781" s="334"/>
    </row>
    <row r="782" spans="2:4" x14ac:dyDescent="0.2">
      <c r="B782" s="334"/>
      <c r="C782" s="334"/>
      <c r="D782" s="334"/>
    </row>
    <row r="783" spans="2:4" x14ac:dyDescent="0.2">
      <c r="B783" s="334"/>
      <c r="C783" s="334"/>
      <c r="D783" s="334"/>
    </row>
    <row r="784" spans="2:4" x14ac:dyDescent="0.2">
      <c r="B784" s="334"/>
      <c r="C784" s="334"/>
      <c r="D784" s="334"/>
    </row>
    <row r="785" spans="2:4" x14ac:dyDescent="0.2">
      <c r="B785" s="334"/>
      <c r="C785" s="334"/>
      <c r="D785" s="334"/>
    </row>
    <row r="786" spans="2:4" x14ac:dyDescent="0.2">
      <c r="B786" s="334"/>
      <c r="C786" s="334"/>
      <c r="D786" s="334"/>
    </row>
    <row r="787" spans="2:4" x14ac:dyDescent="0.2">
      <c r="B787" s="334"/>
      <c r="C787" s="334"/>
      <c r="D787" s="334"/>
    </row>
    <row r="788" spans="2:4" x14ac:dyDescent="0.2">
      <c r="B788" s="334"/>
      <c r="C788" s="334"/>
      <c r="D788" s="334"/>
    </row>
    <row r="789" spans="2:4" x14ac:dyDescent="0.2">
      <c r="B789" s="334"/>
      <c r="C789" s="334"/>
      <c r="D789" s="334"/>
    </row>
    <row r="790" spans="2:4" x14ac:dyDescent="0.2">
      <c r="B790" s="334"/>
      <c r="C790" s="334"/>
      <c r="D790" s="334"/>
    </row>
    <row r="791" spans="2:4" x14ac:dyDescent="0.2">
      <c r="B791" s="334"/>
      <c r="C791" s="334"/>
      <c r="D791" s="334"/>
    </row>
    <row r="792" spans="2:4" x14ac:dyDescent="0.2">
      <c r="B792" s="334"/>
      <c r="C792" s="334"/>
      <c r="D792" s="334"/>
    </row>
    <row r="793" spans="2:4" x14ac:dyDescent="0.2">
      <c r="B793" s="334"/>
      <c r="C793" s="334"/>
      <c r="D793" s="334"/>
    </row>
    <row r="794" spans="2:4" x14ac:dyDescent="0.2">
      <c r="B794" s="334"/>
      <c r="C794" s="334"/>
      <c r="D794" s="334"/>
    </row>
    <row r="795" spans="2:4" x14ac:dyDescent="0.2">
      <c r="B795" s="334"/>
      <c r="C795" s="334"/>
      <c r="D795" s="334"/>
    </row>
  </sheetData>
  <mergeCells count="11">
    <mergeCell ref="A47:I47"/>
    <mergeCell ref="A48:I48"/>
    <mergeCell ref="O15:V15"/>
    <mergeCell ref="O16:V16"/>
    <mergeCell ref="A24:I25"/>
    <mergeCell ref="A28:I28"/>
    <mergeCell ref="A32:I32"/>
    <mergeCell ref="A45:I45"/>
    <mergeCell ref="A46:I46"/>
    <mergeCell ref="F44:H44"/>
    <mergeCell ref="B36:H36"/>
  </mergeCells>
  <pageMargins left="0.70866141732283472" right="0.70866141732283472" top="0.74803149606299213" bottom="0.74803149606299213" header="0.31496062992125984" footer="0.31496062992125984"/>
  <pageSetup paperSize="9" scale="90" firstPageNumber="47" orientation="portrait" r:id="rId1"/>
  <headerFooter>
    <oddHeader>&amp;L&amp;"Times New Roman,Gras"&amp;9DGRH A1-1&amp;R&amp;"Times New Roman,Gras"&amp;9Juillet 2019</oddHeader>
    <oddFooter>Page &amp;P de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tabColor theme="1" tint="4.9989318521683403E-2"/>
    <pageSetUpPr fitToPage="1"/>
  </sheetPr>
  <dimension ref="A1:V795"/>
  <sheetViews>
    <sheetView showGridLines="0" topLeftCell="A25" workbookViewId="0">
      <selection activeCell="D55" sqref="D55"/>
    </sheetView>
  </sheetViews>
  <sheetFormatPr baseColWidth="10" defaultColWidth="12" defaultRowHeight="12.75" x14ac:dyDescent="0.2"/>
  <cols>
    <col min="1" max="16384" width="12" style="335"/>
  </cols>
  <sheetData>
    <row r="1" spans="2:22" ht="18" customHeight="1" x14ac:dyDescent="0.2">
      <c r="B1" s="332"/>
      <c r="C1" s="332"/>
      <c r="D1" s="332"/>
    </row>
    <row r="2" spans="2:22" x14ac:dyDescent="0.2">
      <c r="B2" s="334"/>
      <c r="C2" s="334"/>
      <c r="D2" s="334"/>
    </row>
    <row r="3" spans="2:22" x14ac:dyDescent="0.2">
      <c r="B3" s="334"/>
      <c r="C3" s="334"/>
      <c r="D3" s="334"/>
    </row>
    <row r="4" spans="2:22" x14ac:dyDescent="0.2">
      <c r="B4" s="334"/>
      <c r="C4" s="334"/>
      <c r="D4" s="334"/>
    </row>
    <row r="5" spans="2:22" x14ac:dyDescent="0.2">
      <c r="B5" s="334"/>
      <c r="C5" s="334"/>
      <c r="D5" s="334"/>
      <c r="G5" s="334"/>
      <c r="H5" s="334"/>
    </row>
    <row r="6" spans="2:22" x14ac:dyDescent="0.2">
      <c r="C6" s="334"/>
      <c r="D6" s="334"/>
    </row>
    <row r="7" spans="2:22" x14ac:dyDescent="0.2">
      <c r="B7" s="334"/>
      <c r="C7" s="334"/>
      <c r="D7" s="334"/>
    </row>
    <row r="8" spans="2:22" x14ac:dyDescent="0.2">
      <c r="B8" s="334"/>
      <c r="C8" s="334"/>
      <c r="D8" s="334"/>
    </row>
    <row r="9" spans="2:22" x14ac:dyDescent="0.2">
      <c r="B9" s="334"/>
      <c r="C9" s="334"/>
      <c r="D9" s="334"/>
    </row>
    <row r="10" spans="2:22" x14ac:dyDescent="0.2">
      <c r="B10" s="334"/>
      <c r="C10" s="334"/>
      <c r="D10" s="334"/>
    </row>
    <row r="11" spans="2:22" x14ac:dyDescent="0.2">
      <c r="B11" s="334"/>
      <c r="C11" s="334"/>
      <c r="D11" s="334"/>
    </row>
    <row r="12" spans="2:22" x14ac:dyDescent="0.2">
      <c r="B12" s="334"/>
      <c r="C12" s="334"/>
      <c r="D12" s="334"/>
    </row>
    <row r="13" spans="2:22" x14ac:dyDescent="0.2">
      <c r="B13" s="334"/>
      <c r="C13" s="334"/>
      <c r="D13" s="334"/>
    </row>
    <row r="14" spans="2:22" x14ac:dyDescent="0.2">
      <c r="B14" s="334"/>
      <c r="C14" s="334"/>
      <c r="D14" s="334"/>
    </row>
    <row r="15" spans="2:22" ht="18.75" x14ac:dyDescent="0.2">
      <c r="B15" s="334"/>
      <c r="C15" s="334"/>
      <c r="D15" s="334"/>
      <c r="O15" s="584"/>
      <c r="P15" s="584"/>
      <c r="Q15" s="584"/>
      <c r="R15" s="585"/>
      <c r="S15" s="585"/>
      <c r="T15" s="585"/>
      <c r="U15" s="585"/>
      <c r="V15" s="585"/>
    </row>
    <row r="16" spans="2:22" ht="18.75" x14ac:dyDescent="0.3">
      <c r="B16" s="334"/>
      <c r="C16" s="334"/>
      <c r="D16" s="334"/>
      <c r="O16" s="586"/>
      <c r="P16" s="586"/>
      <c r="Q16" s="586"/>
      <c r="R16" s="587"/>
      <c r="S16" s="587"/>
      <c r="T16" s="587"/>
      <c r="U16" s="587"/>
      <c r="V16" s="587"/>
    </row>
    <row r="17" spans="1:9" x14ac:dyDescent="0.2">
      <c r="B17" s="334"/>
      <c r="C17" s="334"/>
      <c r="D17" s="334"/>
    </row>
    <row r="18" spans="1:9" x14ac:dyDescent="0.2">
      <c r="B18" s="334"/>
      <c r="C18" s="334"/>
      <c r="D18" s="334"/>
    </row>
    <row r="19" spans="1:9" x14ac:dyDescent="0.2">
      <c r="B19" s="334"/>
      <c r="C19" s="334"/>
      <c r="D19" s="334"/>
    </row>
    <row r="20" spans="1:9" x14ac:dyDescent="0.2">
      <c r="B20" s="334"/>
      <c r="C20" s="334"/>
      <c r="D20" s="334"/>
    </row>
    <row r="21" spans="1:9" x14ac:dyDescent="0.2">
      <c r="B21" s="334"/>
      <c r="C21" s="334"/>
      <c r="D21" s="334"/>
    </row>
    <row r="22" spans="1:9" x14ac:dyDescent="0.2">
      <c r="B22" s="334"/>
      <c r="C22" s="334"/>
      <c r="D22" s="334"/>
    </row>
    <row r="23" spans="1:9" ht="13.5" thickBot="1" x14ac:dyDescent="0.25">
      <c r="B23" s="334"/>
      <c r="C23" s="334"/>
      <c r="D23" s="334"/>
    </row>
    <row r="24" spans="1:9" ht="29.25" customHeight="1" thickTop="1" x14ac:dyDescent="0.2">
      <c r="A24" s="588" t="s">
        <v>264</v>
      </c>
      <c r="B24" s="589"/>
      <c r="C24" s="589"/>
      <c r="D24" s="589"/>
      <c r="E24" s="589"/>
      <c r="F24" s="589"/>
      <c r="G24" s="589"/>
      <c r="H24" s="589"/>
      <c r="I24" s="590"/>
    </row>
    <row r="25" spans="1:9" ht="29.25" customHeight="1" thickBot="1" x14ac:dyDescent="0.25">
      <c r="A25" s="591"/>
      <c r="B25" s="592"/>
      <c r="C25" s="592"/>
      <c r="D25" s="592"/>
      <c r="E25" s="592"/>
      <c r="F25" s="592"/>
      <c r="G25" s="592"/>
      <c r="H25" s="592"/>
      <c r="I25" s="593"/>
    </row>
    <row r="26" spans="1:9" ht="13.5" thickTop="1" x14ac:dyDescent="0.2">
      <c r="B26" s="334"/>
      <c r="C26" s="334"/>
      <c r="D26" s="334"/>
    </row>
    <row r="27" spans="1:9" ht="14.25" customHeight="1" x14ac:dyDescent="0.2">
      <c r="B27" s="334"/>
      <c r="C27" s="334"/>
      <c r="D27" s="334"/>
    </row>
    <row r="28" spans="1:9" ht="21" customHeight="1" x14ac:dyDescent="0.3">
      <c r="A28" s="594" t="s">
        <v>452</v>
      </c>
      <c r="B28" s="594"/>
      <c r="C28" s="594"/>
      <c r="D28" s="594"/>
      <c r="E28" s="594"/>
      <c r="F28" s="594"/>
      <c r="G28" s="594"/>
      <c r="H28" s="594"/>
      <c r="I28" s="594"/>
    </row>
    <row r="29" spans="1:9" ht="19.5" customHeight="1" x14ac:dyDescent="0.2">
      <c r="B29" s="336"/>
      <c r="C29" s="337"/>
      <c r="D29" s="337"/>
      <c r="G29" s="340"/>
      <c r="H29" s="340"/>
      <c r="I29" s="340"/>
    </row>
    <row r="30" spans="1:9" x14ac:dyDescent="0.2">
      <c r="B30" s="334"/>
      <c r="C30" s="334"/>
      <c r="D30" s="334"/>
    </row>
    <row r="31" spans="1:9" x14ac:dyDescent="0.2">
      <c r="B31" s="334"/>
      <c r="C31" s="334"/>
      <c r="D31" s="334"/>
    </row>
    <row r="32" spans="1:9" s="341" customFormat="1" ht="15.75" customHeight="1" x14ac:dyDescent="0.2">
      <c r="A32" s="582" t="s">
        <v>462</v>
      </c>
      <c r="B32" s="582"/>
      <c r="C32" s="582"/>
      <c r="D32" s="582"/>
      <c r="E32" s="582"/>
      <c r="F32" s="582"/>
      <c r="G32" s="582"/>
      <c r="H32" s="582"/>
      <c r="I32" s="582"/>
    </row>
    <row r="33" spans="1:9" x14ac:dyDescent="0.2">
      <c r="B33" s="338"/>
      <c r="C33" s="339"/>
      <c r="D33" s="338"/>
      <c r="E33" s="342"/>
      <c r="F33" s="342"/>
      <c r="G33" s="342"/>
      <c r="H33" s="342"/>
      <c r="I33" s="342"/>
    </row>
    <row r="34" spans="1:9" x14ac:dyDescent="0.2">
      <c r="B34" s="338"/>
      <c r="C34" s="339"/>
      <c r="D34" s="338"/>
      <c r="E34" s="342"/>
      <c r="F34" s="342"/>
      <c r="G34" s="342"/>
      <c r="H34" s="342"/>
      <c r="I34" s="342"/>
    </row>
    <row r="35" spans="1:9" x14ac:dyDescent="0.2">
      <c r="B35" s="334"/>
      <c r="C35" s="334"/>
      <c r="D35" s="334"/>
    </row>
    <row r="36" spans="1:9" x14ac:dyDescent="0.2">
      <c r="B36" s="334"/>
      <c r="C36" s="334"/>
      <c r="D36" s="334"/>
    </row>
    <row r="37" spans="1:9" x14ac:dyDescent="0.2">
      <c r="B37" s="334"/>
      <c r="C37" s="334"/>
      <c r="D37" s="334"/>
    </row>
    <row r="38" spans="1:9" x14ac:dyDescent="0.2">
      <c r="B38" s="334"/>
      <c r="C38" s="334"/>
      <c r="D38" s="334"/>
    </row>
    <row r="39" spans="1:9" x14ac:dyDescent="0.2">
      <c r="B39" s="334"/>
      <c r="C39" s="334"/>
      <c r="D39" s="334"/>
    </row>
    <row r="40" spans="1:9" x14ac:dyDescent="0.2">
      <c r="B40" s="334"/>
      <c r="C40" s="334"/>
      <c r="D40" s="334"/>
    </row>
    <row r="41" spans="1:9" x14ac:dyDescent="0.2">
      <c r="B41" s="334"/>
      <c r="C41" s="334"/>
      <c r="D41" s="334"/>
    </row>
    <row r="42" spans="1:9" x14ac:dyDescent="0.2">
      <c r="B42" s="334"/>
      <c r="C42" s="334"/>
      <c r="D42" s="334"/>
    </row>
    <row r="43" spans="1:9" x14ac:dyDescent="0.2">
      <c r="B43" s="334"/>
      <c r="C43" s="334"/>
      <c r="D43" s="334"/>
    </row>
    <row r="44" spans="1:9" x14ac:dyDescent="0.2">
      <c r="B44" s="334"/>
      <c r="C44" s="334"/>
      <c r="D44" s="334"/>
      <c r="F44" s="581"/>
      <c r="G44" s="581"/>
      <c r="H44" s="581"/>
    </row>
    <row r="45" spans="1:9" ht="19.5" customHeight="1" x14ac:dyDescent="0.2">
      <c r="A45" s="582" t="s">
        <v>248</v>
      </c>
      <c r="B45" s="582"/>
      <c r="C45" s="582"/>
      <c r="D45" s="582"/>
      <c r="E45" s="582"/>
      <c r="F45" s="582"/>
      <c r="G45" s="582"/>
      <c r="H45" s="582"/>
      <c r="I45" s="582"/>
    </row>
    <row r="46" spans="1:9" ht="19.5" customHeight="1" x14ac:dyDescent="0.2">
      <c r="A46" s="582" t="s">
        <v>249</v>
      </c>
      <c r="B46" s="582"/>
      <c r="C46" s="582"/>
      <c r="D46" s="582"/>
      <c r="E46" s="582"/>
      <c r="F46" s="582"/>
      <c r="G46" s="582"/>
      <c r="H46" s="582"/>
      <c r="I46" s="582"/>
    </row>
    <row r="47" spans="1:9" ht="19.5" customHeight="1" x14ac:dyDescent="0.2">
      <c r="A47" s="582" t="s">
        <v>575</v>
      </c>
      <c r="B47" s="582"/>
      <c r="C47" s="582"/>
      <c r="D47" s="582"/>
      <c r="E47" s="582"/>
      <c r="F47" s="582"/>
      <c r="G47" s="582"/>
      <c r="H47" s="582"/>
      <c r="I47" s="582"/>
    </row>
    <row r="48" spans="1:9" ht="19.5" customHeight="1" x14ac:dyDescent="0.2">
      <c r="A48" s="582" t="s">
        <v>574</v>
      </c>
      <c r="B48" s="582"/>
      <c r="C48" s="582"/>
      <c r="D48" s="582"/>
      <c r="E48" s="582"/>
      <c r="F48" s="582"/>
      <c r="G48" s="582"/>
      <c r="H48" s="582"/>
      <c r="I48" s="582"/>
    </row>
    <row r="49" spans="1:9" x14ac:dyDescent="0.2">
      <c r="B49" s="334"/>
      <c r="C49" s="334"/>
      <c r="D49" s="334"/>
    </row>
    <row r="50" spans="1:9" x14ac:dyDescent="0.2">
      <c r="B50" s="334"/>
      <c r="C50" s="334"/>
      <c r="D50" s="334"/>
    </row>
    <row r="51" spans="1:9" x14ac:dyDescent="0.2">
      <c r="B51" s="334"/>
      <c r="C51" s="334"/>
      <c r="D51" s="334"/>
    </row>
    <row r="52" spans="1:9" x14ac:dyDescent="0.2">
      <c r="A52" s="343" t="s">
        <v>250</v>
      </c>
      <c r="C52" s="334"/>
      <c r="D52" s="334"/>
      <c r="I52" s="483">
        <v>43647</v>
      </c>
    </row>
    <row r="53" spans="1:9" x14ac:dyDescent="0.2">
      <c r="B53" s="334"/>
      <c r="C53" s="334"/>
      <c r="D53" s="334"/>
    </row>
    <row r="54" spans="1:9" x14ac:dyDescent="0.2">
      <c r="B54" s="334"/>
      <c r="C54" s="334"/>
      <c r="D54" s="334"/>
    </row>
    <row r="55" spans="1:9" x14ac:dyDescent="0.2">
      <c r="B55" s="334"/>
      <c r="C55" s="334"/>
      <c r="D55" s="334"/>
    </row>
    <row r="56" spans="1:9" x14ac:dyDescent="0.2">
      <c r="B56" s="334"/>
      <c r="C56" s="334"/>
      <c r="D56" s="334"/>
    </row>
    <row r="57" spans="1:9" x14ac:dyDescent="0.2">
      <c r="B57" s="334"/>
      <c r="C57" s="334"/>
      <c r="D57" s="334"/>
    </row>
    <row r="58" spans="1:9" x14ac:dyDescent="0.2">
      <c r="B58" s="334"/>
      <c r="C58" s="334"/>
      <c r="D58" s="334"/>
    </row>
    <row r="59" spans="1:9" x14ac:dyDescent="0.2">
      <c r="B59" s="334"/>
      <c r="C59" s="334"/>
      <c r="D59" s="334"/>
    </row>
    <row r="60" spans="1:9" x14ac:dyDescent="0.2">
      <c r="B60" s="334"/>
      <c r="C60" s="334"/>
      <c r="D60" s="334"/>
    </row>
    <row r="61" spans="1:9" x14ac:dyDescent="0.2">
      <c r="B61" s="334"/>
      <c r="C61" s="334"/>
      <c r="D61" s="334"/>
    </row>
    <row r="62" spans="1:9" x14ac:dyDescent="0.2">
      <c r="B62" s="334"/>
      <c r="C62" s="334"/>
      <c r="D62" s="334"/>
    </row>
    <row r="63" spans="1:9" x14ac:dyDescent="0.2">
      <c r="B63" s="334"/>
      <c r="C63" s="334"/>
      <c r="D63" s="334"/>
    </row>
    <row r="64" spans="1:9" x14ac:dyDescent="0.2">
      <c r="B64" s="334"/>
      <c r="C64" s="334"/>
      <c r="D64" s="334"/>
    </row>
    <row r="65" spans="2:4" x14ac:dyDescent="0.2">
      <c r="B65" s="334"/>
      <c r="C65" s="334"/>
      <c r="D65" s="334"/>
    </row>
    <row r="66" spans="2:4" x14ac:dyDescent="0.2">
      <c r="B66" s="334"/>
      <c r="C66" s="334"/>
      <c r="D66" s="334"/>
    </row>
    <row r="67" spans="2:4" x14ac:dyDescent="0.2">
      <c r="B67" s="334"/>
      <c r="C67" s="334"/>
      <c r="D67" s="334"/>
    </row>
    <row r="68" spans="2:4" x14ac:dyDescent="0.2">
      <c r="B68" s="334"/>
      <c r="C68" s="334"/>
      <c r="D68" s="334"/>
    </row>
    <row r="69" spans="2:4" x14ac:dyDescent="0.2">
      <c r="B69" s="334"/>
      <c r="C69" s="334"/>
      <c r="D69" s="334"/>
    </row>
    <row r="70" spans="2:4" x14ac:dyDescent="0.2">
      <c r="B70" s="334"/>
      <c r="C70" s="334"/>
      <c r="D70" s="334"/>
    </row>
    <row r="71" spans="2:4" x14ac:dyDescent="0.2">
      <c r="B71" s="334"/>
      <c r="C71" s="334"/>
      <c r="D71" s="334"/>
    </row>
    <row r="72" spans="2:4" x14ac:dyDescent="0.2">
      <c r="B72" s="334"/>
      <c r="C72" s="334"/>
      <c r="D72" s="334"/>
    </row>
    <row r="73" spans="2:4" x14ac:dyDescent="0.2">
      <c r="B73" s="334"/>
      <c r="C73" s="334"/>
      <c r="D73" s="334"/>
    </row>
    <row r="74" spans="2:4" x14ac:dyDescent="0.2">
      <c r="B74" s="334"/>
      <c r="C74" s="334"/>
      <c r="D74" s="334"/>
    </row>
    <row r="75" spans="2:4" x14ac:dyDescent="0.2">
      <c r="B75" s="334"/>
      <c r="C75" s="334"/>
      <c r="D75" s="334"/>
    </row>
    <row r="76" spans="2:4" x14ac:dyDescent="0.2">
      <c r="B76" s="334"/>
      <c r="C76" s="334"/>
      <c r="D76" s="334"/>
    </row>
    <row r="77" spans="2:4" x14ac:dyDescent="0.2">
      <c r="B77" s="334"/>
      <c r="C77" s="334"/>
      <c r="D77" s="334"/>
    </row>
    <row r="78" spans="2:4" x14ac:dyDescent="0.2">
      <c r="B78" s="334"/>
      <c r="C78" s="334"/>
      <c r="D78" s="334"/>
    </row>
    <row r="79" spans="2:4" x14ac:dyDescent="0.2">
      <c r="B79" s="334"/>
      <c r="C79" s="334"/>
      <c r="D79" s="334"/>
    </row>
    <row r="80" spans="2:4" x14ac:dyDescent="0.2">
      <c r="B80" s="334"/>
      <c r="C80" s="334"/>
      <c r="D80" s="334"/>
    </row>
    <row r="81" spans="2:4" x14ac:dyDescent="0.2">
      <c r="B81" s="334"/>
      <c r="C81" s="334"/>
      <c r="D81" s="334"/>
    </row>
    <row r="82" spans="2:4" x14ac:dyDescent="0.2">
      <c r="B82" s="334"/>
      <c r="C82" s="334"/>
      <c r="D82" s="334"/>
    </row>
    <row r="83" spans="2:4" x14ac:dyDescent="0.2">
      <c r="B83" s="334"/>
      <c r="C83" s="334"/>
      <c r="D83" s="334"/>
    </row>
    <row r="84" spans="2:4" x14ac:dyDescent="0.2">
      <c r="B84" s="334"/>
      <c r="C84" s="334"/>
      <c r="D84" s="334"/>
    </row>
    <row r="85" spans="2:4" x14ac:dyDescent="0.2">
      <c r="B85" s="334"/>
      <c r="C85" s="334"/>
      <c r="D85" s="334"/>
    </row>
    <row r="86" spans="2:4" x14ac:dyDescent="0.2">
      <c r="B86" s="334"/>
      <c r="C86" s="334"/>
      <c r="D86" s="334"/>
    </row>
    <row r="87" spans="2:4" x14ac:dyDescent="0.2">
      <c r="B87" s="334"/>
      <c r="C87" s="334"/>
      <c r="D87" s="334"/>
    </row>
    <row r="88" spans="2:4" x14ac:dyDescent="0.2">
      <c r="B88" s="334"/>
      <c r="C88" s="334"/>
      <c r="D88" s="334"/>
    </row>
    <row r="89" spans="2:4" x14ac:dyDescent="0.2">
      <c r="B89" s="334"/>
      <c r="C89" s="334"/>
      <c r="D89" s="334"/>
    </row>
    <row r="90" spans="2:4" x14ac:dyDescent="0.2">
      <c r="B90" s="334"/>
      <c r="C90" s="334"/>
      <c r="D90" s="334"/>
    </row>
    <row r="91" spans="2:4" x14ac:dyDescent="0.2">
      <c r="B91" s="334"/>
      <c r="C91" s="334"/>
      <c r="D91" s="334"/>
    </row>
    <row r="92" spans="2:4" x14ac:dyDescent="0.2">
      <c r="B92" s="334"/>
      <c r="C92" s="334"/>
      <c r="D92" s="334"/>
    </row>
    <row r="93" spans="2:4" x14ac:dyDescent="0.2">
      <c r="B93" s="334"/>
      <c r="C93" s="334"/>
      <c r="D93" s="334"/>
    </row>
    <row r="94" spans="2:4" x14ac:dyDescent="0.2">
      <c r="B94" s="334"/>
      <c r="C94" s="334"/>
      <c r="D94" s="334"/>
    </row>
    <row r="95" spans="2:4" x14ac:dyDescent="0.2">
      <c r="B95" s="334"/>
      <c r="C95" s="334"/>
      <c r="D95" s="334"/>
    </row>
    <row r="96" spans="2:4" x14ac:dyDescent="0.2">
      <c r="B96" s="334"/>
      <c r="C96" s="334"/>
      <c r="D96" s="334"/>
    </row>
    <row r="97" spans="2:4" x14ac:dyDescent="0.2">
      <c r="B97" s="334"/>
      <c r="C97" s="334"/>
      <c r="D97" s="334"/>
    </row>
    <row r="98" spans="2:4" x14ac:dyDescent="0.2">
      <c r="B98" s="334"/>
      <c r="C98" s="334"/>
      <c r="D98" s="334"/>
    </row>
    <row r="99" spans="2:4" x14ac:dyDescent="0.2">
      <c r="B99" s="334"/>
      <c r="C99" s="334"/>
      <c r="D99" s="334"/>
    </row>
    <row r="100" spans="2:4" x14ac:dyDescent="0.2">
      <c r="B100" s="334"/>
      <c r="C100" s="334"/>
      <c r="D100" s="334"/>
    </row>
    <row r="101" spans="2:4" x14ac:dyDescent="0.2">
      <c r="B101" s="334"/>
      <c r="C101" s="334"/>
      <c r="D101" s="334"/>
    </row>
    <row r="102" spans="2:4" x14ac:dyDescent="0.2">
      <c r="B102" s="334"/>
      <c r="C102" s="334"/>
      <c r="D102" s="334"/>
    </row>
    <row r="103" spans="2:4" x14ac:dyDescent="0.2">
      <c r="B103" s="334"/>
      <c r="C103" s="334"/>
      <c r="D103" s="334"/>
    </row>
    <row r="104" spans="2:4" x14ac:dyDescent="0.2">
      <c r="B104" s="334"/>
      <c r="C104" s="334"/>
      <c r="D104" s="334"/>
    </row>
    <row r="105" spans="2:4" x14ac:dyDescent="0.2">
      <c r="B105" s="334"/>
      <c r="C105" s="334"/>
      <c r="D105" s="334"/>
    </row>
    <row r="106" spans="2:4" x14ac:dyDescent="0.2">
      <c r="B106" s="334"/>
      <c r="C106" s="334"/>
      <c r="D106" s="334"/>
    </row>
    <row r="107" spans="2:4" x14ac:dyDescent="0.2">
      <c r="B107" s="334"/>
      <c r="C107" s="334"/>
      <c r="D107" s="334"/>
    </row>
    <row r="108" spans="2:4" x14ac:dyDescent="0.2">
      <c r="B108" s="334"/>
      <c r="C108" s="334"/>
      <c r="D108" s="334"/>
    </row>
    <row r="109" spans="2:4" x14ac:dyDescent="0.2">
      <c r="B109" s="334"/>
      <c r="C109" s="334"/>
      <c r="D109" s="334"/>
    </row>
    <row r="110" spans="2:4" x14ac:dyDescent="0.2">
      <c r="B110" s="334"/>
      <c r="C110" s="334"/>
      <c r="D110" s="334"/>
    </row>
    <row r="111" spans="2:4" x14ac:dyDescent="0.2">
      <c r="B111" s="334"/>
      <c r="C111" s="334"/>
      <c r="D111" s="334"/>
    </row>
    <row r="112" spans="2:4" x14ac:dyDescent="0.2">
      <c r="B112" s="334"/>
      <c r="C112" s="334"/>
      <c r="D112" s="334"/>
    </row>
    <row r="113" spans="2:4" x14ac:dyDescent="0.2">
      <c r="B113" s="334"/>
      <c r="C113" s="334"/>
      <c r="D113" s="334"/>
    </row>
    <row r="114" spans="2:4" x14ac:dyDescent="0.2">
      <c r="B114" s="334"/>
      <c r="C114" s="334"/>
      <c r="D114" s="334"/>
    </row>
    <row r="115" spans="2:4" x14ac:dyDescent="0.2">
      <c r="B115" s="334"/>
      <c r="C115" s="334"/>
      <c r="D115" s="334"/>
    </row>
    <row r="116" spans="2:4" x14ac:dyDescent="0.2">
      <c r="B116" s="334"/>
      <c r="C116" s="334"/>
      <c r="D116" s="334"/>
    </row>
    <row r="117" spans="2:4" x14ac:dyDescent="0.2">
      <c r="B117" s="334"/>
      <c r="C117" s="334"/>
      <c r="D117" s="334"/>
    </row>
    <row r="118" spans="2:4" x14ac:dyDescent="0.2">
      <c r="B118" s="334"/>
      <c r="C118" s="334"/>
      <c r="D118" s="334"/>
    </row>
    <row r="119" spans="2:4" x14ac:dyDescent="0.2">
      <c r="B119" s="334"/>
      <c r="C119" s="334"/>
      <c r="D119" s="334"/>
    </row>
    <row r="120" spans="2:4" x14ac:dyDescent="0.2">
      <c r="B120" s="334"/>
      <c r="C120" s="334"/>
      <c r="D120" s="334"/>
    </row>
    <row r="121" spans="2:4" x14ac:dyDescent="0.2">
      <c r="B121" s="334"/>
      <c r="C121" s="334"/>
      <c r="D121" s="334"/>
    </row>
    <row r="122" spans="2:4" x14ac:dyDescent="0.2">
      <c r="B122" s="334"/>
      <c r="C122" s="334"/>
      <c r="D122" s="334"/>
    </row>
    <row r="123" spans="2:4" x14ac:dyDescent="0.2">
      <c r="B123" s="334"/>
      <c r="C123" s="334"/>
      <c r="D123" s="334"/>
    </row>
    <row r="124" spans="2:4" x14ac:dyDescent="0.2">
      <c r="B124" s="334"/>
      <c r="C124" s="334"/>
      <c r="D124" s="334"/>
    </row>
    <row r="125" spans="2:4" x14ac:dyDescent="0.2">
      <c r="B125" s="334"/>
      <c r="C125" s="334"/>
      <c r="D125" s="334"/>
    </row>
    <row r="126" spans="2:4" x14ac:dyDescent="0.2">
      <c r="B126" s="334"/>
      <c r="C126" s="334"/>
      <c r="D126" s="334"/>
    </row>
    <row r="127" spans="2:4" x14ac:dyDescent="0.2">
      <c r="B127" s="334"/>
      <c r="C127" s="334"/>
      <c r="D127" s="334"/>
    </row>
    <row r="128" spans="2:4" x14ac:dyDescent="0.2">
      <c r="B128" s="334"/>
      <c r="C128" s="334"/>
      <c r="D128" s="334"/>
    </row>
    <row r="129" spans="2:4" x14ac:dyDescent="0.2">
      <c r="B129" s="334"/>
      <c r="C129" s="334"/>
      <c r="D129" s="334"/>
    </row>
    <row r="130" spans="2:4" x14ac:dyDescent="0.2">
      <c r="B130" s="334"/>
      <c r="C130" s="334"/>
      <c r="D130" s="334"/>
    </row>
    <row r="131" spans="2:4" x14ac:dyDescent="0.2">
      <c r="B131" s="334"/>
      <c r="C131" s="334"/>
      <c r="D131" s="334"/>
    </row>
    <row r="132" spans="2:4" x14ac:dyDescent="0.2">
      <c r="B132" s="334"/>
      <c r="C132" s="334"/>
      <c r="D132" s="334"/>
    </row>
    <row r="133" spans="2:4" x14ac:dyDescent="0.2">
      <c r="B133" s="334"/>
      <c r="C133" s="334"/>
      <c r="D133" s="334"/>
    </row>
    <row r="134" spans="2:4" x14ac:dyDescent="0.2">
      <c r="B134" s="334"/>
      <c r="C134" s="334"/>
      <c r="D134" s="334"/>
    </row>
    <row r="135" spans="2:4" x14ac:dyDescent="0.2">
      <c r="B135" s="334"/>
      <c r="C135" s="334"/>
      <c r="D135" s="334"/>
    </row>
    <row r="136" spans="2:4" x14ac:dyDescent="0.2">
      <c r="B136" s="334"/>
      <c r="C136" s="334"/>
      <c r="D136" s="334"/>
    </row>
    <row r="137" spans="2:4" x14ac:dyDescent="0.2">
      <c r="B137" s="334"/>
      <c r="C137" s="334"/>
      <c r="D137" s="334"/>
    </row>
    <row r="138" spans="2:4" x14ac:dyDescent="0.2">
      <c r="B138" s="334"/>
      <c r="C138" s="334"/>
      <c r="D138" s="334"/>
    </row>
    <row r="139" spans="2:4" x14ac:dyDescent="0.2">
      <c r="B139" s="334"/>
      <c r="C139" s="334"/>
      <c r="D139" s="334"/>
    </row>
    <row r="140" spans="2:4" x14ac:dyDescent="0.2">
      <c r="B140" s="334"/>
      <c r="C140" s="334"/>
      <c r="D140" s="334"/>
    </row>
    <row r="141" spans="2:4" x14ac:dyDescent="0.2">
      <c r="B141" s="334"/>
      <c r="C141" s="334"/>
      <c r="D141" s="334"/>
    </row>
    <row r="142" spans="2:4" x14ac:dyDescent="0.2">
      <c r="B142" s="334"/>
      <c r="C142" s="334"/>
      <c r="D142" s="334"/>
    </row>
    <row r="143" spans="2:4" x14ac:dyDescent="0.2">
      <c r="B143" s="334"/>
      <c r="C143" s="334"/>
      <c r="D143" s="334"/>
    </row>
    <row r="144" spans="2:4" x14ac:dyDescent="0.2">
      <c r="B144" s="334"/>
      <c r="C144" s="334"/>
      <c r="D144" s="334"/>
    </row>
    <row r="145" spans="2:4" x14ac:dyDescent="0.2">
      <c r="B145" s="334"/>
      <c r="C145" s="334"/>
      <c r="D145" s="334"/>
    </row>
    <row r="146" spans="2:4" x14ac:dyDescent="0.2">
      <c r="B146" s="334"/>
      <c r="C146" s="334"/>
      <c r="D146" s="334"/>
    </row>
    <row r="147" spans="2:4" x14ac:dyDescent="0.2">
      <c r="B147" s="334"/>
      <c r="C147" s="334"/>
      <c r="D147" s="334"/>
    </row>
    <row r="148" spans="2:4" x14ac:dyDescent="0.2">
      <c r="B148" s="334"/>
      <c r="C148" s="334"/>
      <c r="D148" s="334"/>
    </row>
    <row r="149" spans="2:4" x14ac:dyDescent="0.2">
      <c r="B149" s="334"/>
      <c r="C149" s="334"/>
      <c r="D149" s="334"/>
    </row>
    <row r="150" spans="2:4" x14ac:dyDescent="0.2">
      <c r="B150" s="334"/>
      <c r="C150" s="334"/>
      <c r="D150" s="334"/>
    </row>
    <row r="151" spans="2:4" x14ac:dyDescent="0.2">
      <c r="B151" s="334"/>
      <c r="C151" s="334"/>
      <c r="D151" s="334"/>
    </row>
    <row r="152" spans="2:4" x14ac:dyDescent="0.2">
      <c r="B152" s="334"/>
      <c r="C152" s="334"/>
      <c r="D152" s="334"/>
    </row>
    <row r="153" spans="2:4" x14ac:dyDescent="0.2">
      <c r="B153" s="334"/>
      <c r="C153" s="334"/>
      <c r="D153" s="334"/>
    </row>
    <row r="154" spans="2:4" x14ac:dyDescent="0.2">
      <c r="B154" s="334"/>
      <c r="C154" s="334"/>
      <c r="D154" s="334"/>
    </row>
    <row r="155" spans="2:4" x14ac:dyDescent="0.2">
      <c r="B155" s="334"/>
      <c r="C155" s="334"/>
      <c r="D155" s="334"/>
    </row>
    <row r="156" spans="2:4" x14ac:dyDescent="0.2">
      <c r="B156" s="334"/>
      <c r="C156" s="334"/>
      <c r="D156" s="334"/>
    </row>
    <row r="157" spans="2:4" x14ac:dyDescent="0.2">
      <c r="B157" s="334"/>
      <c r="C157" s="334"/>
      <c r="D157" s="334"/>
    </row>
    <row r="158" spans="2:4" x14ac:dyDescent="0.2">
      <c r="B158" s="334"/>
      <c r="C158" s="334"/>
      <c r="D158" s="334"/>
    </row>
    <row r="159" spans="2:4" x14ac:dyDescent="0.2">
      <c r="B159" s="334"/>
      <c r="C159" s="334"/>
      <c r="D159" s="334"/>
    </row>
    <row r="160" spans="2:4" x14ac:dyDescent="0.2">
      <c r="B160" s="334"/>
      <c r="C160" s="334"/>
      <c r="D160" s="334"/>
    </row>
    <row r="161" spans="2:4" x14ac:dyDescent="0.2">
      <c r="B161" s="334"/>
      <c r="C161" s="334"/>
      <c r="D161" s="334"/>
    </row>
    <row r="162" spans="2:4" x14ac:dyDescent="0.2">
      <c r="B162" s="334"/>
      <c r="C162" s="334"/>
      <c r="D162" s="334"/>
    </row>
    <row r="163" spans="2:4" x14ac:dyDescent="0.2">
      <c r="B163" s="334"/>
      <c r="C163" s="334"/>
      <c r="D163" s="334"/>
    </row>
    <row r="164" spans="2:4" x14ac:dyDescent="0.2">
      <c r="B164" s="334"/>
      <c r="C164" s="334"/>
      <c r="D164" s="334"/>
    </row>
    <row r="165" spans="2:4" x14ac:dyDescent="0.2">
      <c r="B165" s="334"/>
      <c r="C165" s="334"/>
      <c r="D165" s="334"/>
    </row>
    <row r="166" spans="2:4" x14ac:dyDescent="0.2">
      <c r="B166" s="334"/>
      <c r="C166" s="334"/>
      <c r="D166" s="334"/>
    </row>
    <row r="167" spans="2:4" x14ac:dyDescent="0.2">
      <c r="B167" s="334"/>
      <c r="C167" s="334"/>
      <c r="D167" s="334"/>
    </row>
    <row r="168" spans="2:4" x14ac:dyDescent="0.2">
      <c r="B168" s="334"/>
      <c r="C168" s="334"/>
      <c r="D168" s="334"/>
    </row>
    <row r="169" spans="2:4" x14ac:dyDescent="0.2">
      <c r="B169" s="334"/>
      <c r="C169" s="334"/>
      <c r="D169" s="334"/>
    </row>
    <row r="170" spans="2:4" x14ac:dyDescent="0.2">
      <c r="B170" s="334"/>
      <c r="C170" s="334"/>
      <c r="D170" s="334"/>
    </row>
    <row r="171" spans="2:4" x14ac:dyDescent="0.2">
      <c r="B171" s="334"/>
      <c r="C171" s="334"/>
      <c r="D171" s="334"/>
    </row>
    <row r="172" spans="2:4" x14ac:dyDescent="0.2">
      <c r="B172" s="334"/>
      <c r="C172" s="334"/>
      <c r="D172" s="334"/>
    </row>
    <row r="173" spans="2:4" x14ac:dyDescent="0.2">
      <c r="B173" s="334"/>
      <c r="C173" s="334"/>
      <c r="D173" s="334"/>
    </row>
    <row r="174" spans="2:4" x14ac:dyDescent="0.2">
      <c r="B174" s="334"/>
      <c r="C174" s="334"/>
      <c r="D174" s="334"/>
    </row>
    <row r="175" spans="2:4" x14ac:dyDescent="0.2">
      <c r="B175" s="334"/>
      <c r="C175" s="334"/>
      <c r="D175" s="334"/>
    </row>
    <row r="176" spans="2:4" x14ac:dyDescent="0.2">
      <c r="B176" s="334"/>
      <c r="C176" s="334"/>
      <c r="D176" s="334"/>
    </row>
    <row r="177" spans="2:4" x14ac:dyDescent="0.2">
      <c r="B177" s="334"/>
      <c r="C177" s="334"/>
      <c r="D177" s="334"/>
    </row>
    <row r="178" spans="2:4" x14ac:dyDescent="0.2">
      <c r="B178" s="334"/>
      <c r="C178" s="334"/>
      <c r="D178" s="334"/>
    </row>
    <row r="179" spans="2:4" x14ac:dyDescent="0.2">
      <c r="B179" s="334"/>
      <c r="C179" s="334"/>
      <c r="D179" s="334"/>
    </row>
    <row r="180" spans="2:4" x14ac:dyDescent="0.2">
      <c r="B180" s="334"/>
      <c r="C180" s="334"/>
      <c r="D180" s="334"/>
    </row>
    <row r="181" spans="2:4" x14ac:dyDescent="0.2">
      <c r="B181" s="334"/>
      <c r="C181" s="334"/>
      <c r="D181" s="334"/>
    </row>
    <row r="182" spans="2:4" x14ac:dyDescent="0.2">
      <c r="B182" s="334"/>
      <c r="C182" s="334"/>
      <c r="D182" s="334"/>
    </row>
    <row r="183" spans="2:4" x14ac:dyDescent="0.2">
      <c r="B183" s="334"/>
      <c r="C183" s="334"/>
      <c r="D183" s="334"/>
    </row>
    <row r="184" spans="2:4" x14ac:dyDescent="0.2">
      <c r="B184" s="334"/>
      <c r="C184" s="334"/>
      <c r="D184" s="334"/>
    </row>
    <row r="185" spans="2:4" x14ac:dyDescent="0.2">
      <c r="B185" s="334"/>
      <c r="C185" s="334"/>
      <c r="D185" s="334"/>
    </row>
    <row r="186" spans="2:4" x14ac:dyDescent="0.2">
      <c r="B186" s="334"/>
      <c r="C186" s="334"/>
      <c r="D186" s="334"/>
    </row>
    <row r="187" spans="2:4" x14ac:dyDescent="0.2">
      <c r="B187" s="334"/>
      <c r="C187" s="334"/>
      <c r="D187" s="334"/>
    </row>
    <row r="188" spans="2:4" x14ac:dyDescent="0.2">
      <c r="B188" s="334"/>
      <c r="C188" s="334"/>
      <c r="D188" s="334"/>
    </row>
    <row r="189" spans="2:4" x14ac:dyDescent="0.2">
      <c r="B189" s="334"/>
      <c r="C189" s="334"/>
      <c r="D189" s="334"/>
    </row>
    <row r="190" spans="2:4" x14ac:dyDescent="0.2">
      <c r="B190" s="334"/>
      <c r="C190" s="334"/>
      <c r="D190" s="334"/>
    </row>
    <row r="191" spans="2:4" x14ac:dyDescent="0.2">
      <c r="B191" s="334"/>
      <c r="C191" s="334"/>
      <c r="D191" s="334"/>
    </row>
    <row r="192" spans="2:4" x14ac:dyDescent="0.2">
      <c r="B192" s="334"/>
      <c r="C192" s="334"/>
      <c r="D192" s="334"/>
    </row>
    <row r="193" spans="2:4" x14ac:dyDescent="0.2">
      <c r="B193" s="334"/>
      <c r="C193" s="334"/>
      <c r="D193" s="334"/>
    </row>
    <row r="194" spans="2:4" x14ac:dyDescent="0.2">
      <c r="B194" s="334"/>
      <c r="C194" s="334"/>
      <c r="D194" s="334"/>
    </row>
    <row r="195" spans="2:4" x14ac:dyDescent="0.2">
      <c r="B195" s="334"/>
      <c r="C195" s="334"/>
      <c r="D195" s="334"/>
    </row>
    <row r="196" spans="2:4" x14ac:dyDescent="0.2">
      <c r="B196" s="334"/>
      <c r="C196" s="334"/>
      <c r="D196" s="334"/>
    </row>
    <row r="197" spans="2:4" x14ac:dyDescent="0.2">
      <c r="B197" s="334"/>
      <c r="C197" s="334"/>
      <c r="D197" s="334"/>
    </row>
    <row r="198" spans="2:4" x14ac:dyDescent="0.2">
      <c r="B198" s="334"/>
      <c r="C198" s="334"/>
      <c r="D198" s="334"/>
    </row>
    <row r="199" spans="2:4" x14ac:dyDescent="0.2">
      <c r="B199" s="334"/>
      <c r="C199" s="334"/>
      <c r="D199" s="334"/>
    </row>
    <row r="200" spans="2:4" x14ac:dyDescent="0.2">
      <c r="B200" s="334"/>
      <c r="C200" s="334"/>
      <c r="D200" s="334"/>
    </row>
    <row r="201" spans="2:4" x14ac:dyDescent="0.2">
      <c r="B201" s="334"/>
      <c r="C201" s="334"/>
      <c r="D201" s="334"/>
    </row>
    <row r="202" spans="2:4" x14ac:dyDescent="0.2">
      <c r="B202" s="334"/>
      <c r="C202" s="334"/>
      <c r="D202" s="334"/>
    </row>
    <row r="203" spans="2:4" x14ac:dyDescent="0.2">
      <c r="B203" s="334"/>
      <c r="C203" s="334"/>
      <c r="D203" s="334"/>
    </row>
    <row r="204" spans="2:4" x14ac:dyDescent="0.2">
      <c r="B204" s="334"/>
      <c r="C204" s="334"/>
      <c r="D204" s="334"/>
    </row>
    <row r="205" spans="2:4" x14ac:dyDescent="0.2">
      <c r="B205" s="334"/>
      <c r="C205" s="334"/>
      <c r="D205" s="334"/>
    </row>
    <row r="206" spans="2:4" x14ac:dyDescent="0.2">
      <c r="B206" s="334"/>
      <c r="C206" s="334"/>
      <c r="D206" s="334"/>
    </row>
    <row r="207" spans="2:4" x14ac:dyDescent="0.2">
      <c r="B207" s="334"/>
      <c r="C207" s="334"/>
      <c r="D207" s="334"/>
    </row>
    <row r="208" spans="2:4" x14ac:dyDescent="0.2">
      <c r="B208" s="334"/>
      <c r="C208" s="334"/>
      <c r="D208" s="334"/>
    </row>
    <row r="209" spans="2:4" x14ac:dyDescent="0.2">
      <c r="B209" s="334"/>
      <c r="C209" s="334"/>
      <c r="D209" s="334"/>
    </row>
    <row r="210" spans="2:4" x14ac:dyDescent="0.2">
      <c r="B210" s="334"/>
      <c r="C210" s="334"/>
      <c r="D210" s="334"/>
    </row>
    <row r="211" spans="2:4" x14ac:dyDescent="0.2">
      <c r="B211" s="334"/>
      <c r="C211" s="334"/>
      <c r="D211" s="334"/>
    </row>
    <row r="212" spans="2:4" x14ac:dyDescent="0.2">
      <c r="B212" s="334"/>
      <c r="C212" s="334"/>
      <c r="D212" s="334"/>
    </row>
    <row r="213" spans="2:4" x14ac:dyDescent="0.2">
      <c r="B213" s="334"/>
      <c r="C213" s="334"/>
      <c r="D213" s="334"/>
    </row>
    <row r="214" spans="2:4" x14ac:dyDescent="0.2">
      <c r="B214" s="334"/>
      <c r="C214" s="334"/>
      <c r="D214" s="334"/>
    </row>
    <row r="215" spans="2:4" x14ac:dyDescent="0.2">
      <c r="B215" s="334"/>
      <c r="C215" s="334"/>
      <c r="D215" s="334"/>
    </row>
    <row r="216" spans="2:4" x14ac:dyDescent="0.2">
      <c r="B216" s="334"/>
      <c r="C216" s="334"/>
      <c r="D216" s="334"/>
    </row>
    <row r="217" spans="2:4" x14ac:dyDescent="0.2">
      <c r="B217" s="334"/>
      <c r="C217" s="334"/>
      <c r="D217" s="334"/>
    </row>
    <row r="218" spans="2:4" x14ac:dyDescent="0.2">
      <c r="B218" s="334"/>
      <c r="C218" s="334"/>
      <c r="D218" s="334"/>
    </row>
    <row r="219" spans="2:4" x14ac:dyDescent="0.2">
      <c r="B219" s="334"/>
      <c r="C219" s="334"/>
      <c r="D219" s="334"/>
    </row>
    <row r="220" spans="2:4" x14ac:dyDescent="0.2">
      <c r="B220" s="334"/>
      <c r="C220" s="334"/>
      <c r="D220" s="334"/>
    </row>
    <row r="221" spans="2:4" x14ac:dyDescent="0.2">
      <c r="B221" s="334"/>
      <c r="C221" s="334"/>
      <c r="D221" s="334"/>
    </row>
    <row r="222" spans="2:4" x14ac:dyDescent="0.2">
      <c r="B222" s="334"/>
      <c r="C222" s="334"/>
      <c r="D222" s="334"/>
    </row>
    <row r="223" spans="2:4" x14ac:dyDescent="0.2">
      <c r="B223" s="334"/>
      <c r="C223" s="334"/>
      <c r="D223" s="334"/>
    </row>
    <row r="224" spans="2:4" x14ac:dyDescent="0.2">
      <c r="B224" s="334"/>
      <c r="C224" s="334"/>
      <c r="D224" s="334"/>
    </row>
    <row r="225" spans="2:4" x14ac:dyDescent="0.2">
      <c r="B225" s="334"/>
      <c r="C225" s="334"/>
      <c r="D225" s="334"/>
    </row>
    <row r="226" spans="2:4" x14ac:dyDescent="0.2">
      <c r="B226" s="334"/>
      <c r="C226" s="334"/>
      <c r="D226" s="334"/>
    </row>
    <row r="227" spans="2:4" x14ac:dyDescent="0.2">
      <c r="B227" s="334"/>
      <c r="C227" s="334"/>
      <c r="D227" s="334"/>
    </row>
    <row r="228" spans="2:4" x14ac:dyDescent="0.2">
      <c r="B228" s="334"/>
      <c r="C228" s="334"/>
      <c r="D228" s="334"/>
    </row>
    <row r="229" spans="2:4" x14ac:dyDescent="0.2">
      <c r="B229" s="334"/>
      <c r="C229" s="334"/>
      <c r="D229" s="334"/>
    </row>
    <row r="230" spans="2:4" x14ac:dyDescent="0.2">
      <c r="B230" s="334"/>
      <c r="C230" s="334"/>
      <c r="D230" s="334"/>
    </row>
    <row r="231" spans="2:4" x14ac:dyDescent="0.2">
      <c r="B231" s="334"/>
      <c r="C231" s="334"/>
      <c r="D231" s="334"/>
    </row>
    <row r="232" spans="2:4" x14ac:dyDescent="0.2">
      <c r="B232" s="334"/>
      <c r="C232" s="334"/>
      <c r="D232" s="334"/>
    </row>
    <row r="233" spans="2:4" x14ac:dyDescent="0.2">
      <c r="B233" s="334"/>
      <c r="C233" s="334"/>
      <c r="D233" s="334"/>
    </row>
    <row r="234" spans="2:4" x14ac:dyDescent="0.2">
      <c r="B234" s="334"/>
      <c r="C234" s="334"/>
      <c r="D234" s="334"/>
    </row>
    <row r="235" spans="2:4" x14ac:dyDescent="0.2">
      <c r="B235" s="334"/>
      <c r="C235" s="334"/>
      <c r="D235" s="334"/>
    </row>
    <row r="236" spans="2:4" x14ac:dyDescent="0.2">
      <c r="B236" s="334"/>
      <c r="C236" s="334"/>
      <c r="D236" s="334"/>
    </row>
    <row r="237" spans="2:4" x14ac:dyDescent="0.2">
      <c r="B237" s="334"/>
      <c r="C237" s="334"/>
      <c r="D237" s="334"/>
    </row>
    <row r="238" spans="2:4" x14ac:dyDescent="0.2">
      <c r="B238" s="334"/>
      <c r="C238" s="334"/>
      <c r="D238" s="334"/>
    </row>
    <row r="239" spans="2:4" x14ac:dyDescent="0.2">
      <c r="B239" s="334"/>
      <c r="C239" s="334"/>
      <c r="D239" s="334"/>
    </row>
    <row r="240" spans="2:4" x14ac:dyDescent="0.2">
      <c r="B240" s="334"/>
      <c r="C240" s="334"/>
      <c r="D240" s="334"/>
    </row>
    <row r="241" spans="2:4" x14ac:dyDescent="0.2">
      <c r="B241" s="334"/>
      <c r="C241" s="334"/>
      <c r="D241" s="334"/>
    </row>
    <row r="242" spans="2:4" x14ac:dyDescent="0.2">
      <c r="B242" s="334"/>
      <c r="C242" s="334"/>
      <c r="D242" s="334"/>
    </row>
    <row r="243" spans="2:4" x14ac:dyDescent="0.2">
      <c r="B243" s="334"/>
      <c r="C243" s="334"/>
      <c r="D243" s="334"/>
    </row>
    <row r="244" spans="2:4" x14ac:dyDescent="0.2">
      <c r="B244" s="334"/>
      <c r="C244" s="334"/>
      <c r="D244" s="334"/>
    </row>
    <row r="245" spans="2:4" x14ac:dyDescent="0.2">
      <c r="B245" s="334"/>
      <c r="C245" s="334"/>
      <c r="D245" s="334"/>
    </row>
    <row r="246" spans="2:4" x14ac:dyDescent="0.2">
      <c r="B246" s="334"/>
      <c r="C246" s="334"/>
      <c r="D246" s="334"/>
    </row>
    <row r="247" spans="2:4" x14ac:dyDescent="0.2">
      <c r="B247" s="334"/>
      <c r="C247" s="334"/>
      <c r="D247" s="334"/>
    </row>
    <row r="248" spans="2:4" x14ac:dyDescent="0.2">
      <c r="B248" s="334"/>
      <c r="C248" s="334"/>
      <c r="D248" s="334"/>
    </row>
    <row r="249" spans="2:4" x14ac:dyDescent="0.2">
      <c r="B249" s="334"/>
      <c r="C249" s="334"/>
      <c r="D249" s="334"/>
    </row>
    <row r="250" spans="2:4" x14ac:dyDescent="0.2">
      <c r="B250" s="334"/>
      <c r="C250" s="334"/>
      <c r="D250" s="334"/>
    </row>
    <row r="251" spans="2:4" x14ac:dyDescent="0.2">
      <c r="B251" s="334"/>
      <c r="C251" s="334"/>
      <c r="D251" s="334"/>
    </row>
    <row r="252" spans="2:4" x14ac:dyDescent="0.2">
      <c r="B252" s="334"/>
      <c r="C252" s="334"/>
      <c r="D252" s="334"/>
    </row>
    <row r="253" spans="2:4" x14ac:dyDescent="0.2">
      <c r="B253" s="334"/>
      <c r="C253" s="334"/>
      <c r="D253" s="334"/>
    </row>
    <row r="254" spans="2:4" x14ac:dyDescent="0.2">
      <c r="B254" s="334"/>
      <c r="C254" s="334"/>
      <c r="D254" s="334"/>
    </row>
    <row r="255" spans="2:4" x14ac:dyDescent="0.2">
      <c r="B255" s="334"/>
      <c r="C255" s="334"/>
      <c r="D255" s="334"/>
    </row>
    <row r="256" spans="2:4" x14ac:dyDescent="0.2">
      <c r="B256" s="334"/>
      <c r="C256" s="334"/>
      <c r="D256" s="334"/>
    </row>
    <row r="257" spans="2:4" x14ac:dyDescent="0.2">
      <c r="B257" s="334"/>
      <c r="C257" s="334"/>
      <c r="D257" s="334"/>
    </row>
    <row r="258" spans="2:4" x14ac:dyDescent="0.2">
      <c r="B258" s="334"/>
      <c r="C258" s="334"/>
      <c r="D258" s="334"/>
    </row>
    <row r="259" spans="2:4" x14ac:dyDescent="0.2">
      <c r="B259" s="334"/>
      <c r="C259" s="334"/>
      <c r="D259" s="334"/>
    </row>
    <row r="260" spans="2:4" x14ac:dyDescent="0.2">
      <c r="B260" s="334"/>
      <c r="C260" s="334"/>
      <c r="D260" s="334"/>
    </row>
    <row r="261" spans="2:4" x14ac:dyDescent="0.2">
      <c r="B261" s="334"/>
      <c r="C261" s="334"/>
      <c r="D261" s="334"/>
    </row>
    <row r="262" spans="2:4" x14ac:dyDescent="0.2">
      <c r="B262" s="334"/>
      <c r="C262" s="334"/>
      <c r="D262" s="334"/>
    </row>
    <row r="263" spans="2:4" x14ac:dyDescent="0.2">
      <c r="B263" s="334"/>
      <c r="C263" s="334"/>
      <c r="D263" s="334"/>
    </row>
    <row r="264" spans="2:4" x14ac:dyDescent="0.2">
      <c r="B264" s="334"/>
      <c r="C264" s="334"/>
      <c r="D264" s="334"/>
    </row>
    <row r="265" spans="2:4" x14ac:dyDescent="0.2">
      <c r="B265" s="334"/>
      <c r="C265" s="334"/>
      <c r="D265" s="334"/>
    </row>
    <row r="266" spans="2:4" x14ac:dyDescent="0.2">
      <c r="B266" s="334"/>
      <c r="C266" s="334"/>
      <c r="D266" s="334"/>
    </row>
    <row r="267" spans="2:4" x14ac:dyDescent="0.2">
      <c r="B267" s="334"/>
      <c r="C267" s="334"/>
      <c r="D267" s="334"/>
    </row>
    <row r="268" spans="2:4" x14ac:dyDescent="0.2">
      <c r="B268" s="334"/>
      <c r="C268" s="334"/>
      <c r="D268" s="334"/>
    </row>
    <row r="269" spans="2:4" x14ac:dyDescent="0.2">
      <c r="B269" s="334"/>
      <c r="C269" s="334"/>
      <c r="D269" s="334"/>
    </row>
    <row r="270" spans="2:4" x14ac:dyDescent="0.2">
      <c r="B270" s="334"/>
      <c r="C270" s="334"/>
      <c r="D270" s="334"/>
    </row>
    <row r="271" spans="2:4" x14ac:dyDescent="0.2">
      <c r="B271" s="334"/>
      <c r="C271" s="334"/>
      <c r="D271" s="334"/>
    </row>
    <row r="272" spans="2:4" x14ac:dyDescent="0.2">
      <c r="B272" s="334"/>
      <c r="C272" s="334"/>
      <c r="D272" s="334"/>
    </row>
    <row r="273" spans="2:4" x14ac:dyDescent="0.2">
      <c r="B273" s="334"/>
      <c r="C273" s="334"/>
      <c r="D273" s="334"/>
    </row>
    <row r="274" spans="2:4" x14ac:dyDescent="0.2">
      <c r="B274" s="334"/>
      <c r="C274" s="334"/>
      <c r="D274" s="334"/>
    </row>
    <row r="275" spans="2:4" x14ac:dyDescent="0.2">
      <c r="B275" s="334"/>
      <c r="C275" s="334"/>
      <c r="D275" s="334"/>
    </row>
    <row r="276" spans="2:4" x14ac:dyDescent="0.2">
      <c r="B276" s="334"/>
      <c r="C276" s="334"/>
      <c r="D276" s="334"/>
    </row>
    <row r="277" spans="2:4" x14ac:dyDescent="0.2">
      <c r="B277" s="334"/>
      <c r="C277" s="334"/>
      <c r="D277" s="334"/>
    </row>
    <row r="278" spans="2:4" x14ac:dyDescent="0.2">
      <c r="B278" s="334"/>
      <c r="C278" s="334"/>
      <c r="D278" s="334"/>
    </row>
    <row r="279" spans="2:4" x14ac:dyDescent="0.2">
      <c r="B279" s="334"/>
      <c r="C279" s="334"/>
      <c r="D279" s="334"/>
    </row>
    <row r="280" spans="2:4" x14ac:dyDescent="0.2">
      <c r="B280" s="334"/>
      <c r="C280" s="334"/>
      <c r="D280" s="334"/>
    </row>
    <row r="281" spans="2:4" x14ac:dyDescent="0.2">
      <c r="B281" s="334"/>
      <c r="C281" s="334"/>
      <c r="D281" s="334"/>
    </row>
    <row r="282" spans="2:4" x14ac:dyDescent="0.2">
      <c r="B282" s="334"/>
      <c r="C282" s="334"/>
      <c r="D282" s="334"/>
    </row>
    <row r="283" spans="2:4" x14ac:dyDescent="0.2">
      <c r="B283" s="334"/>
      <c r="C283" s="334"/>
      <c r="D283" s="334"/>
    </row>
    <row r="284" spans="2:4" x14ac:dyDescent="0.2">
      <c r="B284" s="334"/>
      <c r="C284" s="334"/>
      <c r="D284" s="334"/>
    </row>
    <row r="285" spans="2:4" x14ac:dyDescent="0.2">
      <c r="B285" s="334"/>
      <c r="C285" s="334"/>
      <c r="D285" s="334"/>
    </row>
    <row r="286" spans="2:4" x14ac:dyDescent="0.2">
      <c r="B286" s="334"/>
      <c r="C286" s="334"/>
      <c r="D286" s="334"/>
    </row>
    <row r="287" spans="2:4" x14ac:dyDescent="0.2">
      <c r="B287" s="334"/>
      <c r="C287" s="334"/>
      <c r="D287" s="334"/>
    </row>
    <row r="288" spans="2:4" x14ac:dyDescent="0.2">
      <c r="B288" s="334"/>
      <c r="C288" s="334"/>
      <c r="D288" s="334"/>
    </row>
    <row r="289" spans="2:4" x14ac:dyDescent="0.2">
      <c r="B289" s="334"/>
      <c r="C289" s="334"/>
      <c r="D289" s="334"/>
    </row>
    <row r="290" spans="2:4" x14ac:dyDescent="0.2">
      <c r="B290" s="334"/>
      <c r="C290" s="334"/>
      <c r="D290" s="334"/>
    </row>
    <row r="291" spans="2:4" x14ac:dyDescent="0.2">
      <c r="B291" s="334"/>
      <c r="C291" s="334"/>
      <c r="D291" s="334"/>
    </row>
    <row r="292" spans="2:4" x14ac:dyDescent="0.2">
      <c r="B292" s="334"/>
      <c r="C292" s="334"/>
      <c r="D292" s="334"/>
    </row>
    <row r="293" spans="2:4" x14ac:dyDescent="0.2">
      <c r="B293" s="334"/>
      <c r="C293" s="334"/>
      <c r="D293" s="334"/>
    </row>
    <row r="294" spans="2:4" x14ac:dyDescent="0.2">
      <c r="B294" s="334"/>
      <c r="C294" s="334"/>
      <c r="D294" s="334"/>
    </row>
    <row r="295" spans="2:4" x14ac:dyDescent="0.2">
      <c r="B295" s="334"/>
      <c r="C295" s="334"/>
      <c r="D295" s="334"/>
    </row>
    <row r="296" spans="2:4" x14ac:dyDescent="0.2">
      <c r="B296" s="334"/>
      <c r="C296" s="334"/>
      <c r="D296" s="334"/>
    </row>
    <row r="297" spans="2:4" x14ac:dyDescent="0.2">
      <c r="B297" s="334"/>
      <c r="C297" s="334"/>
      <c r="D297" s="334"/>
    </row>
    <row r="298" spans="2:4" x14ac:dyDescent="0.2">
      <c r="B298" s="334"/>
      <c r="C298" s="334"/>
      <c r="D298" s="334"/>
    </row>
    <row r="299" spans="2:4" x14ac:dyDescent="0.2">
      <c r="B299" s="334"/>
      <c r="C299" s="334"/>
      <c r="D299" s="334"/>
    </row>
    <row r="300" spans="2:4" x14ac:dyDescent="0.2">
      <c r="B300" s="334"/>
      <c r="C300" s="334"/>
      <c r="D300" s="334"/>
    </row>
    <row r="301" spans="2:4" x14ac:dyDescent="0.2">
      <c r="B301" s="334"/>
      <c r="C301" s="334"/>
      <c r="D301" s="334"/>
    </row>
    <row r="302" spans="2:4" x14ac:dyDescent="0.2">
      <c r="B302" s="334"/>
      <c r="C302" s="334"/>
      <c r="D302" s="334"/>
    </row>
    <row r="303" spans="2:4" x14ac:dyDescent="0.2">
      <c r="B303" s="334"/>
      <c r="C303" s="334"/>
      <c r="D303" s="334"/>
    </row>
    <row r="304" spans="2:4" x14ac:dyDescent="0.2">
      <c r="B304" s="334"/>
      <c r="C304" s="334"/>
      <c r="D304" s="334"/>
    </row>
    <row r="305" spans="2:4" x14ac:dyDescent="0.2">
      <c r="B305" s="334"/>
      <c r="C305" s="334"/>
      <c r="D305" s="334"/>
    </row>
    <row r="306" spans="2:4" x14ac:dyDescent="0.2">
      <c r="B306" s="334"/>
      <c r="C306" s="334"/>
      <c r="D306" s="334"/>
    </row>
    <row r="307" spans="2:4" x14ac:dyDescent="0.2">
      <c r="B307" s="334"/>
      <c r="C307" s="334"/>
      <c r="D307" s="334"/>
    </row>
    <row r="308" spans="2:4" x14ac:dyDescent="0.2">
      <c r="B308" s="334"/>
      <c r="C308" s="334"/>
      <c r="D308" s="334"/>
    </row>
    <row r="309" spans="2:4" x14ac:dyDescent="0.2">
      <c r="B309" s="334"/>
      <c r="C309" s="334"/>
      <c r="D309" s="334"/>
    </row>
    <row r="310" spans="2:4" x14ac:dyDescent="0.2">
      <c r="B310" s="334"/>
      <c r="C310" s="334"/>
      <c r="D310" s="334"/>
    </row>
    <row r="311" spans="2:4" x14ac:dyDescent="0.2">
      <c r="B311" s="334"/>
      <c r="C311" s="334"/>
      <c r="D311" s="334"/>
    </row>
    <row r="312" spans="2:4" x14ac:dyDescent="0.2">
      <c r="B312" s="334"/>
      <c r="C312" s="334"/>
      <c r="D312" s="334"/>
    </row>
    <row r="313" spans="2:4" x14ac:dyDescent="0.2">
      <c r="B313" s="334"/>
      <c r="C313" s="334"/>
      <c r="D313" s="334"/>
    </row>
    <row r="314" spans="2:4" x14ac:dyDescent="0.2">
      <c r="B314" s="334"/>
      <c r="C314" s="334"/>
      <c r="D314" s="334"/>
    </row>
    <row r="315" spans="2:4" x14ac:dyDescent="0.2">
      <c r="B315" s="334"/>
      <c r="C315" s="334"/>
      <c r="D315" s="334"/>
    </row>
    <row r="316" spans="2:4" x14ac:dyDescent="0.2">
      <c r="B316" s="334"/>
      <c r="C316" s="334"/>
      <c r="D316" s="334"/>
    </row>
    <row r="317" spans="2:4" x14ac:dyDescent="0.2">
      <c r="B317" s="334"/>
      <c r="C317" s="334"/>
      <c r="D317" s="334"/>
    </row>
    <row r="318" spans="2:4" x14ac:dyDescent="0.2">
      <c r="B318" s="334"/>
      <c r="C318" s="334"/>
      <c r="D318" s="334"/>
    </row>
    <row r="319" spans="2:4" x14ac:dyDescent="0.2">
      <c r="B319" s="334"/>
      <c r="C319" s="334"/>
      <c r="D319" s="334"/>
    </row>
    <row r="320" spans="2:4" x14ac:dyDescent="0.2">
      <c r="B320" s="334"/>
      <c r="C320" s="334"/>
      <c r="D320" s="334"/>
    </row>
    <row r="321" spans="2:4" x14ac:dyDescent="0.2">
      <c r="B321" s="334"/>
      <c r="C321" s="334"/>
      <c r="D321" s="334"/>
    </row>
    <row r="322" spans="2:4" x14ac:dyDescent="0.2">
      <c r="B322" s="334"/>
      <c r="C322" s="334"/>
      <c r="D322" s="334"/>
    </row>
    <row r="323" spans="2:4" x14ac:dyDescent="0.2">
      <c r="B323" s="334"/>
      <c r="C323" s="334"/>
      <c r="D323" s="334"/>
    </row>
    <row r="324" spans="2:4" x14ac:dyDescent="0.2">
      <c r="B324" s="334"/>
      <c r="C324" s="334"/>
      <c r="D324" s="334"/>
    </row>
    <row r="325" spans="2:4" x14ac:dyDescent="0.2">
      <c r="B325" s="334"/>
      <c r="C325" s="334"/>
      <c r="D325" s="334"/>
    </row>
    <row r="326" spans="2:4" x14ac:dyDescent="0.2">
      <c r="B326" s="334"/>
      <c r="C326" s="334"/>
      <c r="D326" s="334"/>
    </row>
    <row r="327" spans="2:4" x14ac:dyDescent="0.2">
      <c r="B327" s="334"/>
      <c r="C327" s="334"/>
      <c r="D327" s="334"/>
    </row>
    <row r="328" spans="2:4" x14ac:dyDescent="0.2">
      <c r="B328" s="334"/>
      <c r="C328" s="334"/>
      <c r="D328" s="334"/>
    </row>
    <row r="329" spans="2:4" x14ac:dyDescent="0.2">
      <c r="B329" s="334"/>
      <c r="C329" s="334"/>
      <c r="D329" s="334"/>
    </row>
    <row r="330" spans="2:4" x14ac:dyDescent="0.2">
      <c r="B330" s="334"/>
      <c r="C330" s="334"/>
      <c r="D330" s="334"/>
    </row>
    <row r="331" spans="2:4" x14ac:dyDescent="0.2">
      <c r="B331" s="334"/>
      <c r="C331" s="334"/>
      <c r="D331" s="334"/>
    </row>
    <row r="332" spans="2:4" x14ac:dyDescent="0.2">
      <c r="B332" s="334"/>
      <c r="C332" s="334"/>
      <c r="D332" s="334"/>
    </row>
    <row r="333" spans="2:4" x14ac:dyDescent="0.2">
      <c r="B333" s="334"/>
      <c r="C333" s="334"/>
      <c r="D333" s="334"/>
    </row>
    <row r="334" spans="2:4" x14ac:dyDescent="0.2">
      <c r="B334" s="334"/>
      <c r="C334" s="334"/>
      <c r="D334" s="334"/>
    </row>
    <row r="335" spans="2:4" x14ac:dyDescent="0.2">
      <c r="B335" s="334"/>
      <c r="C335" s="334"/>
      <c r="D335" s="334"/>
    </row>
    <row r="336" spans="2:4" x14ac:dyDescent="0.2">
      <c r="B336" s="334"/>
      <c r="C336" s="334"/>
      <c r="D336" s="334"/>
    </row>
    <row r="337" spans="2:4" x14ac:dyDescent="0.2">
      <c r="B337" s="334"/>
      <c r="C337" s="334"/>
      <c r="D337" s="334"/>
    </row>
    <row r="338" spans="2:4" x14ac:dyDescent="0.2">
      <c r="B338" s="334"/>
      <c r="C338" s="334"/>
      <c r="D338" s="334"/>
    </row>
    <row r="339" spans="2:4" x14ac:dyDescent="0.2">
      <c r="B339" s="334"/>
      <c r="C339" s="334"/>
      <c r="D339" s="334"/>
    </row>
    <row r="340" spans="2:4" x14ac:dyDescent="0.2">
      <c r="B340" s="334"/>
      <c r="C340" s="334"/>
      <c r="D340" s="334"/>
    </row>
    <row r="341" spans="2:4" x14ac:dyDescent="0.2">
      <c r="B341" s="334"/>
      <c r="C341" s="334"/>
      <c r="D341" s="334"/>
    </row>
    <row r="342" spans="2:4" x14ac:dyDescent="0.2">
      <c r="B342" s="334"/>
      <c r="C342" s="334"/>
      <c r="D342" s="334"/>
    </row>
    <row r="343" spans="2:4" x14ac:dyDescent="0.2">
      <c r="B343" s="334"/>
      <c r="C343" s="334"/>
      <c r="D343" s="334"/>
    </row>
    <row r="344" spans="2:4" x14ac:dyDescent="0.2">
      <c r="B344" s="334"/>
      <c r="C344" s="334"/>
      <c r="D344" s="334"/>
    </row>
    <row r="345" spans="2:4" x14ac:dyDescent="0.2">
      <c r="B345" s="334"/>
      <c r="C345" s="334"/>
      <c r="D345" s="334"/>
    </row>
    <row r="346" spans="2:4" x14ac:dyDescent="0.2">
      <c r="B346" s="334"/>
      <c r="C346" s="334"/>
      <c r="D346" s="334"/>
    </row>
    <row r="347" spans="2:4" x14ac:dyDescent="0.2">
      <c r="B347" s="334"/>
      <c r="C347" s="334"/>
      <c r="D347" s="334"/>
    </row>
    <row r="348" spans="2:4" x14ac:dyDescent="0.2">
      <c r="B348" s="334"/>
      <c r="C348" s="334"/>
      <c r="D348" s="334"/>
    </row>
    <row r="349" spans="2:4" x14ac:dyDescent="0.2">
      <c r="B349" s="334"/>
      <c r="C349" s="334"/>
      <c r="D349" s="334"/>
    </row>
    <row r="350" spans="2:4" x14ac:dyDescent="0.2">
      <c r="B350" s="334"/>
      <c r="C350" s="334"/>
      <c r="D350" s="334"/>
    </row>
    <row r="351" spans="2:4" x14ac:dyDescent="0.2">
      <c r="B351" s="334"/>
      <c r="C351" s="334"/>
      <c r="D351" s="334"/>
    </row>
    <row r="352" spans="2:4" x14ac:dyDescent="0.2">
      <c r="B352" s="334"/>
      <c r="C352" s="334"/>
      <c r="D352" s="334"/>
    </row>
    <row r="353" spans="2:4" x14ac:dyDescent="0.2">
      <c r="B353" s="334"/>
      <c r="C353" s="334"/>
      <c r="D353" s="334"/>
    </row>
    <row r="354" spans="2:4" x14ac:dyDescent="0.2">
      <c r="B354" s="334"/>
      <c r="C354" s="334"/>
      <c r="D354" s="334"/>
    </row>
    <row r="355" spans="2:4" x14ac:dyDescent="0.2">
      <c r="B355" s="334"/>
      <c r="C355" s="334"/>
      <c r="D355" s="334"/>
    </row>
    <row r="356" spans="2:4" x14ac:dyDescent="0.2">
      <c r="B356" s="334"/>
      <c r="C356" s="334"/>
      <c r="D356" s="334"/>
    </row>
    <row r="357" spans="2:4" x14ac:dyDescent="0.2">
      <c r="B357" s="334"/>
      <c r="C357" s="334"/>
      <c r="D357" s="334"/>
    </row>
    <row r="358" spans="2:4" x14ac:dyDescent="0.2">
      <c r="B358" s="334"/>
      <c r="C358" s="334"/>
      <c r="D358" s="334"/>
    </row>
    <row r="359" spans="2:4" x14ac:dyDescent="0.2">
      <c r="B359" s="334"/>
      <c r="C359" s="334"/>
      <c r="D359" s="334"/>
    </row>
    <row r="360" spans="2:4" x14ac:dyDescent="0.2">
      <c r="B360" s="334"/>
      <c r="C360" s="334"/>
      <c r="D360" s="334"/>
    </row>
    <row r="361" spans="2:4" x14ac:dyDescent="0.2">
      <c r="B361" s="334"/>
      <c r="C361" s="334"/>
      <c r="D361" s="334"/>
    </row>
    <row r="362" spans="2:4" x14ac:dyDescent="0.2">
      <c r="B362" s="334"/>
      <c r="C362" s="334"/>
      <c r="D362" s="334"/>
    </row>
    <row r="363" spans="2:4" x14ac:dyDescent="0.2">
      <c r="B363" s="334"/>
      <c r="C363" s="334"/>
      <c r="D363" s="334"/>
    </row>
    <row r="364" spans="2:4" x14ac:dyDescent="0.2">
      <c r="B364" s="334"/>
      <c r="C364" s="334"/>
      <c r="D364" s="334"/>
    </row>
    <row r="365" spans="2:4" x14ac:dyDescent="0.2">
      <c r="B365" s="334"/>
      <c r="C365" s="334"/>
      <c r="D365" s="334"/>
    </row>
    <row r="366" spans="2:4" x14ac:dyDescent="0.2">
      <c r="B366" s="334"/>
      <c r="C366" s="334"/>
      <c r="D366" s="334"/>
    </row>
    <row r="367" spans="2:4" x14ac:dyDescent="0.2">
      <c r="B367" s="334"/>
      <c r="C367" s="334"/>
      <c r="D367" s="334"/>
    </row>
    <row r="368" spans="2:4" x14ac:dyDescent="0.2">
      <c r="B368" s="334"/>
      <c r="C368" s="334"/>
      <c r="D368" s="334"/>
    </row>
    <row r="369" spans="2:4" x14ac:dyDescent="0.2">
      <c r="B369" s="334"/>
      <c r="C369" s="334"/>
      <c r="D369" s="334"/>
    </row>
    <row r="370" spans="2:4" x14ac:dyDescent="0.2">
      <c r="B370" s="334"/>
      <c r="C370" s="334"/>
      <c r="D370" s="334"/>
    </row>
    <row r="371" spans="2:4" x14ac:dyDescent="0.2">
      <c r="B371" s="334"/>
      <c r="C371" s="334"/>
      <c r="D371" s="334"/>
    </row>
    <row r="372" spans="2:4" x14ac:dyDescent="0.2">
      <c r="B372" s="334"/>
      <c r="C372" s="334"/>
      <c r="D372" s="334"/>
    </row>
    <row r="373" spans="2:4" x14ac:dyDescent="0.2">
      <c r="B373" s="334"/>
      <c r="C373" s="334"/>
      <c r="D373" s="334"/>
    </row>
    <row r="374" spans="2:4" x14ac:dyDescent="0.2">
      <c r="B374" s="334"/>
      <c r="C374" s="334"/>
      <c r="D374" s="334"/>
    </row>
    <row r="375" spans="2:4" x14ac:dyDescent="0.2">
      <c r="B375" s="334"/>
      <c r="C375" s="334"/>
      <c r="D375" s="334"/>
    </row>
    <row r="376" spans="2:4" x14ac:dyDescent="0.2">
      <c r="B376" s="334"/>
      <c r="C376" s="334"/>
      <c r="D376" s="334"/>
    </row>
    <row r="377" spans="2:4" x14ac:dyDescent="0.2">
      <c r="B377" s="334"/>
      <c r="C377" s="334"/>
      <c r="D377" s="334"/>
    </row>
    <row r="378" spans="2:4" x14ac:dyDescent="0.2">
      <c r="B378" s="334"/>
      <c r="C378" s="334"/>
      <c r="D378" s="334"/>
    </row>
    <row r="379" spans="2:4" x14ac:dyDescent="0.2">
      <c r="B379" s="334"/>
      <c r="C379" s="334"/>
      <c r="D379" s="334"/>
    </row>
    <row r="380" spans="2:4" x14ac:dyDescent="0.2">
      <c r="B380" s="334"/>
      <c r="C380" s="334"/>
      <c r="D380" s="334"/>
    </row>
    <row r="381" spans="2:4" x14ac:dyDescent="0.2">
      <c r="B381" s="334"/>
      <c r="C381" s="334"/>
      <c r="D381" s="334"/>
    </row>
    <row r="382" spans="2:4" x14ac:dyDescent="0.2">
      <c r="B382" s="334"/>
      <c r="C382" s="334"/>
      <c r="D382" s="334"/>
    </row>
    <row r="383" spans="2:4" x14ac:dyDescent="0.2">
      <c r="B383" s="334"/>
      <c r="C383" s="334"/>
      <c r="D383" s="334"/>
    </row>
    <row r="384" spans="2:4" x14ac:dyDescent="0.2">
      <c r="B384" s="334"/>
      <c r="C384" s="334"/>
      <c r="D384" s="334"/>
    </row>
    <row r="385" spans="2:4" x14ac:dyDescent="0.2">
      <c r="B385" s="334"/>
      <c r="C385" s="334"/>
      <c r="D385" s="334"/>
    </row>
    <row r="386" spans="2:4" x14ac:dyDescent="0.2">
      <c r="B386" s="334"/>
      <c r="C386" s="334"/>
      <c r="D386" s="334"/>
    </row>
    <row r="387" spans="2:4" x14ac:dyDescent="0.2">
      <c r="B387" s="334"/>
      <c r="C387" s="334"/>
      <c r="D387" s="334"/>
    </row>
    <row r="388" spans="2:4" x14ac:dyDescent="0.2">
      <c r="B388" s="334"/>
      <c r="C388" s="334"/>
      <c r="D388" s="334"/>
    </row>
    <row r="389" spans="2:4" x14ac:dyDescent="0.2">
      <c r="B389" s="334"/>
      <c r="C389" s="334"/>
      <c r="D389" s="334"/>
    </row>
    <row r="390" spans="2:4" x14ac:dyDescent="0.2">
      <c r="B390" s="334"/>
      <c r="C390" s="334"/>
      <c r="D390" s="334"/>
    </row>
    <row r="391" spans="2:4" x14ac:dyDescent="0.2">
      <c r="B391" s="334"/>
      <c r="C391" s="334"/>
      <c r="D391" s="334"/>
    </row>
    <row r="392" spans="2:4" x14ac:dyDescent="0.2">
      <c r="B392" s="334"/>
      <c r="C392" s="334"/>
      <c r="D392" s="334"/>
    </row>
    <row r="393" spans="2:4" x14ac:dyDescent="0.2">
      <c r="B393" s="334"/>
      <c r="C393" s="334"/>
      <c r="D393" s="334"/>
    </row>
    <row r="394" spans="2:4" x14ac:dyDescent="0.2">
      <c r="B394" s="334"/>
      <c r="C394" s="334"/>
      <c r="D394" s="334"/>
    </row>
    <row r="395" spans="2:4" x14ac:dyDescent="0.2">
      <c r="B395" s="334"/>
      <c r="C395" s="334"/>
      <c r="D395" s="334"/>
    </row>
    <row r="396" spans="2:4" x14ac:dyDescent="0.2">
      <c r="B396" s="334"/>
      <c r="C396" s="334"/>
      <c r="D396" s="334"/>
    </row>
    <row r="397" spans="2:4" x14ac:dyDescent="0.2">
      <c r="B397" s="334"/>
      <c r="C397" s="334"/>
      <c r="D397" s="334"/>
    </row>
    <row r="398" spans="2:4" x14ac:dyDescent="0.2">
      <c r="B398" s="334"/>
      <c r="C398" s="334"/>
      <c r="D398" s="334"/>
    </row>
    <row r="399" spans="2:4" x14ac:dyDescent="0.2">
      <c r="B399" s="334"/>
      <c r="C399" s="334"/>
      <c r="D399" s="334"/>
    </row>
    <row r="400" spans="2:4" x14ac:dyDescent="0.2">
      <c r="B400" s="334"/>
      <c r="C400" s="334"/>
      <c r="D400" s="334"/>
    </row>
    <row r="401" spans="2:4" x14ac:dyDescent="0.2">
      <c r="B401" s="334"/>
      <c r="C401" s="334"/>
      <c r="D401" s="334"/>
    </row>
    <row r="402" spans="2:4" x14ac:dyDescent="0.2">
      <c r="B402" s="334"/>
      <c r="C402" s="334"/>
      <c r="D402" s="334"/>
    </row>
    <row r="403" spans="2:4" x14ac:dyDescent="0.2">
      <c r="B403" s="334"/>
      <c r="C403" s="334"/>
      <c r="D403" s="334"/>
    </row>
    <row r="404" spans="2:4" x14ac:dyDescent="0.2">
      <c r="B404" s="334"/>
      <c r="C404" s="334"/>
      <c r="D404" s="334"/>
    </row>
    <row r="405" spans="2:4" x14ac:dyDescent="0.2">
      <c r="B405" s="334"/>
      <c r="C405" s="334"/>
      <c r="D405" s="334"/>
    </row>
    <row r="406" spans="2:4" x14ac:dyDescent="0.2">
      <c r="B406" s="334"/>
      <c r="C406" s="334"/>
      <c r="D406" s="334"/>
    </row>
    <row r="407" spans="2:4" x14ac:dyDescent="0.2">
      <c r="B407" s="334"/>
      <c r="C407" s="334"/>
      <c r="D407" s="334"/>
    </row>
    <row r="408" spans="2:4" x14ac:dyDescent="0.2">
      <c r="B408" s="334"/>
      <c r="C408" s="334"/>
      <c r="D408" s="334"/>
    </row>
    <row r="409" spans="2:4" x14ac:dyDescent="0.2">
      <c r="B409" s="334"/>
      <c r="C409" s="334"/>
      <c r="D409" s="334"/>
    </row>
    <row r="410" spans="2:4" x14ac:dyDescent="0.2">
      <c r="B410" s="334"/>
      <c r="C410" s="334"/>
      <c r="D410" s="334"/>
    </row>
    <row r="411" spans="2:4" x14ac:dyDescent="0.2">
      <c r="B411" s="334"/>
      <c r="C411" s="334"/>
      <c r="D411" s="334"/>
    </row>
    <row r="412" spans="2:4" x14ac:dyDescent="0.2">
      <c r="B412" s="334"/>
      <c r="C412" s="334"/>
      <c r="D412" s="334"/>
    </row>
    <row r="413" spans="2:4" x14ac:dyDescent="0.2">
      <c r="B413" s="334"/>
      <c r="C413" s="334"/>
      <c r="D413" s="334"/>
    </row>
    <row r="414" spans="2:4" x14ac:dyDescent="0.2">
      <c r="B414" s="334"/>
      <c r="C414" s="334"/>
      <c r="D414" s="334"/>
    </row>
    <row r="415" spans="2:4" x14ac:dyDescent="0.2">
      <c r="B415" s="334"/>
      <c r="C415" s="334"/>
      <c r="D415" s="334"/>
    </row>
    <row r="416" spans="2:4" x14ac:dyDescent="0.2">
      <c r="B416" s="334"/>
      <c r="C416" s="334"/>
      <c r="D416" s="334"/>
    </row>
    <row r="417" spans="2:4" x14ac:dyDescent="0.2">
      <c r="B417" s="334"/>
      <c r="C417" s="334"/>
      <c r="D417" s="334"/>
    </row>
    <row r="418" spans="2:4" x14ac:dyDescent="0.2">
      <c r="B418" s="334"/>
      <c r="C418" s="334"/>
      <c r="D418" s="334"/>
    </row>
    <row r="419" spans="2:4" x14ac:dyDescent="0.2">
      <c r="B419" s="334"/>
      <c r="C419" s="334"/>
      <c r="D419" s="334"/>
    </row>
    <row r="420" spans="2:4" x14ac:dyDescent="0.2">
      <c r="B420" s="334"/>
      <c r="C420" s="334"/>
      <c r="D420" s="334"/>
    </row>
    <row r="421" spans="2:4" x14ac:dyDescent="0.2">
      <c r="B421" s="334"/>
      <c r="C421" s="334"/>
      <c r="D421" s="334"/>
    </row>
    <row r="422" spans="2:4" x14ac:dyDescent="0.2">
      <c r="B422" s="334"/>
      <c r="C422" s="334"/>
      <c r="D422" s="334"/>
    </row>
    <row r="423" spans="2:4" x14ac:dyDescent="0.2">
      <c r="B423" s="334"/>
      <c r="C423" s="334"/>
      <c r="D423" s="334"/>
    </row>
    <row r="424" spans="2:4" x14ac:dyDescent="0.2">
      <c r="B424" s="334"/>
      <c r="C424" s="334"/>
      <c r="D424" s="334"/>
    </row>
    <row r="425" spans="2:4" x14ac:dyDescent="0.2">
      <c r="B425" s="334"/>
      <c r="C425" s="334"/>
      <c r="D425" s="334"/>
    </row>
    <row r="426" spans="2:4" x14ac:dyDescent="0.2">
      <c r="B426" s="334"/>
      <c r="C426" s="334"/>
      <c r="D426" s="334"/>
    </row>
    <row r="427" spans="2:4" x14ac:dyDescent="0.2">
      <c r="B427" s="334"/>
      <c r="C427" s="334"/>
      <c r="D427" s="334"/>
    </row>
    <row r="428" spans="2:4" x14ac:dyDescent="0.2">
      <c r="B428" s="334"/>
      <c r="C428" s="334"/>
      <c r="D428" s="334"/>
    </row>
    <row r="429" spans="2:4" x14ac:dyDescent="0.2">
      <c r="B429" s="334"/>
      <c r="C429" s="334"/>
      <c r="D429" s="334"/>
    </row>
    <row r="430" spans="2:4" x14ac:dyDescent="0.2">
      <c r="B430" s="334"/>
      <c r="C430" s="334"/>
      <c r="D430" s="334"/>
    </row>
    <row r="431" spans="2:4" x14ac:dyDescent="0.2">
      <c r="B431" s="334"/>
      <c r="C431" s="334"/>
      <c r="D431" s="334"/>
    </row>
    <row r="432" spans="2:4" x14ac:dyDescent="0.2">
      <c r="B432" s="334"/>
      <c r="C432" s="334"/>
      <c r="D432" s="334"/>
    </row>
    <row r="433" spans="2:4" x14ac:dyDescent="0.2">
      <c r="B433" s="334"/>
      <c r="C433" s="334"/>
      <c r="D433" s="334"/>
    </row>
    <row r="434" spans="2:4" x14ac:dyDescent="0.2">
      <c r="B434" s="334"/>
      <c r="C434" s="334"/>
      <c r="D434" s="334"/>
    </row>
    <row r="435" spans="2:4" x14ac:dyDescent="0.2">
      <c r="B435" s="334"/>
      <c r="C435" s="334"/>
      <c r="D435" s="334"/>
    </row>
    <row r="436" spans="2:4" x14ac:dyDescent="0.2">
      <c r="B436" s="334"/>
      <c r="C436" s="334"/>
      <c r="D436" s="334"/>
    </row>
    <row r="437" spans="2:4" x14ac:dyDescent="0.2">
      <c r="B437" s="334"/>
      <c r="C437" s="334"/>
      <c r="D437" s="334"/>
    </row>
    <row r="438" spans="2:4" x14ac:dyDescent="0.2">
      <c r="B438" s="334"/>
      <c r="C438" s="334"/>
      <c r="D438" s="334"/>
    </row>
    <row r="439" spans="2:4" x14ac:dyDescent="0.2">
      <c r="B439" s="334"/>
      <c r="C439" s="334"/>
      <c r="D439" s="334"/>
    </row>
    <row r="440" spans="2:4" x14ac:dyDescent="0.2">
      <c r="B440" s="334"/>
      <c r="C440" s="334"/>
      <c r="D440" s="334"/>
    </row>
    <row r="441" spans="2:4" x14ac:dyDescent="0.2">
      <c r="B441" s="334"/>
      <c r="C441" s="334"/>
      <c r="D441" s="334"/>
    </row>
    <row r="442" spans="2:4" x14ac:dyDescent="0.2">
      <c r="B442" s="334"/>
      <c r="C442" s="334"/>
      <c r="D442" s="334"/>
    </row>
    <row r="443" spans="2:4" x14ac:dyDescent="0.2">
      <c r="B443" s="334"/>
      <c r="C443" s="334"/>
      <c r="D443" s="334"/>
    </row>
    <row r="444" spans="2:4" x14ac:dyDescent="0.2">
      <c r="B444" s="334"/>
      <c r="C444" s="334"/>
      <c r="D444" s="334"/>
    </row>
    <row r="445" spans="2:4" x14ac:dyDescent="0.2">
      <c r="B445" s="334"/>
      <c r="C445" s="334"/>
      <c r="D445" s="334"/>
    </row>
    <row r="446" spans="2:4" x14ac:dyDescent="0.2">
      <c r="B446" s="334"/>
      <c r="C446" s="334"/>
      <c r="D446" s="334"/>
    </row>
    <row r="447" spans="2:4" x14ac:dyDescent="0.2">
      <c r="B447" s="334"/>
      <c r="C447" s="334"/>
      <c r="D447" s="334"/>
    </row>
    <row r="448" spans="2:4" x14ac:dyDescent="0.2">
      <c r="B448" s="334"/>
      <c r="C448" s="334"/>
      <c r="D448" s="334"/>
    </row>
    <row r="449" spans="2:4" x14ac:dyDescent="0.2">
      <c r="B449" s="334"/>
      <c r="C449" s="334"/>
      <c r="D449" s="334"/>
    </row>
    <row r="450" spans="2:4" x14ac:dyDescent="0.2">
      <c r="B450" s="334"/>
      <c r="C450" s="334"/>
      <c r="D450" s="334"/>
    </row>
    <row r="451" spans="2:4" x14ac:dyDescent="0.2">
      <c r="B451" s="334"/>
      <c r="C451" s="334"/>
      <c r="D451" s="334"/>
    </row>
    <row r="452" spans="2:4" x14ac:dyDescent="0.2">
      <c r="B452" s="334"/>
      <c r="C452" s="334"/>
      <c r="D452" s="334"/>
    </row>
    <row r="453" spans="2:4" x14ac:dyDescent="0.2">
      <c r="B453" s="334"/>
      <c r="C453" s="334"/>
      <c r="D453" s="334"/>
    </row>
    <row r="454" spans="2:4" x14ac:dyDescent="0.2">
      <c r="B454" s="334"/>
      <c r="C454" s="334"/>
      <c r="D454" s="334"/>
    </row>
    <row r="455" spans="2:4" x14ac:dyDescent="0.2">
      <c r="B455" s="334"/>
      <c r="C455" s="334"/>
      <c r="D455" s="334"/>
    </row>
    <row r="456" spans="2:4" x14ac:dyDescent="0.2">
      <c r="B456" s="334"/>
      <c r="C456" s="334"/>
      <c r="D456" s="334"/>
    </row>
    <row r="457" spans="2:4" x14ac:dyDescent="0.2">
      <c r="B457" s="334"/>
      <c r="C457" s="334"/>
      <c r="D457" s="334"/>
    </row>
    <row r="458" spans="2:4" x14ac:dyDescent="0.2">
      <c r="B458" s="334"/>
      <c r="C458" s="334"/>
      <c r="D458" s="334"/>
    </row>
    <row r="459" spans="2:4" x14ac:dyDescent="0.2">
      <c r="B459" s="334"/>
      <c r="C459" s="334"/>
      <c r="D459" s="334"/>
    </row>
    <row r="460" spans="2:4" x14ac:dyDescent="0.2">
      <c r="B460" s="334"/>
      <c r="C460" s="334"/>
      <c r="D460" s="334"/>
    </row>
    <row r="461" spans="2:4" x14ac:dyDescent="0.2">
      <c r="B461" s="334"/>
      <c r="C461" s="334"/>
      <c r="D461" s="334"/>
    </row>
    <row r="462" spans="2:4" x14ac:dyDescent="0.2">
      <c r="B462" s="334"/>
      <c r="C462" s="334"/>
      <c r="D462" s="334"/>
    </row>
    <row r="463" spans="2:4" x14ac:dyDescent="0.2">
      <c r="B463" s="334"/>
      <c r="C463" s="334"/>
      <c r="D463" s="334"/>
    </row>
    <row r="464" spans="2:4" x14ac:dyDescent="0.2">
      <c r="B464" s="334"/>
      <c r="C464" s="334"/>
      <c r="D464" s="334"/>
    </row>
    <row r="465" spans="2:4" x14ac:dyDescent="0.2">
      <c r="B465" s="334"/>
      <c r="C465" s="334"/>
      <c r="D465" s="334"/>
    </row>
    <row r="466" spans="2:4" x14ac:dyDescent="0.2">
      <c r="B466" s="334"/>
      <c r="C466" s="334"/>
      <c r="D466" s="334"/>
    </row>
    <row r="467" spans="2:4" x14ac:dyDescent="0.2">
      <c r="B467" s="334"/>
      <c r="C467" s="334"/>
      <c r="D467" s="334"/>
    </row>
    <row r="468" spans="2:4" x14ac:dyDescent="0.2">
      <c r="B468" s="334"/>
      <c r="C468" s="334"/>
      <c r="D468" s="334"/>
    </row>
    <row r="469" spans="2:4" x14ac:dyDescent="0.2">
      <c r="B469" s="334"/>
      <c r="C469" s="334"/>
      <c r="D469" s="334"/>
    </row>
    <row r="470" spans="2:4" x14ac:dyDescent="0.2">
      <c r="B470" s="334"/>
      <c r="C470" s="334"/>
      <c r="D470" s="334"/>
    </row>
    <row r="471" spans="2:4" x14ac:dyDescent="0.2">
      <c r="B471" s="334"/>
      <c r="C471" s="334"/>
      <c r="D471" s="334"/>
    </row>
    <row r="472" spans="2:4" x14ac:dyDescent="0.2">
      <c r="B472" s="334"/>
      <c r="C472" s="334"/>
      <c r="D472" s="334"/>
    </row>
    <row r="473" spans="2:4" x14ac:dyDescent="0.2">
      <c r="B473" s="334"/>
      <c r="C473" s="334"/>
      <c r="D473" s="334"/>
    </row>
    <row r="474" spans="2:4" x14ac:dyDescent="0.2">
      <c r="B474" s="334"/>
      <c r="C474" s="334"/>
      <c r="D474" s="334"/>
    </row>
    <row r="475" spans="2:4" x14ac:dyDescent="0.2">
      <c r="B475" s="334"/>
      <c r="C475" s="334"/>
      <c r="D475" s="334"/>
    </row>
    <row r="476" spans="2:4" x14ac:dyDescent="0.2">
      <c r="B476" s="334"/>
      <c r="C476" s="334"/>
      <c r="D476" s="334"/>
    </row>
    <row r="477" spans="2:4" x14ac:dyDescent="0.2">
      <c r="B477" s="334"/>
      <c r="C477" s="334"/>
      <c r="D477" s="334"/>
    </row>
    <row r="478" spans="2:4" x14ac:dyDescent="0.2">
      <c r="B478" s="334"/>
      <c r="C478" s="334"/>
      <c r="D478" s="334"/>
    </row>
    <row r="479" spans="2:4" x14ac:dyDescent="0.2">
      <c r="B479" s="334"/>
      <c r="C479" s="334"/>
      <c r="D479" s="334"/>
    </row>
    <row r="480" spans="2:4" x14ac:dyDescent="0.2">
      <c r="B480" s="334"/>
      <c r="C480" s="334"/>
      <c r="D480" s="334"/>
    </row>
    <row r="481" spans="2:4" x14ac:dyDescent="0.2">
      <c r="B481" s="334"/>
      <c r="C481" s="334"/>
      <c r="D481" s="334"/>
    </row>
    <row r="482" spans="2:4" x14ac:dyDescent="0.2">
      <c r="B482" s="334"/>
      <c r="C482" s="334"/>
      <c r="D482" s="334"/>
    </row>
    <row r="483" spans="2:4" x14ac:dyDescent="0.2">
      <c r="B483" s="334"/>
      <c r="C483" s="334"/>
      <c r="D483" s="334"/>
    </row>
    <row r="484" spans="2:4" x14ac:dyDescent="0.2">
      <c r="B484" s="334"/>
      <c r="C484" s="334"/>
      <c r="D484" s="334"/>
    </row>
    <row r="485" spans="2:4" x14ac:dyDescent="0.2">
      <c r="B485" s="334"/>
      <c r="C485" s="334"/>
      <c r="D485" s="334"/>
    </row>
    <row r="486" spans="2:4" x14ac:dyDescent="0.2">
      <c r="B486" s="334"/>
      <c r="C486" s="334"/>
      <c r="D486" s="334"/>
    </row>
    <row r="487" spans="2:4" x14ac:dyDescent="0.2">
      <c r="B487" s="334"/>
      <c r="C487" s="334"/>
      <c r="D487" s="334"/>
    </row>
    <row r="488" spans="2:4" x14ac:dyDescent="0.2">
      <c r="B488" s="334"/>
      <c r="C488" s="334"/>
      <c r="D488" s="334"/>
    </row>
    <row r="489" spans="2:4" x14ac:dyDescent="0.2">
      <c r="B489" s="334"/>
      <c r="C489" s="334"/>
      <c r="D489" s="334"/>
    </row>
    <row r="490" spans="2:4" x14ac:dyDescent="0.2">
      <c r="B490" s="334"/>
      <c r="C490" s="334"/>
      <c r="D490" s="334"/>
    </row>
    <row r="491" spans="2:4" x14ac:dyDescent="0.2">
      <c r="B491" s="334"/>
      <c r="C491" s="334"/>
      <c r="D491" s="334"/>
    </row>
    <row r="492" spans="2:4" x14ac:dyDescent="0.2">
      <c r="B492" s="334"/>
      <c r="C492" s="334"/>
      <c r="D492" s="334"/>
    </row>
    <row r="493" spans="2:4" x14ac:dyDescent="0.2">
      <c r="B493" s="334"/>
      <c r="C493" s="334"/>
      <c r="D493" s="334"/>
    </row>
    <row r="494" spans="2:4" x14ac:dyDescent="0.2">
      <c r="B494" s="334"/>
      <c r="C494" s="334"/>
      <c r="D494" s="334"/>
    </row>
    <row r="495" spans="2:4" x14ac:dyDescent="0.2">
      <c r="B495" s="334"/>
      <c r="C495" s="334"/>
      <c r="D495" s="334"/>
    </row>
    <row r="496" spans="2:4" x14ac:dyDescent="0.2">
      <c r="B496" s="334"/>
      <c r="C496" s="334"/>
      <c r="D496" s="334"/>
    </row>
    <row r="497" spans="2:4" x14ac:dyDescent="0.2">
      <c r="B497" s="334"/>
      <c r="C497" s="334"/>
      <c r="D497" s="334"/>
    </row>
    <row r="498" spans="2:4" x14ac:dyDescent="0.2">
      <c r="B498" s="334"/>
      <c r="C498" s="334"/>
      <c r="D498" s="334"/>
    </row>
    <row r="499" spans="2:4" x14ac:dyDescent="0.2">
      <c r="B499" s="334"/>
      <c r="C499" s="334"/>
      <c r="D499" s="334"/>
    </row>
    <row r="500" spans="2:4" x14ac:dyDescent="0.2">
      <c r="B500" s="334"/>
      <c r="C500" s="334"/>
      <c r="D500" s="334"/>
    </row>
    <row r="501" spans="2:4" x14ac:dyDescent="0.2">
      <c r="B501" s="334"/>
      <c r="C501" s="334"/>
      <c r="D501" s="334"/>
    </row>
    <row r="502" spans="2:4" x14ac:dyDescent="0.2">
      <c r="B502" s="334"/>
      <c r="C502" s="334"/>
      <c r="D502" s="334"/>
    </row>
    <row r="503" spans="2:4" x14ac:dyDescent="0.2">
      <c r="B503" s="334"/>
      <c r="C503" s="334"/>
      <c r="D503" s="334"/>
    </row>
    <row r="504" spans="2:4" x14ac:dyDescent="0.2">
      <c r="B504" s="334"/>
      <c r="C504" s="334"/>
      <c r="D504" s="334"/>
    </row>
    <row r="505" spans="2:4" x14ac:dyDescent="0.2">
      <c r="B505" s="334"/>
      <c r="C505" s="334"/>
      <c r="D505" s="334"/>
    </row>
    <row r="506" spans="2:4" x14ac:dyDescent="0.2">
      <c r="B506" s="334"/>
      <c r="C506" s="334"/>
      <c r="D506" s="334"/>
    </row>
    <row r="507" spans="2:4" x14ac:dyDescent="0.2">
      <c r="B507" s="334"/>
      <c r="C507" s="334"/>
      <c r="D507" s="334"/>
    </row>
    <row r="508" spans="2:4" x14ac:dyDescent="0.2">
      <c r="B508" s="334"/>
      <c r="C508" s="334"/>
      <c r="D508" s="334"/>
    </row>
    <row r="509" spans="2:4" x14ac:dyDescent="0.2">
      <c r="B509" s="334"/>
      <c r="C509" s="334"/>
      <c r="D509" s="334"/>
    </row>
    <row r="510" spans="2:4" x14ac:dyDescent="0.2">
      <c r="B510" s="334"/>
      <c r="C510" s="334"/>
      <c r="D510" s="334"/>
    </row>
    <row r="511" spans="2:4" x14ac:dyDescent="0.2">
      <c r="B511" s="334"/>
      <c r="C511" s="334"/>
      <c r="D511" s="334"/>
    </row>
    <row r="512" spans="2:4" x14ac:dyDescent="0.2">
      <c r="B512" s="334"/>
      <c r="C512" s="334"/>
      <c r="D512" s="334"/>
    </row>
    <row r="513" spans="2:4" x14ac:dyDescent="0.2">
      <c r="B513" s="334"/>
      <c r="C513" s="334"/>
      <c r="D513" s="334"/>
    </row>
    <row r="514" spans="2:4" x14ac:dyDescent="0.2">
      <c r="B514" s="334"/>
      <c r="C514" s="334"/>
      <c r="D514" s="334"/>
    </row>
    <row r="515" spans="2:4" x14ac:dyDescent="0.2">
      <c r="B515" s="334"/>
      <c r="C515" s="334"/>
      <c r="D515" s="334"/>
    </row>
    <row r="516" spans="2:4" x14ac:dyDescent="0.2">
      <c r="B516" s="334"/>
      <c r="C516" s="334"/>
      <c r="D516" s="334"/>
    </row>
    <row r="517" spans="2:4" x14ac:dyDescent="0.2">
      <c r="B517" s="334"/>
      <c r="C517" s="334"/>
      <c r="D517" s="334"/>
    </row>
    <row r="518" spans="2:4" x14ac:dyDescent="0.2">
      <c r="B518" s="334"/>
      <c r="C518" s="334"/>
      <c r="D518" s="334"/>
    </row>
    <row r="519" spans="2:4" x14ac:dyDescent="0.2">
      <c r="B519" s="334"/>
      <c r="C519" s="334"/>
      <c r="D519" s="334"/>
    </row>
    <row r="520" spans="2:4" x14ac:dyDescent="0.2">
      <c r="B520" s="334"/>
      <c r="C520" s="334"/>
      <c r="D520" s="334"/>
    </row>
    <row r="521" spans="2:4" x14ac:dyDescent="0.2">
      <c r="B521" s="334"/>
      <c r="C521" s="334"/>
      <c r="D521" s="334"/>
    </row>
    <row r="522" spans="2:4" x14ac:dyDescent="0.2">
      <c r="B522" s="334"/>
      <c r="C522" s="334"/>
      <c r="D522" s="334"/>
    </row>
    <row r="523" spans="2:4" x14ac:dyDescent="0.2">
      <c r="B523" s="334"/>
      <c r="C523" s="334"/>
      <c r="D523" s="334"/>
    </row>
    <row r="524" spans="2:4" x14ac:dyDescent="0.2">
      <c r="B524" s="334"/>
      <c r="C524" s="334"/>
      <c r="D524" s="334"/>
    </row>
    <row r="525" spans="2:4" x14ac:dyDescent="0.2">
      <c r="B525" s="334"/>
      <c r="C525" s="334"/>
      <c r="D525" s="334"/>
    </row>
    <row r="526" spans="2:4" x14ac:dyDescent="0.2">
      <c r="B526" s="334"/>
      <c r="C526" s="334"/>
      <c r="D526" s="334"/>
    </row>
    <row r="527" spans="2:4" x14ac:dyDescent="0.2">
      <c r="B527" s="334"/>
      <c r="C527" s="334"/>
      <c r="D527" s="334"/>
    </row>
    <row r="528" spans="2:4" x14ac:dyDescent="0.2">
      <c r="B528" s="334"/>
      <c r="C528" s="334"/>
      <c r="D528" s="334"/>
    </row>
    <row r="529" spans="2:4" x14ac:dyDescent="0.2">
      <c r="B529" s="334"/>
      <c r="C529" s="334"/>
      <c r="D529" s="334"/>
    </row>
    <row r="530" spans="2:4" x14ac:dyDescent="0.2">
      <c r="B530" s="334"/>
      <c r="C530" s="334"/>
      <c r="D530" s="334"/>
    </row>
    <row r="531" spans="2:4" x14ac:dyDescent="0.2">
      <c r="B531" s="334"/>
      <c r="C531" s="334"/>
      <c r="D531" s="334"/>
    </row>
    <row r="532" spans="2:4" x14ac:dyDescent="0.2">
      <c r="B532" s="334"/>
      <c r="C532" s="334"/>
      <c r="D532" s="334"/>
    </row>
    <row r="533" spans="2:4" x14ac:dyDescent="0.2">
      <c r="B533" s="334"/>
      <c r="C533" s="334"/>
      <c r="D533" s="334"/>
    </row>
    <row r="534" spans="2:4" x14ac:dyDescent="0.2">
      <c r="B534" s="334"/>
      <c r="C534" s="334"/>
      <c r="D534" s="334"/>
    </row>
    <row r="535" spans="2:4" x14ac:dyDescent="0.2">
      <c r="B535" s="334"/>
      <c r="C535" s="334"/>
      <c r="D535" s="334"/>
    </row>
    <row r="536" spans="2:4" x14ac:dyDescent="0.2">
      <c r="B536" s="334"/>
      <c r="C536" s="334"/>
      <c r="D536" s="334"/>
    </row>
    <row r="537" spans="2:4" x14ac:dyDescent="0.2">
      <c r="B537" s="334"/>
      <c r="C537" s="334"/>
      <c r="D537" s="334"/>
    </row>
    <row r="538" spans="2:4" x14ac:dyDescent="0.2">
      <c r="B538" s="334"/>
      <c r="C538" s="334"/>
      <c r="D538" s="334"/>
    </row>
    <row r="539" spans="2:4" x14ac:dyDescent="0.2">
      <c r="B539" s="334"/>
      <c r="C539" s="334"/>
      <c r="D539" s="334"/>
    </row>
    <row r="540" spans="2:4" x14ac:dyDescent="0.2">
      <c r="B540" s="334"/>
      <c r="C540" s="334"/>
      <c r="D540" s="334"/>
    </row>
    <row r="541" spans="2:4" x14ac:dyDescent="0.2">
      <c r="B541" s="334"/>
      <c r="C541" s="334"/>
      <c r="D541" s="334"/>
    </row>
    <row r="542" spans="2:4" x14ac:dyDescent="0.2">
      <c r="B542" s="334"/>
      <c r="C542" s="334"/>
      <c r="D542" s="334"/>
    </row>
    <row r="543" spans="2:4" x14ac:dyDescent="0.2">
      <c r="B543" s="334"/>
      <c r="C543" s="334"/>
      <c r="D543" s="334"/>
    </row>
    <row r="544" spans="2:4" x14ac:dyDescent="0.2">
      <c r="B544" s="334"/>
      <c r="C544" s="334"/>
      <c r="D544" s="334"/>
    </row>
    <row r="545" spans="2:4" x14ac:dyDescent="0.2">
      <c r="B545" s="334"/>
      <c r="C545" s="334"/>
      <c r="D545" s="334"/>
    </row>
    <row r="546" spans="2:4" x14ac:dyDescent="0.2">
      <c r="B546" s="334"/>
      <c r="C546" s="334"/>
      <c r="D546" s="334"/>
    </row>
    <row r="547" spans="2:4" x14ac:dyDescent="0.2">
      <c r="B547" s="334"/>
      <c r="C547" s="334"/>
      <c r="D547" s="334"/>
    </row>
    <row r="548" spans="2:4" x14ac:dyDescent="0.2">
      <c r="B548" s="334"/>
      <c r="C548" s="334"/>
      <c r="D548" s="334"/>
    </row>
    <row r="549" spans="2:4" x14ac:dyDescent="0.2">
      <c r="B549" s="334"/>
      <c r="C549" s="334"/>
      <c r="D549" s="334"/>
    </row>
    <row r="550" spans="2:4" x14ac:dyDescent="0.2">
      <c r="B550" s="334"/>
      <c r="C550" s="334"/>
      <c r="D550" s="334"/>
    </row>
    <row r="551" spans="2:4" x14ac:dyDescent="0.2">
      <c r="B551" s="334"/>
      <c r="C551" s="334"/>
      <c r="D551" s="334"/>
    </row>
    <row r="552" spans="2:4" x14ac:dyDescent="0.2">
      <c r="B552" s="334"/>
      <c r="C552" s="334"/>
      <c r="D552" s="334"/>
    </row>
    <row r="553" spans="2:4" x14ac:dyDescent="0.2">
      <c r="B553" s="334"/>
      <c r="C553" s="334"/>
      <c r="D553" s="334"/>
    </row>
    <row r="554" spans="2:4" x14ac:dyDescent="0.2">
      <c r="B554" s="334"/>
      <c r="C554" s="334"/>
      <c r="D554" s="334"/>
    </row>
    <row r="555" spans="2:4" x14ac:dyDescent="0.2">
      <c r="B555" s="334"/>
      <c r="C555" s="334"/>
      <c r="D555" s="334"/>
    </row>
    <row r="556" spans="2:4" x14ac:dyDescent="0.2">
      <c r="B556" s="334"/>
      <c r="C556" s="334"/>
      <c r="D556" s="334"/>
    </row>
    <row r="557" spans="2:4" x14ac:dyDescent="0.2">
      <c r="B557" s="334"/>
      <c r="C557" s="334"/>
      <c r="D557" s="334"/>
    </row>
    <row r="558" spans="2:4" x14ac:dyDescent="0.2">
      <c r="B558" s="334"/>
      <c r="C558" s="334"/>
      <c r="D558" s="334"/>
    </row>
    <row r="559" spans="2:4" x14ac:dyDescent="0.2">
      <c r="B559" s="334"/>
      <c r="C559" s="334"/>
      <c r="D559" s="334"/>
    </row>
    <row r="560" spans="2:4" x14ac:dyDescent="0.2">
      <c r="B560" s="334"/>
      <c r="C560" s="334"/>
      <c r="D560" s="334"/>
    </row>
    <row r="561" spans="2:4" x14ac:dyDescent="0.2">
      <c r="B561" s="334"/>
      <c r="C561" s="334"/>
      <c r="D561" s="334"/>
    </row>
    <row r="562" spans="2:4" x14ac:dyDescent="0.2">
      <c r="B562" s="334"/>
      <c r="C562" s="334"/>
      <c r="D562" s="334"/>
    </row>
    <row r="563" spans="2:4" x14ac:dyDescent="0.2">
      <c r="B563" s="334"/>
      <c r="C563" s="334"/>
      <c r="D563" s="334"/>
    </row>
    <row r="564" spans="2:4" x14ac:dyDescent="0.2">
      <c r="B564" s="334"/>
      <c r="C564" s="334"/>
      <c r="D564" s="334"/>
    </row>
    <row r="565" spans="2:4" x14ac:dyDescent="0.2">
      <c r="B565" s="334"/>
      <c r="C565" s="334"/>
      <c r="D565" s="334"/>
    </row>
    <row r="566" spans="2:4" x14ac:dyDescent="0.2">
      <c r="B566" s="334"/>
      <c r="C566" s="334"/>
      <c r="D566" s="334"/>
    </row>
    <row r="567" spans="2:4" x14ac:dyDescent="0.2">
      <c r="B567" s="334"/>
      <c r="C567" s="334"/>
      <c r="D567" s="334"/>
    </row>
    <row r="568" spans="2:4" x14ac:dyDescent="0.2">
      <c r="B568" s="334"/>
      <c r="C568" s="334"/>
      <c r="D568" s="334"/>
    </row>
    <row r="569" spans="2:4" x14ac:dyDescent="0.2">
      <c r="B569" s="334"/>
      <c r="C569" s="334"/>
      <c r="D569" s="334"/>
    </row>
    <row r="570" spans="2:4" x14ac:dyDescent="0.2">
      <c r="B570" s="334"/>
      <c r="C570" s="334"/>
      <c r="D570" s="334"/>
    </row>
    <row r="571" spans="2:4" x14ac:dyDescent="0.2">
      <c r="B571" s="334"/>
      <c r="C571" s="334"/>
      <c r="D571" s="334"/>
    </row>
    <row r="572" spans="2:4" x14ac:dyDescent="0.2">
      <c r="B572" s="334"/>
      <c r="C572" s="334"/>
      <c r="D572" s="334"/>
    </row>
    <row r="573" spans="2:4" x14ac:dyDescent="0.2">
      <c r="B573" s="334"/>
      <c r="C573" s="334"/>
      <c r="D573" s="334"/>
    </row>
    <row r="574" spans="2:4" x14ac:dyDescent="0.2">
      <c r="B574" s="334"/>
      <c r="C574" s="334"/>
      <c r="D574" s="334"/>
    </row>
    <row r="575" spans="2:4" x14ac:dyDescent="0.2">
      <c r="B575" s="334"/>
      <c r="C575" s="334"/>
      <c r="D575" s="334"/>
    </row>
    <row r="576" spans="2:4" x14ac:dyDescent="0.2">
      <c r="B576" s="334"/>
      <c r="C576" s="334"/>
      <c r="D576" s="334"/>
    </row>
    <row r="577" spans="2:4" x14ac:dyDescent="0.2">
      <c r="B577" s="334"/>
      <c r="C577" s="334"/>
      <c r="D577" s="334"/>
    </row>
    <row r="578" spans="2:4" x14ac:dyDescent="0.2">
      <c r="B578" s="334"/>
      <c r="C578" s="334"/>
      <c r="D578" s="334"/>
    </row>
    <row r="579" spans="2:4" x14ac:dyDescent="0.2">
      <c r="B579" s="334"/>
      <c r="C579" s="334"/>
      <c r="D579" s="334"/>
    </row>
    <row r="580" spans="2:4" x14ac:dyDescent="0.2">
      <c r="B580" s="334"/>
      <c r="C580" s="334"/>
      <c r="D580" s="334"/>
    </row>
    <row r="581" spans="2:4" x14ac:dyDescent="0.2">
      <c r="B581" s="334"/>
      <c r="C581" s="334"/>
      <c r="D581" s="334"/>
    </row>
    <row r="582" spans="2:4" x14ac:dyDescent="0.2">
      <c r="B582" s="334"/>
      <c r="C582" s="334"/>
      <c r="D582" s="334"/>
    </row>
    <row r="583" spans="2:4" x14ac:dyDescent="0.2">
      <c r="B583" s="334"/>
      <c r="C583" s="334"/>
      <c r="D583" s="334"/>
    </row>
    <row r="584" spans="2:4" x14ac:dyDescent="0.2">
      <c r="B584" s="334"/>
      <c r="C584" s="334"/>
      <c r="D584" s="334"/>
    </row>
    <row r="585" spans="2:4" x14ac:dyDescent="0.2">
      <c r="B585" s="334"/>
      <c r="C585" s="334"/>
      <c r="D585" s="334"/>
    </row>
    <row r="586" spans="2:4" x14ac:dyDescent="0.2">
      <c r="B586" s="334"/>
      <c r="C586" s="334"/>
      <c r="D586" s="334"/>
    </row>
    <row r="587" spans="2:4" x14ac:dyDescent="0.2">
      <c r="B587" s="334"/>
      <c r="C587" s="334"/>
      <c r="D587" s="334"/>
    </row>
    <row r="588" spans="2:4" x14ac:dyDescent="0.2">
      <c r="B588" s="334"/>
      <c r="C588" s="334"/>
      <c r="D588" s="334"/>
    </row>
    <row r="589" spans="2:4" x14ac:dyDescent="0.2">
      <c r="B589" s="334"/>
      <c r="C589" s="334"/>
      <c r="D589" s="334"/>
    </row>
    <row r="590" spans="2:4" x14ac:dyDescent="0.2">
      <c r="B590" s="334"/>
      <c r="C590" s="334"/>
      <c r="D590" s="334"/>
    </row>
    <row r="591" spans="2:4" x14ac:dyDescent="0.2">
      <c r="B591" s="334"/>
      <c r="C591" s="334"/>
      <c r="D591" s="334"/>
    </row>
    <row r="592" spans="2:4" x14ac:dyDescent="0.2">
      <c r="B592" s="334"/>
      <c r="C592" s="334"/>
      <c r="D592" s="334"/>
    </row>
    <row r="593" spans="2:4" x14ac:dyDescent="0.2">
      <c r="B593" s="334"/>
      <c r="C593" s="334"/>
      <c r="D593" s="334"/>
    </row>
    <row r="594" spans="2:4" x14ac:dyDescent="0.2">
      <c r="B594" s="334"/>
      <c r="C594" s="334"/>
      <c r="D594" s="334"/>
    </row>
    <row r="595" spans="2:4" x14ac:dyDescent="0.2">
      <c r="B595" s="334"/>
      <c r="C595" s="334"/>
      <c r="D595" s="334"/>
    </row>
    <row r="596" spans="2:4" x14ac:dyDescent="0.2">
      <c r="B596" s="334"/>
      <c r="C596" s="334"/>
      <c r="D596" s="334"/>
    </row>
    <row r="597" spans="2:4" x14ac:dyDescent="0.2">
      <c r="B597" s="334"/>
      <c r="C597" s="334"/>
      <c r="D597" s="334"/>
    </row>
    <row r="598" spans="2:4" x14ac:dyDescent="0.2">
      <c r="B598" s="334"/>
      <c r="C598" s="334"/>
      <c r="D598" s="334"/>
    </row>
    <row r="599" spans="2:4" x14ac:dyDescent="0.2">
      <c r="B599" s="334"/>
      <c r="C599" s="334"/>
      <c r="D599" s="334"/>
    </row>
    <row r="600" spans="2:4" x14ac:dyDescent="0.2">
      <c r="B600" s="334"/>
      <c r="C600" s="334"/>
      <c r="D600" s="334"/>
    </row>
    <row r="601" spans="2:4" x14ac:dyDescent="0.2">
      <c r="B601" s="334"/>
      <c r="C601" s="334"/>
      <c r="D601" s="334"/>
    </row>
    <row r="602" spans="2:4" x14ac:dyDescent="0.2">
      <c r="B602" s="334"/>
      <c r="C602" s="334"/>
      <c r="D602" s="334"/>
    </row>
    <row r="603" spans="2:4" x14ac:dyDescent="0.2">
      <c r="B603" s="334"/>
      <c r="C603" s="334"/>
      <c r="D603" s="334"/>
    </row>
    <row r="604" spans="2:4" x14ac:dyDescent="0.2">
      <c r="B604" s="334"/>
      <c r="C604" s="334"/>
      <c r="D604" s="334"/>
    </row>
    <row r="605" spans="2:4" x14ac:dyDescent="0.2">
      <c r="B605" s="334"/>
      <c r="C605" s="334"/>
      <c r="D605" s="334"/>
    </row>
    <row r="606" spans="2:4" x14ac:dyDescent="0.2">
      <c r="B606" s="334"/>
      <c r="C606" s="334"/>
      <c r="D606" s="334"/>
    </row>
    <row r="607" spans="2:4" x14ac:dyDescent="0.2">
      <c r="B607" s="334"/>
      <c r="C607" s="334"/>
      <c r="D607" s="334"/>
    </row>
    <row r="608" spans="2:4" x14ac:dyDescent="0.2">
      <c r="B608" s="334"/>
      <c r="C608" s="334"/>
      <c r="D608" s="334"/>
    </row>
    <row r="609" spans="2:4" x14ac:dyDescent="0.2">
      <c r="B609" s="334"/>
      <c r="C609" s="334"/>
      <c r="D609" s="334"/>
    </row>
    <row r="610" spans="2:4" x14ac:dyDescent="0.2">
      <c r="B610" s="334"/>
      <c r="C610" s="334"/>
      <c r="D610" s="334"/>
    </row>
    <row r="611" spans="2:4" x14ac:dyDescent="0.2">
      <c r="B611" s="334"/>
      <c r="C611" s="334"/>
      <c r="D611" s="334"/>
    </row>
    <row r="612" spans="2:4" x14ac:dyDescent="0.2">
      <c r="B612" s="334"/>
      <c r="C612" s="334"/>
      <c r="D612" s="334"/>
    </row>
    <row r="613" spans="2:4" x14ac:dyDescent="0.2">
      <c r="B613" s="334"/>
      <c r="C613" s="334"/>
      <c r="D613" s="334"/>
    </row>
    <row r="614" spans="2:4" x14ac:dyDescent="0.2">
      <c r="B614" s="334"/>
      <c r="C614" s="334"/>
      <c r="D614" s="334"/>
    </row>
    <row r="615" spans="2:4" x14ac:dyDescent="0.2">
      <c r="B615" s="334"/>
      <c r="C615" s="334"/>
      <c r="D615" s="334"/>
    </row>
    <row r="616" spans="2:4" x14ac:dyDescent="0.2">
      <c r="B616" s="334"/>
      <c r="C616" s="334"/>
      <c r="D616" s="334"/>
    </row>
    <row r="617" spans="2:4" x14ac:dyDescent="0.2">
      <c r="B617" s="334"/>
      <c r="C617" s="334"/>
      <c r="D617" s="334"/>
    </row>
    <row r="618" spans="2:4" x14ac:dyDescent="0.2">
      <c r="B618" s="334"/>
      <c r="C618" s="334"/>
      <c r="D618" s="334"/>
    </row>
    <row r="619" spans="2:4" x14ac:dyDescent="0.2">
      <c r="B619" s="334"/>
      <c r="C619" s="334"/>
      <c r="D619" s="334"/>
    </row>
    <row r="620" spans="2:4" x14ac:dyDescent="0.2">
      <c r="B620" s="334"/>
      <c r="C620" s="334"/>
      <c r="D620" s="334"/>
    </row>
    <row r="621" spans="2:4" x14ac:dyDescent="0.2">
      <c r="B621" s="334"/>
      <c r="C621" s="334"/>
      <c r="D621" s="334"/>
    </row>
    <row r="622" spans="2:4" x14ac:dyDescent="0.2">
      <c r="B622" s="334"/>
      <c r="C622" s="334"/>
      <c r="D622" s="334"/>
    </row>
    <row r="623" spans="2:4" x14ac:dyDescent="0.2">
      <c r="B623" s="334"/>
      <c r="C623" s="334"/>
      <c r="D623" s="334"/>
    </row>
    <row r="624" spans="2:4" x14ac:dyDescent="0.2">
      <c r="B624" s="334"/>
      <c r="C624" s="334"/>
      <c r="D624" s="334"/>
    </row>
    <row r="625" spans="2:4" x14ac:dyDescent="0.2">
      <c r="B625" s="334"/>
      <c r="C625" s="334"/>
      <c r="D625" s="334"/>
    </row>
    <row r="626" spans="2:4" x14ac:dyDescent="0.2">
      <c r="B626" s="334"/>
      <c r="C626" s="334"/>
      <c r="D626" s="334"/>
    </row>
    <row r="627" spans="2:4" x14ac:dyDescent="0.2">
      <c r="B627" s="334"/>
      <c r="C627" s="334"/>
      <c r="D627" s="334"/>
    </row>
    <row r="628" spans="2:4" x14ac:dyDescent="0.2">
      <c r="B628" s="334"/>
      <c r="C628" s="334"/>
      <c r="D628" s="334"/>
    </row>
    <row r="629" spans="2:4" x14ac:dyDescent="0.2">
      <c r="B629" s="334"/>
      <c r="C629" s="334"/>
      <c r="D629" s="334"/>
    </row>
    <row r="630" spans="2:4" x14ac:dyDescent="0.2">
      <c r="B630" s="334"/>
      <c r="C630" s="334"/>
      <c r="D630" s="334"/>
    </row>
    <row r="631" spans="2:4" x14ac:dyDescent="0.2">
      <c r="B631" s="334"/>
      <c r="C631" s="334"/>
      <c r="D631" s="334"/>
    </row>
    <row r="632" spans="2:4" x14ac:dyDescent="0.2">
      <c r="B632" s="334"/>
      <c r="C632" s="334"/>
      <c r="D632" s="334"/>
    </row>
    <row r="633" spans="2:4" x14ac:dyDescent="0.2">
      <c r="B633" s="334"/>
      <c r="C633" s="334"/>
      <c r="D633" s="334"/>
    </row>
    <row r="634" spans="2:4" x14ac:dyDescent="0.2">
      <c r="B634" s="334"/>
      <c r="C634" s="334"/>
      <c r="D634" s="334"/>
    </row>
    <row r="635" spans="2:4" x14ac:dyDescent="0.2">
      <c r="B635" s="334"/>
      <c r="C635" s="334"/>
      <c r="D635" s="334"/>
    </row>
    <row r="636" spans="2:4" x14ac:dyDescent="0.2">
      <c r="B636" s="334"/>
      <c r="C636" s="334"/>
      <c r="D636" s="334"/>
    </row>
    <row r="637" spans="2:4" x14ac:dyDescent="0.2">
      <c r="B637" s="334"/>
      <c r="C637" s="334"/>
      <c r="D637" s="334"/>
    </row>
    <row r="638" spans="2:4" x14ac:dyDescent="0.2">
      <c r="B638" s="334"/>
      <c r="C638" s="334"/>
      <c r="D638" s="334"/>
    </row>
    <row r="639" spans="2:4" x14ac:dyDescent="0.2">
      <c r="B639" s="334"/>
      <c r="C639" s="334"/>
      <c r="D639" s="334"/>
    </row>
    <row r="640" spans="2:4" x14ac:dyDescent="0.2">
      <c r="B640" s="334"/>
      <c r="C640" s="334"/>
      <c r="D640" s="334"/>
    </row>
    <row r="641" spans="2:4" x14ac:dyDescent="0.2">
      <c r="B641" s="334"/>
      <c r="C641" s="334"/>
      <c r="D641" s="334"/>
    </row>
    <row r="642" spans="2:4" x14ac:dyDescent="0.2">
      <c r="B642" s="334"/>
      <c r="C642" s="334"/>
      <c r="D642" s="334"/>
    </row>
    <row r="643" spans="2:4" x14ac:dyDescent="0.2">
      <c r="B643" s="334"/>
      <c r="C643" s="334"/>
      <c r="D643" s="334"/>
    </row>
    <row r="644" spans="2:4" x14ac:dyDescent="0.2">
      <c r="B644" s="334"/>
      <c r="C644" s="334"/>
      <c r="D644" s="334"/>
    </row>
    <row r="645" spans="2:4" x14ac:dyDescent="0.2">
      <c r="B645" s="334"/>
      <c r="C645" s="334"/>
      <c r="D645" s="334"/>
    </row>
    <row r="646" spans="2:4" x14ac:dyDescent="0.2">
      <c r="B646" s="334"/>
      <c r="C646" s="334"/>
      <c r="D646" s="334"/>
    </row>
    <row r="647" spans="2:4" x14ac:dyDescent="0.2">
      <c r="B647" s="334"/>
      <c r="C647" s="334"/>
      <c r="D647" s="334"/>
    </row>
    <row r="648" spans="2:4" x14ac:dyDescent="0.2">
      <c r="B648" s="334"/>
      <c r="C648" s="334"/>
      <c r="D648" s="334"/>
    </row>
    <row r="649" spans="2:4" x14ac:dyDescent="0.2">
      <c r="B649" s="334"/>
      <c r="C649" s="334"/>
      <c r="D649" s="334"/>
    </row>
    <row r="650" spans="2:4" x14ac:dyDescent="0.2">
      <c r="B650" s="334"/>
      <c r="C650" s="334"/>
      <c r="D650" s="334"/>
    </row>
    <row r="651" spans="2:4" x14ac:dyDescent="0.2">
      <c r="B651" s="334"/>
      <c r="C651" s="334"/>
      <c r="D651" s="334"/>
    </row>
    <row r="652" spans="2:4" x14ac:dyDescent="0.2">
      <c r="B652" s="334"/>
      <c r="C652" s="334"/>
      <c r="D652" s="334"/>
    </row>
    <row r="653" spans="2:4" x14ac:dyDescent="0.2">
      <c r="B653" s="334"/>
      <c r="C653" s="334"/>
      <c r="D653" s="334"/>
    </row>
    <row r="654" spans="2:4" x14ac:dyDescent="0.2">
      <c r="B654" s="334"/>
      <c r="C654" s="334"/>
      <c r="D654" s="334"/>
    </row>
    <row r="655" spans="2:4" x14ac:dyDescent="0.2">
      <c r="B655" s="334"/>
      <c r="C655" s="334"/>
      <c r="D655" s="334"/>
    </row>
    <row r="656" spans="2:4" x14ac:dyDescent="0.2">
      <c r="B656" s="334"/>
      <c r="C656" s="334"/>
      <c r="D656" s="334"/>
    </row>
    <row r="657" spans="2:4" x14ac:dyDescent="0.2">
      <c r="B657" s="334"/>
      <c r="C657" s="334"/>
      <c r="D657" s="334"/>
    </row>
    <row r="658" spans="2:4" x14ac:dyDescent="0.2">
      <c r="B658" s="334"/>
      <c r="C658" s="334"/>
      <c r="D658" s="334"/>
    </row>
    <row r="659" spans="2:4" x14ac:dyDescent="0.2">
      <c r="B659" s="334"/>
      <c r="C659" s="334"/>
      <c r="D659" s="334"/>
    </row>
    <row r="660" spans="2:4" x14ac:dyDescent="0.2">
      <c r="B660" s="334"/>
      <c r="C660" s="334"/>
      <c r="D660" s="334"/>
    </row>
    <row r="661" spans="2:4" x14ac:dyDescent="0.2">
      <c r="B661" s="334"/>
      <c r="C661" s="334"/>
      <c r="D661" s="334"/>
    </row>
    <row r="662" spans="2:4" x14ac:dyDescent="0.2">
      <c r="B662" s="334"/>
      <c r="C662" s="334"/>
      <c r="D662" s="334"/>
    </row>
    <row r="663" spans="2:4" x14ac:dyDescent="0.2">
      <c r="B663" s="334"/>
      <c r="C663" s="334"/>
      <c r="D663" s="334"/>
    </row>
    <row r="664" spans="2:4" x14ac:dyDescent="0.2">
      <c r="B664" s="334"/>
      <c r="C664" s="334"/>
      <c r="D664" s="334"/>
    </row>
    <row r="665" spans="2:4" x14ac:dyDescent="0.2">
      <c r="B665" s="334"/>
      <c r="C665" s="334"/>
      <c r="D665" s="334"/>
    </row>
    <row r="666" spans="2:4" x14ac:dyDescent="0.2">
      <c r="B666" s="334"/>
      <c r="C666" s="334"/>
      <c r="D666" s="334"/>
    </row>
    <row r="667" spans="2:4" x14ac:dyDescent="0.2">
      <c r="B667" s="334"/>
      <c r="C667" s="334"/>
      <c r="D667" s="334"/>
    </row>
    <row r="668" spans="2:4" x14ac:dyDescent="0.2">
      <c r="B668" s="334"/>
      <c r="C668" s="334"/>
      <c r="D668" s="334"/>
    </row>
    <row r="669" spans="2:4" x14ac:dyDescent="0.2">
      <c r="B669" s="334"/>
      <c r="C669" s="334"/>
      <c r="D669" s="334"/>
    </row>
    <row r="670" spans="2:4" x14ac:dyDescent="0.2">
      <c r="B670" s="334"/>
      <c r="C670" s="334"/>
      <c r="D670" s="334"/>
    </row>
    <row r="671" spans="2:4" x14ac:dyDescent="0.2">
      <c r="B671" s="334"/>
      <c r="C671" s="334"/>
      <c r="D671" s="334"/>
    </row>
    <row r="672" spans="2:4" x14ac:dyDescent="0.2">
      <c r="B672" s="334"/>
      <c r="C672" s="334"/>
      <c r="D672" s="334"/>
    </row>
    <row r="673" spans="2:4" x14ac:dyDescent="0.2">
      <c r="B673" s="334"/>
      <c r="C673" s="334"/>
      <c r="D673" s="334"/>
    </row>
    <row r="674" spans="2:4" x14ac:dyDescent="0.2">
      <c r="B674" s="334"/>
      <c r="C674" s="334"/>
      <c r="D674" s="334"/>
    </row>
    <row r="675" spans="2:4" x14ac:dyDescent="0.2">
      <c r="B675" s="334"/>
      <c r="C675" s="334"/>
      <c r="D675" s="334"/>
    </row>
    <row r="676" spans="2:4" x14ac:dyDescent="0.2">
      <c r="B676" s="334"/>
      <c r="C676" s="334"/>
      <c r="D676" s="334"/>
    </row>
    <row r="677" spans="2:4" x14ac:dyDescent="0.2">
      <c r="B677" s="334"/>
      <c r="C677" s="334"/>
      <c r="D677" s="334"/>
    </row>
    <row r="678" spans="2:4" x14ac:dyDescent="0.2">
      <c r="B678" s="334"/>
      <c r="C678" s="334"/>
      <c r="D678" s="334"/>
    </row>
    <row r="679" spans="2:4" x14ac:dyDescent="0.2">
      <c r="B679" s="334"/>
      <c r="C679" s="334"/>
      <c r="D679" s="334"/>
    </row>
    <row r="680" spans="2:4" x14ac:dyDescent="0.2">
      <c r="B680" s="334"/>
      <c r="C680" s="334"/>
      <c r="D680" s="334"/>
    </row>
    <row r="681" spans="2:4" x14ac:dyDescent="0.2">
      <c r="B681" s="334"/>
      <c r="C681" s="334"/>
      <c r="D681" s="334"/>
    </row>
    <row r="682" spans="2:4" x14ac:dyDescent="0.2">
      <c r="B682" s="334"/>
      <c r="C682" s="334"/>
      <c r="D682" s="334"/>
    </row>
    <row r="683" spans="2:4" x14ac:dyDescent="0.2">
      <c r="B683" s="334"/>
      <c r="C683" s="334"/>
      <c r="D683" s="334"/>
    </row>
    <row r="684" spans="2:4" x14ac:dyDescent="0.2">
      <c r="B684" s="334"/>
      <c r="C684" s="334"/>
      <c r="D684" s="334"/>
    </row>
    <row r="685" spans="2:4" x14ac:dyDescent="0.2">
      <c r="B685" s="334"/>
      <c r="C685" s="334"/>
      <c r="D685" s="334"/>
    </row>
    <row r="686" spans="2:4" x14ac:dyDescent="0.2">
      <c r="B686" s="334"/>
      <c r="C686" s="334"/>
      <c r="D686" s="334"/>
    </row>
    <row r="687" spans="2:4" x14ac:dyDescent="0.2">
      <c r="B687" s="334"/>
      <c r="C687" s="334"/>
      <c r="D687" s="334"/>
    </row>
    <row r="688" spans="2:4" x14ac:dyDescent="0.2">
      <c r="B688" s="334"/>
      <c r="C688" s="334"/>
      <c r="D688" s="334"/>
    </row>
    <row r="689" spans="2:4" x14ac:dyDescent="0.2">
      <c r="B689" s="334"/>
      <c r="C689" s="334"/>
      <c r="D689" s="334"/>
    </row>
    <row r="690" spans="2:4" x14ac:dyDescent="0.2">
      <c r="B690" s="334"/>
      <c r="C690" s="334"/>
      <c r="D690" s="334"/>
    </row>
    <row r="691" spans="2:4" x14ac:dyDescent="0.2">
      <c r="B691" s="334"/>
      <c r="C691" s="334"/>
      <c r="D691" s="334"/>
    </row>
    <row r="692" spans="2:4" x14ac:dyDescent="0.2">
      <c r="B692" s="334"/>
      <c r="C692" s="334"/>
      <c r="D692" s="334"/>
    </row>
    <row r="693" spans="2:4" x14ac:dyDescent="0.2">
      <c r="B693" s="334"/>
      <c r="C693" s="334"/>
      <c r="D693" s="334"/>
    </row>
    <row r="694" spans="2:4" x14ac:dyDescent="0.2">
      <c r="B694" s="334"/>
      <c r="C694" s="334"/>
      <c r="D694" s="334"/>
    </row>
    <row r="695" spans="2:4" x14ac:dyDescent="0.2">
      <c r="B695" s="334"/>
      <c r="C695" s="334"/>
      <c r="D695" s="334"/>
    </row>
    <row r="696" spans="2:4" x14ac:dyDescent="0.2">
      <c r="B696" s="334"/>
      <c r="C696" s="334"/>
      <c r="D696" s="334"/>
    </row>
    <row r="697" spans="2:4" x14ac:dyDescent="0.2">
      <c r="B697" s="334"/>
      <c r="C697" s="334"/>
      <c r="D697" s="334"/>
    </row>
    <row r="698" spans="2:4" x14ac:dyDescent="0.2">
      <c r="B698" s="334"/>
      <c r="C698" s="334"/>
      <c r="D698" s="334"/>
    </row>
    <row r="699" spans="2:4" x14ac:dyDescent="0.2">
      <c r="B699" s="334"/>
      <c r="C699" s="334"/>
      <c r="D699" s="334"/>
    </row>
    <row r="700" spans="2:4" x14ac:dyDescent="0.2">
      <c r="B700" s="334"/>
      <c r="C700" s="334"/>
      <c r="D700" s="334"/>
    </row>
    <row r="701" spans="2:4" x14ac:dyDescent="0.2">
      <c r="B701" s="334"/>
      <c r="C701" s="334"/>
      <c r="D701" s="334"/>
    </row>
    <row r="702" spans="2:4" x14ac:dyDescent="0.2">
      <c r="B702" s="334"/>
      <c r="C702" s="334"/>
      <c r="D702" s="334"/>
    </row>
    <row r="703" spans="2:4" x14ac:dyDescent="0.2">
      <c r="B703" s="334"/>
      <c r="C703" s="334"/>
      <c r="D703" s="334"/>
    </row>
    <row r="704" spans="2:4" x14ac:dyDescent="0.2">
      <c r="B704" s="334"/>
      <c r="C704" s="334"/>
      <c r="D704" s="334"/>
    </row>
    <row r="705" spans="2:4" x14ac:dyDescent="0.2">
      <c r="B705" s="334"/>
      <c r="C705" s="334"/>
      <c r="D705" s="334"/>
    </row>
    <row r="706" spans="2:4" x14ac:dyDescent="0.2">
      <c r="B706" s="334"/>
      <c r="C706" s="334"/>
      <c r="D706" s="334"/>
    </row>
    <row r="707" spans="2:4" x14ac:dyDescent="0.2">
      <c r="B707" s="334"/>
      <c r="C707" s="334"/>
      <c r="D707" s="334"/>
    </row>
    <row r="708" spans="2:4" x14ac:dyDescent="0.2">
      <c r="B708" s="334"/>
      <c r="C708" s="334"/>
      <c r="D708" s="334"/>
    </row>
    <row r="709" spans="2:4" x14ac:dyDescent="0.2">
      <c r="B709" s="334"/>
      <c r="C709" s="334"/>
      <c r="D709" s="334"/>
    </row>
    <row r="710" spans="2:4" x14ac:dyDescent="0.2">
      <c r="B710" s="334"/>
      <c r="C710" s="334"/>
      <c r="D710" s="334"/>
    </row>
    <row r="711" spans="2:4" x14ac:dyDescent="0.2">
      <c r="B711" s="334"/>
      <c r="C711" s="334"/>
      <c r="D711" s="334"/>
    </row>
    <row r="712" spans="2:4" x14ac:dyDescent="0.2">
      <c r="B712" s="334"/>
      <c r="C712" s="334"/>
      <c r="D712" s="334"/>
    </row>
    <row r="713" spans="2:4" x14ac:dyDescent="0.2">
      <c r="B713" s="334"/>
      <c r="C713" s="334"/>
      <c r="D713" s="334"/>
    </row>
    <row r="714" spans="2:4" x14ac:dyDescent="0.2">
      <c r="B714" s="334"/>
      <c r="C714" s="334"/>
      <c r="D714" s="334"/>
    </row>
    <row r="715" spans="2:4" x14ac:dyDescent="0.2">
      <c r="B715" s="334"/>
      <c r="C715" s="334"/>
      <c r="D715" s="334"/>
    </row>
    <row r="716" spans="2:4" x14ac:dyDescent="0.2">
      <c r="B716" s="334"/>
      <c r="C716" s="334"/>
      <c r="D716" s="334"/>
    </row>
    <row r="717" spans="2:4" x14ac:dyDescent="0.2">
      <c r="B717" s="334"/>
      <c r="C717" s="334"/>
      <c r="D717" s="334"/>
    </row>
    <row r="718" spans="2:4" x14ac:dyDescent="0.2">
      <c r="B718" s="334"/>
      <c r="C718" s="334"/>
      <c r="D718" s="334"/>
    </row>
    <row r="719" spans="2:4" x14ac:dyDescent="0.2">
      <c r="B719" s="334"/>
      <c r="C719" s="334"/>
      <c r="D719" s="334"/>
    </row>
    <row r="720" spans="2:4" x14ac:dyDescent="0.2">
      <c r="B720" s="334"/>
      <c r="C720" s="334"/>
      <c r="D720" s="334"/>
    </row>
    <row r="721" spans="2:4" x14ac:dyDescent="0.2">
      <c r="B721" s="334"/>
      <c r="C721" s="334"/>
      <c r="D721" s="334"/>
    </row>
    <row r="722" spans="2:4" x14ac:dyDescent="0.2">
      <c r="B722" s="334"/>
      <c r="C722" s="334"/>
      <c r="D722" s="334"/>
    </row>
    <row r="723" spans="2:4" x14ac:dyDescent="0.2">
      <c r="B723" s="334"/>
      <c r="C723" s="334"/>
      <c r="D723" s="334"/>
    </row>
    <row r="724" spans="2:4" x14ac:dyDescent="0.2">
      <c r="B724" s="334"/>
      <c r="C724" s="334"/>
      <c r="D724" s="334"/>
    </row>
    <row r="725" spans="2:4" x14ac:dyDescent="0.2">
      <c r="B725" s="334"/>
      <c r="C725" s="334"/>
      <c r="D725" s="334"/>
    </row>
    <row r="726" spans="2:4" x14ac:dyDescent="0.2">
      <c r="B726" s="334"/>
      <c r="C726" s="334"/>
      <c r="D726" s="334"/>
    </row>
    <row r="727" spans="2:4" x14ac:dyDescent="0.2">
      <c r="B727" s="334"/>
      <c r="C727" s="334"/>
      <c r="D727" s="334"/>
    </row>
    <row r="728" spans="2:4" x14ac:dyDescent="0.2">
      <c r="B728" s="334"/>
      <c r="C728" s="334"/>
      <c r="D728" s="334"/>
    </row>
    <row r="729" spans="2:4" x14ac:dyDescent="0.2">
      <c r="B729" s="334"/>
      <c r="C729" s="334"/>
      <c r="D729" s="334"/>
    </row>
    <row r="730" spans="2:4" x14ac:dyDescent="0.2">
      <c r="B730" s="334"/>
      <c r="C730" s="334"/>
      <c r="D730" s="334"/>
    </row>
    <row r="731" spans="2:4" x14ac:dyDescent="0.2">
      <c r="B731" s="334"/>
      <c r="C731" s="334"/>
      <c r="D731" s="334"/>
    </row>
    <row r="732" spans="2:4" x14ac:dyDescent="0.2">
      <c r="B732" s="334"/>
      <c r="C732" s="334"/>
      <c r="D732" s="334"/>
    </row>
    <row r="733" spans="2:4" x14ac:dyDescent="0.2">
      <c r="B733" s="334"/>
      <c r="C733" s="334"/>
      <c r="D733" s="334"/>
    </row>
    <row r="734" spans="2:4" x14ac:dyDescent="0.2">
      <c r="B734" s="334"/>
      <c r="C734" s="334"/>
      <c r="D734" s="334"/>
    </row>
    <row r="735" spans="2:4" x14ac:dyDescent="0.2">
      <c r="B735" s="334"/>
      <c r="C735" s="334"/>
      <c r="D735" s="334"/>
    </row>
    <row r="736" spans="2:4" x14ac:dyDescent="0.2">
      <c r="B736" s="334"/>
      <c r="C736" s="334"/>
      <c r="D736" s="334"/>
    </row>
    <row r="737" spans="2:4" x14ac:dyDescent="0.2">
      <c r="B737" s="334"/>
      <c r="C737" s="334"/>
      <c r="D737" s="334"/>
    </row>
    <row r="738" spans="2:4" x14ac:dyDescent="0.2">
      <c r="B738" s="334"/>
      <c r="C738" s="334"/>
      <c r="D738" s="334"/>
    </row>
    <row r="739" spans="2:4" x14ac:dyDescent="0.2">
      <c r="B739" s="334"/>
      <c r="C739" s="334"/>
      <c r="D739" s="334"/>
    </row>
    <row r="740" spans="2:4" x14ac:dyDescent="0.2">
      <c r="B740" s="334"/>
      <c r="C740" s="334"/>
      <c r="D740" s="334"/>
    </row>
    <row r="741" spans="2:4" x14ac:dyDescent="0.2">
      <c r="B741" s="334"/>
      <c r="C741" s="334"/>
      <c r="D741" s="334"/>
    </row>
    <row r="742" spans="2:4" x14ac:dyDescent="0.2">
      <c r="B742" s="334"/>
      <c r="C742" s="334"/>
      <c r="D742" s="334"/>
    </row>
    <row r="743" spans="2:4" x14ac:dyDescent="0.2">
      <c r="B743" s="334"/>
      <c r="C743" s="334"/>
      <c r="D743" s="334"/>
    </row>
    <row r="744" spans="2:4" x14ac:dyDescent="0.2">
      <c r="B744" s="334"/>
      <c r="C744" s="334"/>
      <c r="D744" s="334"/>
    </row>
    <row r="745" spans="2:4" x14ac:dyDescent="0.2">
      <c r="B745" s="334"/>
      <c r="C745" s="334"/>
      <c r="D745" s="334"/>
    </row>
    <row r="746" spans="2:4" x14ac:dyDescent="0.2">
      <c r="B746" s="334"/>
      <c r="C746" s="334"/>
      <c r="D746" s="334"/>
    </row>
    <row r="747" spans="2:4" x14ac:dyDescent="0.2">
      <c r="B747" s="334"/>
      <c r="C747" s="334"/>
      <c r="D747" s="334"/>
    </row>
    <row r="748" spans="2:4" x14ac:dyDescent="0.2">
      <c r="B748" s="334"/>
      <c r="C748" s="334"/>
      <c r="D748" s="334"/>
    </row>
    <row r="749" spans="2:4" x14ac:dyDescent="0.2">
      <c r="B749" s="334"/>
      <c r="C749" s="334"/>
      <c r="D749" s="334"/>
    </row>
    <row r="750" spans="2:4" x14ac:dyDescent="0.2">
      <c r="B750" s="334"/>
      <c r="C750" s="334"/>
      <c r="D750" s="334"/>
    </row>
    <row r="751" spans="2:4" x14ac:dyDescent="0.2">
      <c r="B751" s="334"/>
      <c r="C751" s="334"/>
      <c r="D751" s="334"/>
    </row>
    <row r="752" spans="2:4" x14ac:dyDescent="0.2">
      <c r="B752" s="334"/>
      <c r="C752" s="334"/>
      <c r="D752" s="334"/>
    </row>
    <row r="753" spans="2:4" x14ac:dyDescent="0.2">
      <c r="B753" s="334"/>
      <c r="C753" s="334"/>
      <c r="D753" s="334"/>
    </row>
    <row r="754" spans="2:4" x14ac:dyDescent="0.2">
      <c r="B754" s="334"/>
      <c r="C754" s="334"/>
      <c r="D754" s="334"/>
    </row>
    <row r="755" spans="2:4" x14ac:dyDescent="0.2">
      <c r="B755" s="334"/>
      <c r="C755" s="334"/>
      <c r="D755" s="334"/>
    </row>
    <row r="756" spans="2:4" x14ac:dyDescent="0.2">
      <c r="B756" s="334"/>
      <c r="C756" s="334"/>
      <c r="D756" s="334"/>
    </row>
    <row r="757" spans="2:4" x14ac:dyDescent="0.2">
      <c r="B757" s="334"/>
      <c r="C757" s="334"/>
      <c r="D757" s="334"/>
    </row>
    <row r="758" spans="2:4" x14ac:dyDescent="0.2">
      <c r="B758" s="334"/>
      <c r="C758" s="334"/>
      <c r="D758" s="334"/>
    </row>
    <row r="759" spans="2:4" x14ac:dyDescent="0.2">
      <c r="B759" s="334"/>
      <c r="C759" s="334"/>
      <c r="D759" s="334"/>
    </row>
    <row r="760" spans="2:4" x14ac:dyDescent="0.2">
      <c r="B760" s="334"/>
      <c r="C760" s="334"/>
      <c r="D760" s="334"/>
    </row>
    <row r="761" spans="2:4" x14ac:dyDescent="0.2">
      <c r="B761" s="334"/>
      <c r="C761" s="334"/>
      <c r="D761" s="334"/>
    </row>
    <row r="762" spans="2:4" x14ac:dyDescent="0.2">
      <c r="B762" s="334"/>
      <c r="C762" s="334"/>
      <c r="D762" s="334"/>
    </row>
    <row r="763" spans="2:4" x14ac:dyDescent="0.2">
      <c r="B763" s="334"/>
      <c r="C763" s="334"/>
      <c r="D763" s="334"/>
    </row>
    <row r="764" spans="2:4" x14ac:dyDescent="0.2">
      <c r="B764" s="334"/>
      <c r="C764" s="334"/>
      <c r="D764" s="334"/>
    </row>
    <row r="765" spans="2:4" x14ac:dyDescent="0.2">
      <c r="B765" s="334"/>
      <c r="C765" s="334"/>
      <c r="D765" s="334"/>
    </row>
    <row r="766" spans="2:4" x14ac:dyDescent="0.2">
      <c r="B766" s="334"/>
      <c r="C766" s="334"/>
      <c r="D766" s="334"/>
    </row>
    <row r="767" spans="2:4" x14ac:dyDescent="0.2">
      <c r="B767" s="334"/>
      <c r="C767" s="334"/>
      <c r="D767" s="334"/>
    </row>
    <row r="768" spans="2:4" x14ac:dyDescent="0.2">
      <c r="B768" s="334"/>
      <c r="C768" s="334"/>
      <c r="D768" s="334"/>
    </row>
    <row r="769" spans="2:4" x14ac:dyDescent="0.2">
      <c r="B769" s="334"/>
      <c r="C769" s="334"/>
      <c r="D769" s="334"/>
    </row>
    <row r="770" spans="2:4" x14ac:dyDescent="0.2">
      <c r="B770" s="334"/>
      <c r="C770" s="334"/>
      <c r="D770" s="334"/>
    </row>
    <row r="771" spans="2:4" x14ac:dyDescent="0.2">
      <c r="B771" s="334"/>
      <c r="C771" s="334"/>
      <c r="D771" s="334"/>
    </row>
    <row r="772" spans="2:4" x14ac:dyDescent="0.2">
      <c r="B772" s="334"/>
      <c r="C772" s="334"/>
      <c r="D772" s="334"/>
    </row>
    <row r="773" spans="2:4" x14ac:dyDescent="0.2">
      <c r="B773" s="334"/>
      <c r="C773" s="334"/>
      <c r="D773" s="334"/>
    </row>
    <row r="774" spans="2:4" x14ac:dyDescent="0.2">
      <c r="B774" s="334"/>
      <c r="C774" s="334"/>
      <c r="D774" s="334"/>
    </row>
    <row r="775" spans="2:4" x14ac:dyDescent="0.2">
      <c r="B775" s="334"/>
      <c r="C775" s="334"/>
      <c r="D775" s="334"/>
    </row>
    <row r="776" spans="2:4" x14ac:dyDescent="0.2">
      <c r="B776" s="334"/>
      <c r="C776" s="334"/>
      <c r="D776" s="334"/>
    </row>
    <row r="777" spans="2:4" x14ac:dyDescent="0.2">
      <c r="B777" s="334"/>
      <c r="C777" s="334"/>
      <c r="D777" s="334"/>
    </row>
    <row r="778" spans="2:4" x14ac:dyDescent="0.2">
      <c r="B778" s="334"/>
      <c r="C778" s="334"/>
      <c r="D778" s="334"/>
    </row>
    <row r="779" spans="2:4" x14ac:dyDescent="0.2">
      <c r="B779" s="334"/>
      <c r="C779" s="334"/>
      <c r="D779" s="334"/>
    </row>
    <row r="780" spans="2:4" x14ac:dyDescent="0.2">
      <c r="B780" s="334"/>
      <c r="C780" s="334"/>
      <c r="D780" s="334"/>
    </row>
    <row r="781" spans="2:4" x14ac:dyDescent="0.2">
      <c r="B781" s="334"/>
      <c r="C781" s="334"/>
      <c r="D781" s="334"/>
    </row>
    <row r="782" spans="2:4" x14ac:dyDescent="0.2">
      <c r="B782" s="334"/>
      <c r="C782" s="334"/>
      <c r="D782" s="334"/>
    </row>
    <row r="783" spans="2:4" x14ac:dyDescent="0.2">
      <c r="B783" s="334"/>
      <c r="C783" s="334"/>
      <c r="D783" s="334"/>
    </row>
    <row r="784" spans="2:4" x14ac:dyDescent="0.2">
      <c r="B784" s="334"/>
      <c r="C784" s="334"/>
      <c r="D784" s="334"/>
    </row>
    <row r="785" spans="2:4" x14ac:dyDescent="0.2">
      <c r="B785" s="334"/>
      <c r="C785" s="334"/>
      <c r="D785" s="334"/>
    </row>
    <row r="786" spans="2:4" x14ac:dyDescent="0.2">
      <c r="B786" s="334"/>
      <c r="C786" s="334"/>
      <c r="D786" s="334"/>
    </row>
    <row r="787" spans="2:4" x14ac:dyDescent="0.2">
      <c r="B787" s="334"/>
      <c r="C787" s="334"/>
      <c r="D787" s="334"/>
    </row>
    <row r="788" spans="2:4" x14ac:dyDescent="0.2">
      <c r="B788" s="334"/>
      <c r="C788" s="334"/>
      <c r="D788" s="334"/>
    </row>
    <row r="789" spans="2:4" x14ac:dyDescent="0.2">
      <c r="B789" s="334"/>
      <c r="C789" s="334"/>
      <c r="D789" s="334"/>
    </row>
    <row r="790" spans="2:4" x14ac:dyDescent="0.2">
      <c r="B790" s="334"/>
      <c r="C790" s="334"/>
      <c r="D790" s="334"/>
    </row>
    <row r="791" spans="2:4" x14ac:dyDescent="0.2">
      <c r="B791" s="334"/>
      <c r="C791" s="334"/>
      <c r="D791" s="334"/>
    </row>
    <row r="792" spans="2:4" x14ac:dyDescent="0.2">
      <c r="B792" s="334"/>
      <c r="C792" s="334"/>
      <c r="D792" s="334"/>
    </row>
    <row r="793" spans="2:4" x14ac:dyDescent="0.2">
      <c r="B793" s="334"/>
      <c r="C793" s="334"/>
      <c r="D793" s="334"/>
    </row>
    <row r="794" spans="2:4" x14ac:dyDescent="0.2">
      <c r="B794" s="334"/>
      <c r="C794" s="334"/>
      <c r="D794" s="334"/>
    </row>
    <row r="795" spans="2:4" x14ac:dyDescent="0.2">
      <c r="B795" s="334"/>
      <c r="C795" s="334"/>
      <c r="D795" s="334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2019</oddHeader>
    <oddFooter>&amp;C&amp;"Times New Roman,Gras"&amp;9Page &amp;P de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J22"/>
  <sheetViews>
    <sheetView showGridLines="0" workbookViewId="0">
      <selection activeCell="M22" sqref="M22"/>
    </sheetView>
  </sheetViews>
  <sheetFormatPr baseColWidth="10" defaultColWidth="23.1640625" defaultRowHeight="12.75" x14ac:dyDescent="0.2"/>
  <cols>
    <col min="1" max="1" width="27" bestFit="1" customWidth="1"/>
    <col min="2" max="2" width="13.6640625" customWidth="1"/>
    <col min="3" max="3" width="13" customWidth="1"/>
    <col min="4" max="4" width="18.6640625" customWidth="1"/>
    <col min="6" max="7" width="14.1640625" customWidth="1"/>
    <col min="8" max="8" width="16.6640625" customWidth="1"/>
    <col min="9" max="9" width="18" customWidth="1"/>
    <col min="10" max="10" width="12.6640625" customWidth="1"/>
  </cols>
  <sheetData>
    <row r="1" spans="1:10" ht="13.5" thickBot="1" x14ac:dyDescent="0.25"/>
    <row r="2" spans="1:10" ht="33" customHeight="1" thickTop="1" thickBot="1" x14ac:dyDescent="0.25">
      <c r="A2" s="634" t="s">
        <v>453</v>
      </c>
      <c r="B2" s="635"/>
      <c r="C2" s="635"/>
      <c r="D2" s="635"/>
      <c r="E2" s="635"/>
      <c r="F2" s="635"/>
      <c r="G2" s="635"/>
      <c r="H2" s="635"/>
      <c r="I2" s="635"/>
      <c r="J2" s="636"/>
    </row>
    <row r="3" spans="1:10" ht="13.5" thickTop="1" x14ac:dyDescent="0.2"/>
    <row r="5" spans="1:10" x14ac:dyDescent="0.2">
      <c r="A5" s="612" t="s">
        <v>586</v>
      </c>
      <c r="B5" s="612"/>
      <c r="C5" s="612"/>
      <c r="D5" s="612"/>
      <c r="E5" s="612"/>
      <c r="F5" s="612"/>
      <c r="G5" s="612"/>
      <c r="H5" s="612"/>
      <c r="I5" s="612"/>
      <c r="J5" s="612"/>
    </row>
    <row r="8" spans="1:10" ht="18" customHeight="1" x14ac:dyDescent="0.2">
      <c r="B8" s="623" t="s">
        <v>176</v>
      </c>
      <c r="C8" s="624"/>
      <c r="D8" s="624"/>
      <c r="E8" s="624"/>
      <c r="F8" s="624"/>
      <c r="G8" s="624"/>
      <c r="H8" s="624"/>
      <c r="I8" s="624"/>
      <c r="J8" s="627" t="s">
        <v>60</v>
      </c>
    </row>
    <row r="9" spans="1:10" s="267" customFormat="1" ht="63.75" x14ac:dyDescent="0.2">
      <c r="B9" s="268" t="s">
        <v>173</v>
      </c>
      <c r="C9" s="269" t="s">
        <v>568</v>
      </c>
      <c r="D9" s="269" t="s">
        <v>174</v>
      </c>
      <c r="E9" s="269" t="s">
        <v>569</v>
      </c>
      <c r="F9" s="269" t="s">
        <v>175</v>
      </c>
      <c r="G9" s="269" t="s">
        <v>570</v>
      </c>
      <c r="H9" s="269" t="s">
        <v>433</v>
      </c>
      <c r="I9" s="269" t="s">
        <v>571</v>
      </c>
      <c r="J9" s="628"/>
    </row>
    <row r="10" spans="1:10" s="267" customFormat="1" ht="76.5" x14ac:dyDescent="0.2">
      <c r="B10" s="272"/>
      <c r="C10" s="272"/>
      <c r="D10" s="272"/>
      <c r="E10" s="272"/>
      <c r="F10" s="272"/>
      <c r="G10" s="272"/>
      <c r="H10" s="272"/>
      <c r="I10" s="272"/>
      <c r="J10" s="274" t="s">
        <v>572</v>
      </c>
    </row>
    <row r="11" spans="1:10" x14ac:dyDescent="0.2">
      <c r="A11" s="273" t="s">
        <v>88</v>
      </c>
      <c r="B11" s="252"/>
      <c r="C11" s="252">
        <v>26</v>
      </c>
      <c r="D11" s="252">
        <v>2</v>
      </c>
      <c r="E11" s="252">
        <v>5</v>
      </c>
      <c r="F11" s="252">
        <v>32</v>
      </c>
      <c r="G11" s="252">
        <v>1</v>
      </c>
      <c r="H11" s="252">
        <v>13</v>
      </c>
      <c r="I11" s="252"/>
      <c r="J11" s="275">
        <f>SUM(B11:I11)</f>
        <v>79</v>
      </c>
    </row>
    <row r="12" spans="1:10" ht="13.5" x14ac:dyDescent="0.2">
      <c r="A12" s="76" t="s">
        <v>89</v>
      </c>
      <c r="B12" s="453"/>
      <c r="C12" s="15">
        <v>26</v>
      </c>
      <c r="D12" s="15">
        <v>2</v>
      </c>
      <c r="E12" s="15">
        <v>5</v>
      </c>
      <c r="F12" s="15">
        <v>31</v>
      </c>
      <c r="G12" s="15">
        <v>1</v>
      </c>
      <c r="H12" s="15">
        <v>13</v>
      </c>
      <c r="I12" s="15"/>
      <c r="J12" s="454"/>
    </row>
    <row r="13" spans="1:10" ht="13.5" x14ac:dyDescent="0.2">
      <c r="A13" s="84" t="s">
        <v>434</v>
      </c>
      <c r="B13" s="461"/>
      <c r="C13" s="17"/>
      <c r="D13" s="17"/>
      <c r="E13" s="17"/>
      <c r="F13" s="17">
        <v>1</v>
      </c>
      <c r="G13" s="17"/>
      <c r="H13" s="17"/>
      <c r="I13" s="17"/>
      <c r="J13" s="462"/>
    </row>
    <row r="14" spans="1:10" x14ac:dyDescent="0.2">
      <c r="A14" s="273" t="s">
        <v>92</v>
      </c>
      <c r="B14" s="252">
        <v>6</v>
      </c>
      <c r="C14" s="252">
        <v>22</v>
      </c>
      <c r="D14" s="252">
        <v>3</v>
      </c>
      <c r="E14" s="252">
        <v>1</v>
      </c>
      <c r="F14" s="252">
        <v>15</v>
      </c>
      <c r="G14" s="252"/>
      <c r="H14" s="252">
        <v>3</v>
      </c>
      <c r="I14" s="252"/>
      <c r="J14" s="275">
        <f>SUM(B14:I14)</f>
        <v>50</v>
      </c>
    </row>
    <row r="15" spans="1:10" ht="13.5" x14ac:dyDescent="0.2">
      <c r="A15" s="76" t="s">
        <v>93</v>
      </c>
      <c r="B15" s="278">
        <v>4</v>
      </c>
      <c r="C15" s="279">
        <v>19</v>
      </c>
      <c r="D15" s="279">
        <v>2</v>
      </c>
      <c r="E15" s="279">
        <v>1</v>
      </c>
      <c r="F15" s="279">
        <v>12</v>
      </c>
      <c r="G15" s="279"/>
      <c r="H15" s="279">
        <v>3</v>
      </c>
      <c r="I15" s="279"/>
      <c r="J15" s="276"/>
    </row>
    <row r="16" spans="1:10" ht="13.5" x14ac:dyDescent="0.2">
      <c r="A16" s="270" t="s">
        <v>94</v>
      </c>
      <c r="B16" s="572"/>
      <c r="C16" s="573"/>
      <c r="D16" s="573"/>
      <c r="E16" s="573"/>
      <c r="F16" s="573">
        <v>1</v>
      </c>
      <c r="G16" s="573"/>
      <c r="H16" s="573"/>
      <c r="I16" s="573"/>
      <c r="J16" s="574"/>
    </row>
    <row r="17" spans="1:10" ht="13.5" x14ac:dyDescent="0.2">
      <c r="A17" s="271" t="s">
        <v>95</v>
      </c>
      <c r="B17" s="280">
        <v>2</v>
      </c>
      <c r="C17" s="281">
        <v>3</v>
      </c>
      <c r="D17" s="281">
        <v>1</v>
      </c>
      <c r="E17" s="281"/>
      <c r="F17" s="281">
        <v>2</v>
      </c>
      <c r="G17" s="281"/>
      <c r="H17" s="281"/>
      <c r="I17" s="281"/>
      <c r="J17" s="277"/>
    </row>
    <row r="18" spans="1:10" ht="13.5" x14ac:dyDescent="0.2">
      <c r="A18" s="270"/>
    </row>
    <row r="19" spans="1:10" x14ac:dyDescent="0.2">
      <c r="A19" s="193" t="s">
        <v>60</v>
      </c>
      <c r="B19" s="257">
        <f>B11+B14</f>
        <v>6</v>
      </c>
      <c r="C19" s="257">
        <f t="shared" ref="C19:I19" si="0">C11+C14</f>
        <v>48</v>
      </c>
      <c r="D19" s="257">
        <f t="shared" si="0"/>
        <v>5</v>
      </c>
      <c r="E19" s="257">
        <f t="shared" si="0"/>
        <v>6</v>
      </c>
      <c r="F19" s="257">
        <f t="shared" si="0"/>
        <v>47</v>
      </c>
      <c r="G19" s="257">
        <f t="shared" si="0"/>
        <v>1</v>
      </c>
      <c r="H19" s="257">
        <f t="shared" si="0"/>
        <v>16</v>
      </c>
      <c r="I19" s="257">
        <f t="shared" si="0"/>
        <v>0</v>
      </c>
      <c r="J19" s="275">
        <f>SUM(B19:I19)</f>
        <v>129</v>
      </c>
    </row>
    <row r="21" spans="1:10" x14ac:dyDescent="0.2">
      <c r="A21" s="344" t="s">
        <v>252</v>
      </c>
    </row>
    <row r="22" spans="1:10" x14ac:dyDescent="0.2">
      <c r="A22" s="345" t="s">
        <v>544</v>
      </c>
    </row>
  </sheetData>
  <mergeCells count="4">
    <mergeCell ref="B8:I8"/>
    <mergeCell ref="J8:J9"/>
    <mergeCell ref="A2:J2"/>
    <mergeCell ref="A5:J5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90" fitToHeight="0" orientation="landscape" r:id="rId1"/>
  <headerFooter>
    <oddHeader>&amp;L&amp;"Times New Roman,Gras"&amp;9DGRH A1-1&amp;R&amp;"Times New Roman,Gras"&amp;9Juillet 2019</oddHeader>
    <oddFooter>Page &amp;P de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2" tint="-0.89999084444715716"/>
    <pageSetUpPr fitToPage="1"/>
  </sheetPr>
  <dimension ref="A1:E66"/>
  <sheetViews>
    <sheetView showGridLines="0" showZeros="0" workbookViewId="0">
      <selection activeCell="K24" sqref="K24"/>
    </sheetView>
  </sheetViews>
  <sheetFormatPr baseColWidth="10" defaultRowHeight="12.75" x14ac:dyDescent="0.2"/>
  <cols>
    <col min="1" max="1" width="13.6640625" bestFit="1" customWidth="1"/>
    <col min="2" max="2" width="8.5" customWidth="1"/>
    <col min="3" max="3" width="18.83203125" customWidth="1"/>
    <col min="5" max="5" width="87" customWidth="1"/>
  </cols>
  <sheetData>
    <row r="1" spans="1:5" x14ac:dyDescent="0.2">
      <c r="A1" s="333"/>
      <c r="B1" s="333"/>
      <c r="C1" s="333"/>
      <c r="D1" s="333"/>
      <c r="E1" s="333"/>
    </row>
    <row r="2" spans="1:5" x14ac:dyDescent="0.2">
      <c r="A2" s="615" t="s">
        <v>265</v>
      </c>
      <c r="B2" s="615"/>
      <c r="C2" s="615"/>
      <c r="D2" s="615"/>
      <c r="E2" s="615"/>
    </row>
    <row r="3" spans="1:5" x14ac:dyDescent="0.2">
      <c r="A3" s="333"/>
      <c r="B3" s="333"/>
      <c r="C3" s="333"/>
      <c r="D3" s="333"/>
      <c r="E3" s="333"/>
    </row>
    <row r="4" spans="1:5" ht="12.75" customHeight="1" x14ac:dyDescent="0.2">
      <c r="A4" s="333"/>
      <c r="B4" s="333"/>
      <c r="C4" s="333"/>
      <c r="D4" s="333"/>
      <c r="E4" s="333"/>
    </row>
    <row r="5" spans="1:5" ht="25.5" x14ac:dyDescent="0.2">
      <c r="A5" s="397" t="s">
        <v>266</v>
      </c>
      <c r="B5" s="397" t="s">
        <v>267</v>
      </c>
      <c r="C5" s="397" t="s">
        <v>268</v>
      </c>
      <c r="D5" s="397" t="s">
        <v>269</v>
      </c>
      <c r="E5" s="397" t="s">
        <v>270</v>
      </c>
    </row>
    <row r="6" spans="1:5" x14ac:dyDescent="0.2">
      <c r="A6" s="388"/>
      <c r="B6" s="388"/>
      <c r="C6" s="388"/>
      <c r="D6" s="388"/>
      <c r="E6" s="388"/>
    </row>
    <row r="7" spans="1:5" x14ac:dyDescent="0.2">
      <c r="A7" s="682" t="s">
        <v>0</v>
      </c>
      <c r="B7" s="695" t="s">
        <v>1</v>
      </c>
      <c r="C7" s="696" t="s">
        <v>271</v>
      </c>
      <c r="D7" s="389" t="s">
        <v>1</v>
      </c>
      <c r="E7" s="390" t="s">
        <v>272</v>
      </c>
    </row>
    <row r="8" spans="1:5" x14ac:dyDescent="0.2">
      <c r="A8" s="682"/>
      <c r="B8" s="671"/>
      <c r="C8" s="669"/>
      <c r="D8" s="391" t="s">
        <v>2</v>
      </c>
      <c r="E8" s="392" t="s">
        <v>273</v>
      </c>
    </row>
    <row r="9" spans="1:5" x14ac:dyDescent="0.2">
      <c r="A9" s="682"/>
      <c r="B9" s="671"/>
      <c r="C9" s="669"/>
      <c r="D9" s="391" t="s">
        <v>3</v>
      </c>
      <c r="E9" s="392" t="s">
        <v>274</v>
      </c>
    </row>
    <row r="10" spans="1:5" x14ac:dyDescent="0.2">
      <c r="A10" s="682"/>
      <c r="B10" s="672"/>
      <c r="C10" s="669"/>
      <c r="D10" s="391" t="s">
        <v>4</v>
      </c>
      <c r="E10" s="392" t="s">
        <v>275</v>
      </c>
    </row>
    <row r="11" spans="1:5" ht="21" customHeight="1" x14ac:dyDescent="0.2">
      <c r="A11" s="682"/>
      <c r="B11" s="688" t="s">
        <v>2</v>
      </c>
      <c r="C11" s="669" t="s">
        <v>276</v>
      </c>
      <c r="D11" s="391" t="s">
        <v>5</v>
      </c>
      <c r="E11" s="392" t="s">
        <v>277</v>
      </c>
    </row>
    <row r="12" spans="1:5" ht="21" customHeight="1" x14ac:dyDescent="0.2">
      <c r="A12" s="682"/>
      <c r="B12" s="689"/>
      <c r="C12" s="669"/>
      <c r="D12" s="391" t="s">
        <v>6</v>
      </c>
      <c r="E12" s="392" t="s">
        <v>278</v>
      </c>
    </row>
    <row r="13" spans="1:5" ht="12.75" customHeight="1" x14ac:dyDescent="0.2">
      <c r="A13" s="682" t="s">
        <v>7</v>
      </c>
      <c r="B13" s="683" t="s">
        <v>3</v>
      </c>
      <c r="C13" s="685" t="s">
        <v>279</v>
      </c>
      <c r="D13" s="391" t="s">
        <v>8</v>
      </c>
      <c r="E13" s="392" t="s">
        <v>280</v>
      </c>
    </row>
    <row r="14" spans="1:5" x14ac:dyDescent="0.2">
      <c r="A14" s="682"/>
      <c r="B14" s="697"/>
      <c r="C14" s="686"/>
      <c r="D14" s="391" t="s">
        <v>9</v>
      </c>
      <c r="E14" s="392" t="s">
        <v>281</v>
      </c>
    </row>
    <row r="15" spans="1:5" x14ac:dyDescent="0.2">
      <c r="A15" s="682"/>
      <c r="B15" s="697"/>
      <c r="C15" s="686"/>
      <c r="D15" s="391" t="s">
        <v>10</v>
      </c>
      <c r="E15" s="392" t="s">
        <v>282</v>
      </c>
    </row>
    <row r="16" spans="1:5" x14ac:dyDescent="0.2">
      <c r="A16" s="682"/>
      <c r="B16" s="697"/>
      <c r="C16" s="686"/>
      <c r="D16" s="393">
        <v>10</v>
      </c>
      <c r="E16" s="392" t="s">
        <v>283</v>
      </c>
    </row>
    <row r="17" spans="1:5" x14ac:dyDescent="0.2">
      <c r="A17" s="682"/>
      <c r="B17" s="697"/>
      <c r="C17" s="686"/>
      <c r="D17" s="393">
        <v>11</v>
      </c>
      <c r="E17" s="392" t="s">
        <v>284</v>
      </c>
    </row>
    <row r="18" spans="1:5" x14ac:dyDescent="0.2">
      <c r="A18" s="682"/>
      <c r="B18" s="697"/>
      <c r="C18" s="686"/>
      <c r="D18" s="393">
        <v>12</v>
      </c>
      <c r="E18" s="392" t="s">
        <v>285</v>
      </c>
    </row>
    <row r="19" spans="1:5" x14ac:dyDescent="0.2">
      <c r="A19" s="682"/>
      <c r="B19" s="697"/>
      <c r="C19" s="686"/>
      <c r="D19" s="393">
        <v>13</v>
      </c>
      <c r="E19" s="392" t="s">
        <v>286</v>
      </c>
    </row>
    <row r="20" spans="1:5" ht="25.5" x14ac:dyDescent="0.2">
      <c r="A20" s="682"/>
      <c r="B20" s="697"/>
      <c r="C20" s="686"/>
      <c r="D20" s="393">
        <v>14</v>
      </c>
      <c r="E20" s="392" t="s">
        <v>287</v>
      </c>
    </row>
    <row r="21" spans="1:5" ht="25.5" x14ac:dyDescent="0.2">
      <c r="A21" s="682"/>
      <c r="B21" s="698"/>
      <c r="C21" s="687"/>
      <c r="D21" s="393">
        <v>15</v>
      </c>
      <c r="E21" s="392" t="s">
        <v>288</v>
      </c>
    </row>
    <row r="22" spans="1:5" x14ac:dyDescent="0.2">
      <c r="A22" s="682"/>
      <c r="B22" s="683" t="s">
        <v>4</v>
      </c>
      <c r="C22" s="685" t="s">
        <v>289</v>
      </c>
      <c r="D22" s="393">
        <v>16</v>
      </c>
      <c r="E22" s="392" t="s">
        <v>290</v>
      </c>
    </row>
    <row r="23" spans="1:5" x14ac:dyDescent="0.2">
      <c r="A23" s="682"/>
      <c r="B23" s="677"/>
      <c r="C23" s="686"/>
      <c r="D23" s="393">
        <v>17</v>
      </c>
      <c r="E23" s="392" t="s">
        <v>291</v>
      </c>
    </row>
    <row r="24" spans="1:5" ht="38.25" x14ac:dyDescent="0.2">
      <c r="A24" s="682"/>
      <c r="B24" s="677"/>
      <c r="C24" s="686"/>
      <c r="D24" s="393">
        <v>18</v>
      </c>
      <c r="E24" s="392" t="s">
        <v>292</v>
      </c>
    </row>
    <row r="25" spans="1:5" x14ac:dyDescent="0.2">
      <c r="A25" s="682"/>
      <c r="B25" s="677"/>
      <c r="C25" s="686"/>
      <c r="D25" s="393">
        <v>19</v>
      </c>
      <c r="E25" s="392" t="s">
        <v>293</v>
      </c>
    </row>
    <row r="26" spans="1:5" x14ac:dyDescent="0.2">
      <c r="A26" s="682"/>
      <c r="B26" s="677"/>
      <c r="C26" s="686"/>
      <c r="D26" s="393">
        <v>20</v>
      </c>
      <c r="E26" s="392" t="s">
        <v>294</v>
      </c>
    </row>
    <row r="27" spans="1:5" ht="25.5" x14ac:dyDescent="0.2">
      <c r="A27" s="682"/>
      <c r="B27" s="677"/>
      <c r="C27" s="686"/>
      <c r="D27" s="393">
        <v>21</v>
      </c>
      <c r="E27" s="392" t="s">
        <v>295</v>
      </c>
    </row>
    <row r="28" spans="1:5" ht="25.5" x14ac:dyDescent="0.2">
      <c r="A28" s="682"/>
      <c r="B28" s="677"/>
      <c r="C28" s="686"/>
      <c r="D28" s="393">
        <v>22</v>
      </c>
      <c r="E28" s="392" t="s">
        <v>296</v>
      </c>
    </row>
    <row r="29" spans="1:5" x14ac:dyDescent="0.2">
      <c r="A29" s="682"/>
      <c r="B29" s="677"/>
      <c r="C29" s="686"/>
      <c r="D29" s="393">
        <v>23</v>
      </c>
      <c r="E29" s="392" t="s">
        <v>297</v>
      </c>
    </row>
    <row r="30" spans="1:5" x14ac:dyDescent="0.2">
      <c r="A30" s="682"/>
      <c r="B30" s="684"/>
      <c r="C30" s="687"/>
      <c r="D30" s="393">
        <v>24</v>
      </c>
      <c r="E30" s="392" t="s">
        <v>298</v>
      </c>
    </row>
    <row r="31" spans="1:5" ht="12.75" customHeight="1" x14ac:dyDescent="0.2">
      <c r="A31" s="682"/>
      <c r="B31" s="676">
        <v>12</v>
      </c>
      <c r="C31" s="685" t="s">
        <v>299</v>
      </c>
      <c r="D31" s="393">
        <v>70</v>
      </c>
      <c r="E31" s="392" t="s">
        <v>300</v>
      </c>
    </row>
    <row r="32" spans="1:5" x14ac:dyDescent="0.2">
      <c r="A32" s="682"/>
      <c r="B32" s="677"/>
      <c r="C32" s="686"/>
      <c r="D32" s="393">
        <v>71</v>
      </c>
      <c r="E32" s="392" t="s">
        <v>301</v>
      </c>
    </row>
    <row r="33" spans="1:5" x14ac:dyDescent="0.2">
      <c r="A33" s="682"/>
      <c r="B33" s="677"/>
      <c r="C33" s="686"/>
      <c r="D33" s="393">
        <v>72</v>
      </c>
      <c r="E33" s="392" t="s">
        <v>302</v>
      </c>
    </row>
    <row r="34" spans="1:5" x14ac:dyDescent="0.2">
      <c r="A34" s="682"/>
      <c r="B34" s="677"/>
      <c r="C34" s="686"/>
      <c r="D34" s="393">
        <v>73</v>
      </c>
      <c r="E34" s="392" t="s">
        <v>303</v>
      </c>
    </row>
    <row r="35" spans="1:5" x14ac:dyDescent="0.2">
      <c r="A35" s="682"/>
      <c r="B35" s="684"/>
      <c r="C35" s="687"/>
      <c r="D35" s="393">
        <v>74</v>
      </c>
      <c r="E35" s="392" t="s">
        <v>304</v>
      </c>
    </row>
    <row r="36" spans="1:5" ht="12.75" customHeight="1" x14ac:dyDescent="0.2">
      <c r="A36" s="673"/>
      <c r="B36" s="691" t="s">
        <v>305</v>
      </c>
      <c r="C36" s="692"/>
      <c r="D36" s="391" t="s">
        <v>31</v>
      </c>
      <c r="E36" s="392" t="s">
        <v>306</v>
      </c>
    </row>
    <row r="37" spans="1:5" x14ac:dyDescent="0.2">
      <c r="A37" s="394"/>
      <c r="B37" s="693"/>
      <c r="C37" s="694"/>
      <c r="D37" s="391" t="s">
        <v>83</v>
      </c>
      <c r="E37" s="392" t="s">
        <v>307</v>
      </c>
    </row>
    <row r="38" spans="1:5" ht="12.75" customHeight="1" x14ac:dyDescent="0.2">
      <c r="A38" s="682" t="s">
        <v>36</v>
      </c>
      <c r="B38" s="683" t="s">
        <v>5</v>
      </c>
      <c r="C38" s="685" t="s">
        <v>308</v>
      </c>
      <c r="D38" s="393">
        <v>25</v>
      </c>
      <c r="E38" s="392" t="s">
        <v>309</v>
      </c>
    </row>
    <row r="39" spans="1:5" x14ac:dyDescent="0.2">
      <c r="A39" s="682"/>
      <c r="B39" s="677"/>
      <c r="C39" s="686"/>
      <c r="D39" s="393">
        <v>26</v>
      </c>
      <c r="E39" s="392" t="s">
        <v>310</v>
      </c>
    </row>
    <row r="40" spans="1:5" x14ac:dyDescent="0.2">
      <c r="A40" s="682"/>
      <c r="B40" s="684"/>
      <c r="C40" s="687"/>
      <c r="D40" s="393">
        <v>27</v>
      </c>
      <c r="E40" s="392" t="s">
        <v>311</v>
      </c>
    </row>
    <row r="41" spans="1:5" x14ac:dyDescent="0.2">
      <c r="A41" s="682"/>
      <c r="B41" s="688" t="s">
        <v>6</v>
      </c>
      <c r="C41" s="669" t="s">
        <v>312</v>
      </c>
      <c r="D41" s="393">
        <v>28</v>
      </c>
      <c r="E41" s="392" t="s">
        <v>313</v>
      </c>
    </row>
    <row r="42" spans="1:5" x14ac:dyDescent="0.2">
      <c r="A42" s="682"/>
      <c r="B42" s="689"/>
      <c r="C42" s="669"/>
      <c r="D42" s="393">
        <v>29</v>
      </c>
      <c r="E42" s="392" t="s">
        <v>314</v>
      </c>
    </row>
    <row r="43" spans="1:5" x14ac:dyDescent="0.2">
      <c r="A43" s="682"/>
      <c r="B43" s="689"/>
      <c r="C43" s="669"/>
      <c r="D43" s="393">
        <v>30</v>
      </c>
      <c r="E43" s="392" t="s">
        <v>315</v>
      </c>
    </row>
    <row r="44" spans="1:5" x14ac:dyDescent="0.2">
      <c r="A44" s="682"/>
      <c r="B44" s="688" t="s">
        <v>8</v>
      </c>
      <c r="C44" s="669" t="s">
        <v>316</v>
      </c>
      <c r="D44" s="393">
        <v>31</v>
      </c>
      <c r="E44" s="392" t="s">
        <v>317</v>
      </c>
    </row>
    <row r="45" spans="1:5" x14ac:dyDescent="0.2">
      <c r="A45" s="682"/>
      <c r="B45" s="689"/>
      <c r="C45" s="669"/>
      <c r="D45" s="393">
        <v>32</v>
      </c>
      <c r="E45" s="392" t="s">
        <v>318</v>
      </c>
    </row>
    <row r="46" spans="1:5" x14ac:dyDescent="0.2">
      <c r="A46" s="682"/>
      <c r="B46" s="689"/>
      <c r="C46" s="669"/>
      <c r="D46" s="393">
        <v>33</v>
      </c>
      <c r="E46" s="392" t="s">
        <v>319</v>
      </c>
    </row>
    <row r="47" spans="1:5" x14ac:dyDescent="0.2">
      <c r="A47" s="682"/>
      <c r="B47" s="690" t="s">
        <v>9</v>
      </c>
      <c r="C47" s="669" t="s">
        <v>320</v>
      </c>
      <c r="D47" s="393">
        <v>34</v>
      </c>
      <c r="E47" s="392" t="s">
        <v>321</v>
      </c>
    </row>
    <row r="48" spans="1:5" x14ac:dyDescent="0.2">
      <c r="A48" s="682"/>
      <c r="B48" s="671"/>
      <c r="C48" s="669"/>
      <c r="D48" s="393">
        <v>35</v>
      </c>
      <c r="E48" s="392" t="s">
        <v>322</v>
      </c>
    </row>
    <row r="49" spans="1:5" x14ac:dyDescent="0.2">
      <c r="A49" s="682"/>
      <c r="B49" s="671"/>
      <c r="C49" s="669"/>
      <c r="D49" s="393">
        <v>36</v>
      </c>
      <c r="E49" s="392" t="s">
        <v>323</v>
      </c>
    </row>
    <row r="50" spans="1:5" x14ac:dyDescent="0.2">
      <c r="A50" s="682"/>
      <c r="B50" s="672"/>
      <c r="C50" s="669"/>
      <c r="D50" s="393">
        <v>37</v>
      </c>
      <c r="E50" s="392" t="s">
        <v>324</v>
      </c>
    </row>
    <row r="51" spans="1:5" x14ac:dyDescent="0.2">
      <c r="A51" s="682"/>
      <c r="B51" s="688" t="s">
        <v>10</v>
      </c>
      <c r="C51" s="669" t="s">
        <v>325</v>
      </c>
      <c r="D51" s="393">
        <v>60</v>
      </c>
      <c r="E51" s="392" t="s">
        <v>326</v>
      </c>
    </row>
    <row r="52" spans="1:5" x14ac:dyDescent="0.2">
      <c r="A52" s="682"/>
      <c r="B52" s="689"/>
      <c r="C52" s="669"/>
      <c r="D52" s="393">
        <v>61</v>
      </c>
      <c r="E52" s="392" t="s">
        <v>327</v>
      </c>
    </row>
    <row r="53" spans="1:5" x14ac:dyDescent="0.2">
      <c r="A53" s="682"/>
      <c r="B53" s="689"/>
      <c r="C53" s="669"/>
      <c r="D53" s="393">
        <v>62</v>
      </c>
      <c r="E53" s="392" t="s">
        <v>328</v>
      </c>
    </row>
    <row r="54" spans="1:5" x14ac:dyDescent="0.2">
      <c r="A54" s="682"/>
      <c r="B54" s="689"/>
      <c r="C54" s="669"/>
      <c r="D54" s="393">
        <v>63</v>
      </c>
      <c r="E54" s="392" t="s">
        <v>329</v>
      </c>
    </row>
    <row r="55" spans="1:5" x14ac:dyDescent="0.2">
      <c r="A55" s="682"/>
      <c r="B55" s="670">
        <v>10</v>
      </c>
      <c r="C55" s="669" t="s">
        <v>330</v>
      </c>
      <c r="D55" s="393">
        <v>64</v>
      </c>
      <c r="E55" s="392" t="s">
        <v>331</v>
      </c>
    </row>
    <row r="56" spans="1:5" x14ac:dyDescent="0.2">
      <c r="A56" s="682"/>
      <c r="B56" s="671"/>
      <c r="C56" s="669"/>
      <c r="D56" s="393">
        <v>65</v>
      </c>
      <c r="E56" s="392" t="s">
        <v>332</v>
      </c>
    </row>
    <row r="57" spans="1:5" x14ac:dyDescent="0.2">
      <c r="A57" s="682"/>
      <c r="B57" s="671"/>
      <c r="C57" s="669"/>
      <c r="D57" s="393">
        <v>66</v>
      </c>
      <c r="E57" s="392" t="s">
        <v>333</v>
      </c>
    </row>
    <row r="58" spans="1:5" x14ac:dyDescent="0.2">
      <c r="A58" s="682"/>
      <c r="B58" s="671"/>
      <c r="C58" s="669"/>
      <c r="D58" s="393">
        <v>67</v>
      </c>
      <c r="E58" s="392" t="s">
        <v>334</v>
      </c>
    </row>
    <row r="59" spans="1:5" x14ac:dyDescent="0.2">
      <c r="A59" s="682"/>
      <c r="B59" s="671"/>
      <c r="C59" s="669"/>
      <c r="D59" s="393">
        <v>68</v>
      </c>
      <c r="E59" s="392" t="s">
        <v>335</v>
      </c>
    </row>
    <row r="60" spans="1:5" x14ac:dyDescent="0.2">
      <c r="A60" s="682"/>
      <c r="B60" s="672"/>
      <c r="C60" s="669"/>
      <c r="D60" s="393">
        <v>69</v>
      </c>
      <c r="E60" s="392" t="s">
        <v>336</v>
      </c>
    </row>
    <row r="61" spans="1:5" x14ac:dyDescent="0.2">
      <c r="A61" s="673" t="s">
        <v>32</v>
      </c>
      <c r="B61" s="676">
        <v>11</v>
      </c>
      <c r="C61" s="679" t="s">
        <v>99</v>
      </c>
      <c r="D61" s="393">
        <v>80</v>
      </c>
      <c r="E61" s="392" t="s">
        <v>337</v>
      </c>
    </row>
    <row r="62" spans="1:5" x14ac:dyDescent="0.2">
      <c r="A62" s="674"/>
      <c r="B62" s="677"/>
      <c r="C62" s="680"/>
      <c r="D62" s="393">
        <v>81</v>
      </c>
      <c r="E62" s="392" t="s">
        <v>338</v>
      </c>
    </row>
    <row r="63" spans="1:5" x14ac:dyDescent="0.2">
      <c r="A63" s="674"/>
      <c r="B63" s="677"/>
      <c r="C63" s="680"/>
      <c r="D63" s="393">
        <v>82</v>
      </c>
      <c r="E63" s="392" t="s">
        <v>339</v>
      </c>
    </row>
    <row r="64" spans="1:5" x14ac:dyDescent="0.2">
      <c r="A64" s="674"/>
      <c r="B64" s="677"/>
      <c r="C64" s="680"/>
      <c r="D64" s="393">
        <v>85</v>
      </c>
      <c r="E64" s="392" t="s">
        <v>337</v>
      </c>
    </row>
    <row r="65" spans="1:5" x14ac:dyDescent="0.2">
      <c r="A65" s="674"/>
      <c r="B65" s="677"/>
      <c r="C65" s="680"/>
      <c r="D65" s="393">
        <v>86</v>
      </c>
      <c r="E65" s="392" t="s">
        <v>338</v>
      </c>
    </row>
    <row r="66" spans="1:5" x14ac:dyDescent="0.2">
      <c r="A66" s="675"/>
      <c r="B66" s="678"/>
      <c r="C66" s="681"/>
      <c r="D66" s="395">
        <v>87</v>
      </c>
      <c r="E66" s="396" t="s">
        <v>339</v>
      </c>
    </row>
  </sheetData>
  <mergeCells count="30">
    <mergeCell ref="B36:C37"/>
    <mergeCell ref="A2:E2"/>
    <mergeCell ref="A7:A12"/>
    <mergeCell ref="B7:B10"/>
    <mergeCell ref="C7:C10"/>
    <mergeCell ref="B11:B12"/>
    <mergeCell ref="C11:C12"/>
    <mergeCell ref="A13:A36"/>
    <mergeCell ref="B13:B21"/>
    <mergeCell ref="C13:C21"/>
    <mergeCell ref="B22:B30"/>
    <mergeCell ref="C22:C30"/>
    <mergeCell ref="B31:B35"/>
    <mergeCell ref="C31:C35"/>
    <mergeCell ref="C51:C54"/>
    <mergeCell ref="B55:B60"/>
    <mergeCell ref="C55:C60"/>
    <mergeCell ref="A61:A66"/>
    <mergeCell ref="B61:B66"/>
    <mergeCell ref="C61:C66"/>
    <mergeCell ref="A38:A60"/>
    <mergeCell ref="B38:B40"/>
    <mergeCell ref="C38:C40"/>
    <mergeCell ref="B41:B43"/>
    <mergeCell ref="C41:C43"/>
    <mergeCell ref="B44:B46"/>
    <mergeCell ref="C44:C46"/>
    <mergeCell ref="B47:B50"/>
    <mergeCell ref="C47:C50"/>
    <mergeCell ref="B51:B54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76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BO36"/>
  <sheetViews>
    <sheetView showGridLines="0" showZeros="0" zoomScaleNormal="100" workbookViewId="0">
      <selection activeCell="AH9" sqref="AH9"/>
    </sheetView>
  </sheetViews>
  <sheetFormatPr baseColWidth="10" defaultColWidth="13.33203125" defaultRowHeight="12.75" x14ac:dyDescent="0.2"/>
  <cols>
    <col min="1" max="1" width="46" style="300" customWidth="1"/>
    <col min="2" max="6" width="16.5" style="306" customWidth="1"/>
    <col min="7" max="7" width="16.5" style="330" customWidth="1"/>
    <col min="8" max="8" width="16.5" style="307" customWidth="1"/>
    <col min="9" max="9" width="23.6640625" style="307" customWidth="1"/>
    <col min="10" max="16384" width="13.33203125" style="300"/>
  </cols>
  <sheetData>
    <row r="1" spans="1:67" ht="13.5" thickBot="1" x14ac:dyDescent="0.25"/>
    <row r="2" spans="1:67" s="297" customFormat="1" ht="33.75" customHeight="1" thickTop="1" thickBot="1" x14ac:dyDescent="0.25">
      <c r="A2" s="598" t="s">
        <v>453</v>
      </c>
      <c r="B2" s="599"/>
      <c r="C2" s="599"/>
      <c r="D2" s="599"/>
      <c r="E2" s="599"/>
      <c r="F2" s="599"/>
      <c r="G2" s="599"/>
      <c r="H2" s="600"/>
      <c r="I2" s="296"/>
    </row>
    <row r="3" spans="1:67" s="297" customFormat="1" ht="13.5" thickTop="1" x14ac:dyDescent="0.2">
      <c r="A3" s="298"/>
      <c r="B3" s="298"/>
      <c r="C3" s="298"/>
      <c r="D3" s="298"/>
      <c r="E3" s="298"/>
      <c r="F3" s="298"/>
      <c r="G3" s="298"/>
      <c r="H3" s="298"/>
      <c r="I3" s="296"/>
    </row>
    <row r="4" spans="1:67" s="297" customFormat="1" x14ac:dyDescent="0.2">
      <c r="I4" s="296"/>
    </row>
    <row r="5" spans="1:67" x14ac:dyDescent="0.2">
      <c r="A5" s="601" t="s">
        <v>354</v>
      </c>
      <c r="B5" s="601"/>
      <c r="C5" s="601"/>
      <c r="D5" s="601"/>
      <c r="E5" s="601"/>
      <c r="F5" s="601"/>
      <c r="G5" s="601"/>
      <c r="H5" s="601"/>
      <c r="I5" s="299"/>
    </row>
    <row r="6" spans="1:67" x14ac:dyDescent="0.2">
      <c r="A6" s="301"/>
      <c r="B6" s="302"/>
      <c r="C6" s="302"/>
      <c r="D6" s="302"/>
      <c r="E6" s="302"/>
      <c r="F6" s="302"/>
      <c r="G6" s="302"/>
      <c r="H6" s="303"/>
      <c r="I6" s="303"/>
    </row>
    <row r="7" spans="1:67" x14ac:dyDescent="0.2">
      <c r="A7" s="304"/>
      <c r="B7" s="305"/>
      <c r="G7" s="300"/>
    </row>
    <row r="8" spans="1:67" s="297" customFormat="1" x14ac:dyDescent="0.2">
      <c r="B8" s="602" t="s">
        <v>84</v>
      </c>
      <c r="C8" s="604" t="s">
        <v>62</v>
      </c>
      <c r="D8" s="605"/>
      <c r="E8" s="605"/>
      <c r="F8" s="605"/>
      <c r="G8" s="602" t="s">
        <v>85</v>
      </c>
      <c r="H8" s="606" t="s">
        <v>86</v>
      </c>
      <c r="I8" s="308"/>
    </row>
    <row r="9" spans="1:67" s="297" customFormat="1" ht="25.5" x14ac:dyDescent="0.2">
      <c r="A9" s="309"/>
      <c r="B9" s="603"/>
      <c r="C9" s="310" t="s">
        <v>64</v>
      </c>
      <c r="D9" s="311" t="s">
        <v>65</v>
      </c>
      <c r="E9" s="312" t="s">
        <v>66</v>
      </c>
      <c r="F9" s="313" t="s">
        <v>87</v>
      </c>
      <c r="G9" s="603"/>
      <c r="H9" s="607"/>
      <c r="I9" s="314"/>
    </row>
    <row r="10" spans="1:67" s="297" customFormat="1" x14ac:dyDescent="0.2">
      <c r="A10" s="309"/>
      <c r="B10" s="315"/>
      <c r="C10" s="316"/>
      <c r="D10" s="317"/>
      <c r="E10" s="317"/>
      <c r="F10" s="315"/>
      <c r="G10" s="315"/>
      <c r="H10" s="318"/>
      <c r="I10" s="314"/>
    </row>
    <row r="11" spans="1:67" x14ac:dyDescent="0.2">
      <c r="A11" s="72" t="s">
        <v>88</v>
      </c>
      <c r="B11" s="73">
        <f>B12+B13+B14+B15+B16</f>
        <v>1189</v>
      </c>
      <c r="C11" s="73">
        <f t="shared" ref="C11:E11" si="0">C12+C13+C14+C15+C16</f>
        <v>130</v>
      </c>
      <c r="D11" s="73">
        <f t="shared" si="0"/>
        <v>0</v>
      </c>
      <c r="E11" s="73">
        <f t="shared" si="0"/>
        <v>978</v>
      </c>
      <c r="F11" s="74">
        <f t="shared" ref="F11:F16" si="1">E11+D11+C11</f>
        <v>1108</v>
      </c>
      <c r="G11" s="73">
        <f>B11-F11</f>
        <v>81</v>
      </c>
      <c r="H11" s="75">
        <f>F11/B11</f>
        <v>0.9318755256518082</v>
      </c>
    </row>
    <row r="12" spans="1:67" ht="13.5" x14ac:dyDescent="0.2">
      <c r="A12" s="76" t="s">
        <v>89</v>
      </c>
      <c r="B12" s="77">
        <v>1147</v>
      </c>
      <c r="C12" s="78">
        <v>105</v>
      </c>
      <c r="D12" s="79"/>
      <c r="E12" s="80">
        <v>964</v>
      </c>
      <c r="F12" s="81">
        <f t="shared" si="1"/>
        <v>1069</v>
      </c>
      <c r="G12" s="82">
        <f t="shared" ref="G12:G24" si="2">B12-F12</f>
        <v>78</v>
      </c>
      <c r="H12" s="83">
        <f t="shared" ref="H12:H24" si="3">F12/B12</f>
        <v>0.93199651264167394</v>
      </c>
      <c r="I12" s="319"/>
      <c r="J12" s="320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</row>
    <row r="13" spans="1:67" ht="13.5" x14ac:dyDescent="0.2">
      <c r="A13" s="84" t="s">
        <v>90</v>
      </c>
      <c r="B13" s="85">
        <v>9</v>
      </c>
      <c r="C13" s="86"/>
      <c r="D13" s="87"/>
      <c r="E13" s="88">
        <v>9</v>
      </c>
      <c r="F13" s="89">
        <f t="shared" si="1"/>
        <v>9</v>
      </c>
      <c r="G13" s="90">
        <f t="shared" si="2"/>
        <v>0</v>
      </c>
      <c r="H13" s="91">
        <f t="shared" si="3"/>
        <v>1</v>
      </c>
      <c r="I13" s="319"/>
      <c r="J13" s="320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</row>
    <row r="14" spans="1:67" ht="13.5" x14ac:dyDescent="0.2">
      <c r="A14" s="84" t="s">
        <v>434</v>
      </c>
      <c r="B14" s="85">
        <v>2</v>
      </c>
      <c r="C14" s="86"/>
      <c r="D14" s="87"/>
      <c r="E14" s="88">
        <v>1</v>
      </c>
      <c r="F14" s="89">
        <f t="shared" si="1"/>
        <v>1</v>
      </c>
      <c r="G14" s="90">
        <f t="shared" si="2"/>
        <v>1</v>
      </c>
      <c r="H14" s="91">
        <f t="shared" si="3"/>
        <v>0.5</v>
      </c>
      <c r="I14" s="319"/>
      <c r="J14" s="320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</row>
    <row r="15" spans="1:67" ht="13.5" x14ac:dyDescent="0.2">
      <c r="A15" s="84" t="s">
        <v>408</v>
      </c>
      <c r="B15" s="85">
        <v>6</v>
      </c>
      <c r="C15" s="443"/>
      <c r="D15" s="444"/>
      <c r="E15" s="88">
        <v>4</v>
      </c>
      <c r="F15" s="89">
        <f t="shared" si="1"/>
        <v>4</v>
      </c>
      <c r="G15" s="90">
        <f t="shared" si="2"/>
        <v>2</v>
      </c>
      <c r="H15" s="91">
        <f t="shared" si="3"/>
        <v>0.66666666666666663</v>
      </c>
      <c r="I15" s="319"/>
      <c r="J15" s="320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</row>
    <row r="16" spans="1:67" s="297" customFormat="1" ht="13.5" x14ac:dyDescent="0.2">
      <c r="A16" s="92" t="s">
        <v>91</v>
      </c>
      <c r="B16" s="93">
        <v>25</v>
      </c>
      <c r="C16" s="94">
        <v>25</v>
      </c>
      <c r="D16" s="95"/>
      <c r="E16" s="96"/>
      <c r="F16" s="97">
        <f t="shared" si="1"/>
        <v>25</v>
      </c>
      <c r="G16" s="98">
        <f t="shared" si="2"/>
        <v>0</v>
      </c>
      <c r="H16" s="99">
        <f t="shared" si="3"/>
        <v>1</v>
      </c>
      <c r="I16" s="319"/>
      <c r="K16" s="320"/>
    </row>
    <row r="17" spans="1:67" x14ac:dyDescent="0.2">
      <c r="A17" s="72" t="s">
        <v>92</v>
      </c>
      <c r="B17" s="73">
        <f>B18+B19+B20+B21+B22+B24</f>
        <v>661</v>
      </c>
      <c r="C17" s="73">
        <f t="shared" ref="C17:G17" si="4">C18+C19+C20+C21+C22+C24</f>
        <v>94</v>
      </c>
      <c r="D17" s="73">
        <f t="shared" si="4"/>
        <v>1</v>
      </c>
      <c r="E17" s="73">
        <f t="shared" si="4"/>
        <v>511</v>
      </c>
      <c r="F17" s="74">
        <f t="shared" si="4"/>
        <v>606</v>
      </c>
      <c r="G17" s="73">
        <f t="shared" si="4"/>
        <v>55</v>
      </c>
      <c r="H17" s="75">
        <f t="shared" si="3"/>
        <v>0.91679273827534036</v>
      </c>
      <c r="I17" s="319"/>
      <c r="J17" s="297"/>
      <c r="K17" s="297"/>
      <c r="L17" s="297"/>
      <c r="M17" s="297"/>
      <c r="N17" s="297"/>
      <c r="O17" s="297"/>
      <c r="P17" s="320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</row>
    <row r="18" spans="1:67" ht="13.5" x14ac:dyDescent="0.2">
      <c r="A18" s="76" t="s">
        <v>93</v>
      </c>
      <c r="B18" s="77">
        <v>527</v>
      </c>
      <c r="C18" s="78">
        <v>58</v>
      </c>
      <c r="D18" s="79">
        <v>1</v>
      </c>
      <c r="E18" s="80">
        <v>427</v>
      </c>
      <c r="F18" s="81">
        <f t="shared" ref="F18:F24" si="5">E18+D18+C18</f>
        <v>486</v>
      </c>
      <c r="G18" s="82">
        <f t="shared" si="2"/>
        <v>41</v>
      </c>
      <c r="H18" s="83">
        <f t="shared" si="3"/>
        <v>0.92220113851992414</v>
      </c>
      <c r="I18" s="319"/>
      <c r="J18" s="321"/>
    </row>
    <row r="19" spans="1:67" ht="13.5" x14ac:dyDescent="0.2">
      <c r="A19" s="76" t="s">
        <v>435</v>
      </c>
      <c r="B19" s="77"/>
      <c r="C19" s="78"/>
      <c r="D19" s="79"/>
      <c r="E19" s="80"/>
      <c r="F19" s="81">
        <f t="shared" si="5"/>
        <v>0</v>
      </c>
      <c r="G19" s="82"/>
      <c r="H19" s="83"/>
      <c r="I19" s="319"/>
      <c r="J19" s="321"/>
    </row>
    <row r="20" spans="1:67" ht="13.5" x14ac:dyDescent="0.2">
      <c r="A20" s="84" t="s">
        <v>251</v>
      </c>
      <c r="B20" s="85">
        <v>57</v>
      </c>
      <c r="C20" s="398"/>
      <c r="D20" s="399"/>
      <c r="E20" s="88">
        <v>52</v>
      </c>
      <c r="F20" s="89">
        <f t="shared" si="5"/>
        <v>52</v>
      </c>
      <c r="G20" s="100">
        <f t="shared" si="2"/>
        <v>5</v>
      </c>
      <c r="H20" s="427">
        <f t="shared" si="3"/>
        <v>0.91228070175438591</v>
      </c>
      <c r="I20" s="319"/>
      <c r="J20" s="321"/>
    </row>
    <row r="21" spans="1:67" ht="13.5" x14ac:dyDescent="0.2">
      <c r="A21" s="84" t="s">
        <v>94</v>
      </c>
      <c r="B21" s="85">
        <v>7</v>
      </c>
      <c r="C21" s="398"/>
      <c r="D21" s="399"/>
      <c r="E21" s="88">
        <v>6</v>
      </c>
      <c r="F21" s="89">
        <f t="shared" si="5"/>
        <v>6</v>
      </c>
      <c r="G21" s="90">
        <f t="shared" si="2"/>
        <v>1</v>
      </c>
      <c r="H21" s="91">
        <f t="shared" si="3"/>
        <v>0.8571428571428571</v>
      </c>
      <c r="I21" s="319"/>
    </row>
    <row r="22" spans="1:67" ht="13.5" x14ac:dyDescent="0.2">
      <c r="A22" s="84" t="s">
        <v>95</v>
      </c>
      <c r="B22" s="85">
        <v>44</v>
      </c>
      <c r="C22" s="86">
        <v>36</v>
      </c>
      <c r="D22" s="87"/>
      <c r="E22" s="400"/>
      <c r="F22" s="89">
        <f t="shared" si="5"/>
        <v>36</v>
      </c>
      <c r="G22" s="90">
        <f t="shared" si="2"/>
        <v>8</v>
      </c>
      <c r="H22" s="91">
        <f t="shared" si="3"/>
        <v>0.81818181818181823</v>
      </c>
      <c r="I22" s="319"/>
    </row>
    <row r="23" spans="1:67" ht="25.5" x14ac:dyDescent="0.2">
      <c r="A23" s="101" t="s">
        <v>361</v>
      </c>
      <c r="B23" s="102"/>
      <c r="C23" s="322"/>
      <c r="D23" s="323"/>
      <c r="E23" s="324"/>
      <c r="F23" s="325">
        <f t="shared" si="5"/>
        <v>0</v>
      </c>
      <c r="G23" s="326">
        <f t="shared" si="2"/>
        <v>0</v>
      </c>
      <c r="H23" s="327"/>
      <c r="I23" s="319"/>
    </row>
    <row r="24" spans="1:67" ht="13.5" x14ac:dyDescent="0.2">
      <c r="A24" s="103" t="s">
        <v>96</v>
      </c>
      <c r="B24" s="104">
        <v>26</v>
      </c>
      <c r="C24" s="401"/>
      <c r="D24" s="402"/>
      <c r="E24" s="105">
        <v>26</v>
      </c>
      <c r="F24" s="106">
        <f t="shared" si="5"/>
        <v>26</v>
      </c>
      <c r="G24" s="107">
        <f t="shared" si="2"/>
        <v>0</v>
      </c>
      <c r="H24" s="428">
        <f t="shared" si="3"/>
        <v>1</v>
      </c>
      <c r="I24" s="319"/>
    </row>
    <row r="25" spans="1:67" ht="13.5" x14ac:dyDescent="0.2">
      <c r="A25" s="108"/>
      <c r="B25" s="108"/>
      <c r="C25" s="328"/>
      <c r="D25" s="328"/>
      <c r="E25" s="328"/>
      <c r="F25" s="328"/>
      <c r="G25" s="328"/>
      <c r="H25" s="329"/>
      <c r="I25" s="319"/>
    </row>
    <row r="26" spans="1:67" x14ac:dyDescent="0.2">
      <c r="A26" s="109" t="s">
        <v>60</v>
      </c>
      <c r="B26" s="110">
        <f>B17+B11</f>
        <v>1850</v>
      </c>
      <c r="C26" s="110">
        <f t="shared" ref="C26:G26" si="6">C17+C11</f>
        <v>224</v>
      </c>
      <c r="D26" s="110">
        <f t="shared" si="6"/>
        <v>1</v>
      </c>
      <c r="E26" s="110">
        <f t="shared" si="6"/>
        <v>1489</v>
      </c>
      <c r="F26" s="74">
        <f t="shared" si="6"/>
        <v>1714</v>
      </c>
      <c r="G26" s="110">
        <f t="shared" si="6"/>
        <v>136</v>
      </c>
      <c r="H26" s="111">
        <f>F26/B26</f>
        <v>0.92648648648648646</v>
      </c>
      <c r="I26" s="319"/>
    </row>
    <row r="27" spans="1:67" x14ac:dyDescent="0.2">
      <c r="A27" s="112"/>
      <c r="B27" s="112"/>
      <c r="C27" s="328"/>
      <c r="D27" s="328"/>
      <c r="E27" s="328"/>
      <c r="F27" s="328"/>
      <c r="G27" s="328"/>
      <c r="H27" s="329"/>
      <c r="I27" s="319"/>
    </row>
    <row r="28" spans="1:67" s="297" customFormat="1" x14ac:dyDescent="0.2">
      <c r="A28" s="344" t="s">
        <v>355</v>
      </c>
      <c r="B28" s="306"/>
      <c r="C28" s="305"/>
      <c r="D28" s="305"/>
      <c r="E28" s="305"/>
      <c r="F28" s="305"/>
      <c r="G28" s="457"/>
      <c r="H28" s="305"/>
      <c r="I28" s="319"/>
      <c r="J28" s="320"/>
    </row>
    <row r="29" spans="1:67" x14ac:dyDescent="0.2">
      <c r="A29" s="345" t="s">
        <v>464</v>
      </c>
      <c r="J29" s="321"/>
      <c r="L29" s="321"/>
    </row>
    <row r="31" spans="1:67" x14ac:dyDescent="0.2">
      <c r="A31" s="305"/>
      <c r="E31" s="305"/>
      <c r="F31" s="305"/>
    </row>
    <row r="32" spans="1:67" x14ac:dyDescent="0.2">
      <c r="A32" s="305"/>
      <c r="G32" s="306"/>
    </row>
    <row r="33" spans="7:7" x14ac:dyDescent="0.2">
      <c r="G33" s="306"/>
    </row>
    <row r="36" spans="7:7" x14ac:dyDescent="0.2">
      <c r="G36" s="331"/>
    </row>
  </sheetData>
  <mergeCells count="6">
    <mergeCell ref="A2:H2"/>
    <mergeCell ref="A5:H5"/>
    <mergeCell ref="B8:B9"/>
    <mergeCell ref="C8:F8"/>
    <mergeCell ref="G8:G9"/>
    <mergeCell ref="H8:H9"/>
  </mergeCells>
  <dataValidations disablePrompts="1" count="1">
    <dataValidation type="list" showInputMessage="1" showErrorMessage="1" sqref="L16:L19">
      <formula1>$L$16:$L$17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6" orientation="landscape" r:id="rId1"/>
  <headerFooter alignWithMargins="0">
    <oddHeader>&amp;L&amp;"Times New Roman,Gras"&amp;9DGRH A1-1&amp;R&amp;"Times New Roman,Gras"&amp;9Juillet 2019</oddHeader>
    <oddFooter>&amp;C&amp;"Times New Roman,Gras"&amp;9Page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BO36"/>
  <sheetViews>
    <sheetView showGridLines="0" showZeros="0" zoomScaleNormal="100" workbookViewId="0">
      <selection activeCell="I34" sqref="I34"/>
    </sheetView>
  </sheetViews>
  <sheetFormatPr baseColWidth="10" defaultColWidth="13.33203125" defaultRowHeight="12.75" x14ac:dyDescent="0.2"/>
  <cols>
    <col min="1" max="1" width="46" style="300" customWidth="1"/>
    <col min="2" max="6" width="16.5" style="306" customWidth="1"/>
    <col min="7" max="7" width="16.5" style="330" customWidth="1"/>
    <col min="8" max="8" width="16.5" style="307" customWidth="1"/>
    <col min="9" max="9" width="23.6640625" style="307" customWidth="1"/>
    <col min="10" max="16384" width="13.33203125" style="300"/>
  </cols>
  <sheetData>
    <row r="1" spans="1:67" ht="13.5" thickBot="1" x14ac:dyDescent="0.25"/>
    <row r="2" spans="1:67" s="297" customFormat="1" ht="33.75" customHeight="1" thickTop="1" thickBot="1" x14ac:dyDescent="0.25">
      <c r="A2" s="598" t="s">
        <v>454</v>
      </c>
      <c r="B2" s="599"/>
      <c r="C2" s="599"/>
      <c r="D2" s="599"/>
      <c r="E2" s="599"/>
      <c r="F2" s="599"/>
      <c r="G2" s="599"/>
      <c r="H2" s="600"/>
      <c r="I2" s="296"/>
    </row>
    <row r="3" spans="1:67" s="297" customFormat="1" ht="13.5" thickTop="1" x14ac:dyDescent="0.2">
      <c r="A3" s="298"/>
      <c r="B3" s="298"/>
      <c r="C3" s="298"/>
      <c r="D3" s="298"/>
      <c r="E3" s="298"/>
      <c r="F3" s="298"/>
      <c r="G3" s="298"/>
      <c r="H3" s="298"/>
      <c r="I3" s="296"/>
    </row>
    <row r="4" spans="1:67" s="297" customFormat="1" x14ac:dyDescent="0.2">
      <c r="I4" s="296"/>
    </row>
    <row r="5" spans="1:67" x14ac:dyDescent="0.2">
      <c r="A5" s="601" t="s">
        <v>340</v>
      </c>
      <c r="B5" s="601"/>
      <c r="C5" s="601"/>
      <c r="D5" s="601"/>
      <c r="E5" s="601"/>
      <c r="F5" s="601"/>
      <c r="G5" s="601"/>
      <c r="H5" s="601"/>
      <c r="I5" s="299"/>
    </row>
    <row r="6" spans="1:67" x14ac:dyDescent="0.2">
      <c r="A6" s="301"/>
      <c r="B6" s="302"/>
      <c r="C6" s="302"/>
      <c r="D6" s="302"/>
      <c r="E6" s="302"/>
      <c r="F6" s="302"/>
      <c r="G6" s="302"/>
      <c r="H6" s="303"/>
      <c r="I6" s="303"/>
    </row>
    <row r="7" spans="1:67" x14ac:dyDescent="0.2">
      <c r="A7" s="304"/>
      <c r="B7" s="305"/>
      <c r="G7" s="300"/>
    </row>
    <row r="8" spans="1:67" s="297" customFormat="1" x14ac:dyDescent="0.2">
      <c r="B8" s="602" t="s">
        <v>84</v>
      </c>
      <c r="C8" s="604" t="s">
        <v>62</v>
      </c>
      <c r="D8" s="605"/>
      <c r="E8" s="605"/>
      <c r="F8" s="605"/>
      <c r="G8" s="602" t="s">
        <v>85</v>
      </c>
      <c r="H8" s="606" t="s">
        <v>86</v>
      </c>
      <c r="I8" s="308"/>
    </row>
    <row r="9" spans="1:67" s="297" customFormat="1" ht="25.5" x14ac:dyDescent="0.2">
      <c r="A9" s="309"/>
      <c r="B9" s="603"/>
      <c r="C9" s="310" t="s">
        <v>64</v>
      </c>
      <c r="D9" s="311" t="s">
        <v>65</v>
      </c>
      <c r="E9" s="312" t="s">
        <v>66</v>
      </c>
      <c r="F9" s="313" t="s">
        <v>87</v>
      </c>
      <c r="G9" s="603"/>
      <c r="H9" s="607"/>
      <c r="I9" s="314"/>
    </row>
    <row r="10" spans="1:67" s="297" customFormat="1" x14ac:dyDescent="0.2">
      <c r="A10" s="309"/>
      <c r="B10" s="315"/>
      <c r="C10" s="316"/>
      <c r="D10" s="317"/>
      <c r="E10" s="317"/>
      <c r="F10" s="315"/>
      <c r="G10" s="315"/>
      <c r="H10" s="318"/>
      <c r="I10" s="314"/>
    </row>
    <row r="11" spans="1:67" x14ac:dyDescent="0.2">
      <c r="A11" s="72" t="s">
        <v>88</v>
      </c>
      <c r="B11" s="73">
        <f>B12+B13+B14+B15+B16</f>
        <v>994</v>
      </c>
      <c r="C11" s="73">
        <f t="shared" ref="C11:E11" si="0">C12+C13+C14+C15+C16</f>
        <v>93</v>
      </c>
      <c r="D11" s="73">
        <f t="shared" si="0"/>
        <v>0</v>
      </c>
      <c r="E11" s="73">
        <f t="shared" si="0"/>
        <v>859</v>
      </c>
      <c r="F11" s="74">
        <f t="shared" ref="F11" si="1">E11+D11+C11</f>
        <v>952</v>
      </c>
      <c r="G11" s="73">
        <f>B11-F11</f>
        <v>42</v>
      </c>
      <c r="H11" s="75">
        <f>F11/B11</f>
        <v>0.95774647887323938</v>
      </c>
    </row>
    <row r="12" spans="1:67" ht="13.5" x14ac:dyDescent="0.2">
      <c r="A12" s="76" t="s">
        <v>89</v>
      </c>
      <c r="B12" s="77">
        <v>962</v>
      </c>
      <c r="C12" s="78">
        <v>76</v>
      </c>
      <c r="D12" s="79"/>
      <c r="E12" s="80">
        <v>846</v>
      </c>
      <c r="F12" s="81">
        <v>40</v>
      </c>
      <c r="G12" s="82">
        <f t="shared" ref="G12:G24" si="2">B12-F12</f>
        <v>922</v>
      </c>
      <c r="H12" s="83">
        <f t="shared" ref="H12:H24" si="3">F12/B12</f>
        <v>4.1580041580041582E-2</v>
      </c>
      <c r="I12" s="319"/>
      <c r="J12" s="320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</row>
    <row r="13" spans="1:67" ht="13.5" x14ac:dyDescent="0.2">
      <c r="A13" s="84" t="s">
        <v>90</v>
      </c>
      <c r="B13" s="85">
        <v>9</v>
      </c>
      <c r="C13" s="86"/>
      <c r="D13" s="87"/>
      <c r="E13" s="88">
        <v>9</v>
      </c>
      <c r="F13" s="89"/>
      <c r="G13" s="90">
        <f t="shared" si="2"/>
        <v>9</v>
      </c>
      <c r="H13" s="91">
        <f t="shared" si="3"/>
        <v>0</v>
      </c>
      <c r="I13" s="319"/>
      <c r="J13" s="320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</row>
    <row r="14" spans="1:67" ht="13.5" x14ac:dyDescent="0.2">
      <c r="A14" s="84" t="s">
        <v>434</v>
      </c>
      <c r="B14" s="85">
        <v>2</v>
      </c>
      <c r="C14" s="86"/>
      <c r="D14" s="87"/>
      <c r="E14" s="88">
        <v>1</v>
      </c>
      <c r="F14" s="89">
        <v>1</v>
      </c>
      <c r="G14" s="90">
        <f t="shared" si="2"/>
        <v>1</v>
      </c>
      <c r="H14" s="91">
        <f t="shared" si="3"/>
        <v>0.5</v>
      </c>
      <c r="I14" s="319"/>
      <c r="J14" s="320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</row>
    <row r="15" spans="1:67" ht="13.5" x14ac:dyDescent="0.2">
      <c r="A15" s="84" t="s">
        <v>408</v>
      </c>
      <c r="B15" s="85">
        <v>4</v>
      </c>
      <c r="C15" s="443"/>
      <c r="D15" s="444"/>
      <c r="E15" s="88">
        <v>3</v>
      </c>
      <c r="F15" s="89">
        <v>4</v>
      </c>
      <c r="G15" s="90">
        <f t="shared" si="2"/>
        <v>0</v>
      </c>
      <c r="H15" s="91">
        <f t="shared" si="3"/>
        <v>1</v>
      </c>
      <c r="I15" s="319"/>
      <c r="J15" s="320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</row>
    <row r="16" spans="1:67" s="297" customFormat="1" ht="13.5" x14ac:dyDescent="0.2">
      <c r="A16" s="92" t="s">
        <v>91</v>
      </c>
      <c r="B16" s="93">
        <v>17</v>
      </c>
      <c r="C16" s="94">
        <v>17</v>
      </c>
      <c r="D16" s="95"/>
      <c r="E16" s="96"/>
      <c r="F16" s="97"/>
      <c r="G16" s="98">
        <f t="shared" si="2"/>
        <v>17</v>
      </c>
      <c r="H16" s="99">
        <f t="shared" si="3"/>
        <v>0</v>
      </c>
      <c r="I16" s="319"/>
      <c r="K16" s="320"/>
    </row>
    <row r="17" spans="1:67" x14ac:dyDescent="0.2">
      <c r="A17" s="72" t="s">
        <v>92</v>
      </c>
      <c r="B17" s="73">
        <f>B18+B19+B20+B21+B22+B24</f>
        <v>564</v>
      </c>
      <c r="C17" s="73">
        <f t="shared" ref="C17:G17" si="4">C18+C19+C20+C21+C22+C24</f>
        <v>77</v>
      </c>
      <c r="D17" s="73">
        <f t="shared" si="4"/>
        <v>1</v>
      </c>
      <c r="E17" s="73">
        <f t="shared" si="4"/>
        <v>451</v>
      </c>
      <c r="F17" s="74">
        <f t="shared" si="4"/>
        <v>529</v>
      </c>
      <c r="G17" s="73">
        <f t="shared" si="4"/>
        <v>35</v>
      </c>
      <c r="H17" s="75">
        <f t="shared" si="3"/>
        <v>0.93794326241134751</v>
      </c>
      <c r="I17" s="319"/>
      <c r="J17" s="297"/>
      <c r="K17" s="297"/>
      <c r="L17" s="297"/>
      <c r="M17" s="297"/>
      <c r="N17" s="297"/>
      <c r="O17" s="297"/>
      <c r="P17" s="320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</row>
    <row r="18" spans="1:67" ht="13.5" x14ac:dyDescent="0.2">
      <c r="A18" s="76" t="s">
        <v>93</v>
      </c>
      <c r="B18" s="77">
        <v>454</v>
      </c>
      <c r="C18" s="78">
        <v>50</v>
      </c>
      <c r="D18" s="79">
        <v>1</v>
      </c>
      <c r="E18" s="80">
        <v>373</v>
      </c>
      <c r="F18" s="81">
        <f t="shared" ref="F18:F24" si="5">E18+D18+C18</f>
        <v>424</v>
      </c>
      <c r="G18" s="82">
        <f t="shared" si="2"/>
        <v>30</v>
      </c>
      <c r="H18" s="83">
        <f t="shared" si="3"/>
        <v>0.93392070484581502</v>
      </c>
      <c r="I18" s="319"/>
      <c r="J18" s="321"/>
    </row>
    <row r="19" spans="1:67" ht="13.5" x14ac:dyDescent="0.2">
      <c r="A19" s="76" t="s">
        <v>435</v>
      </c>
      <c r="B19" s="77"/>
      <c r="C19" s="78"/>
      <c r="D19" s="79"/>
      <c r="E19" s="80"/>
      <c r="F19" s="81">
        <f t="shared" si="5"/>
        <v>0</v>
      </c>
      <c r="G19" s="82"/>
      <c r="H19" s="83"/>
      <c r="I19" s="319"/>
      <c r="J19" s="321"/>
    </row>
    <row r="20" spans="1:67" ht="13.5" x14ac:dyDescent="0.2">
      <c r="A20" s="84" t="s">
        <v>251</v>
      </c>
      <c r="B20" s="85">
        <v>47</v>
      </c>
      <c r="C20" s="398"/>
      <c r="D20" s="399"/>
      <c r="E20" s="88">
        <v>46</v>
      </c>
      <c r="F20" s="89">
        <f t="shared" si="5"/>
        <v>46</v>
      </c>
      <c r="G20" s="100">
        <f t="shared" si="2"/>
        <v>1</v>
      </c>
      <c r="H20" s="427">
        <f t="shared" si="3"/>
        <v>0.97872340425531912</v>
      </c>
      <c r="I20" s="319"/>
      <c r="J20" s="321"/>
    </row>
    <row r="21" spans="1:67" ht="13.5" x14ac:dyDescent="0.2">
      <c r="A21" s="84" t="s">
        <v>94</v>
      </c>
      <c r="B21" s="85">
        <v>7</v>
      </c>
      <c r="C21" s="398"/>
      <c r="D21" s="399"/>
      <c r="E21" s="88">
        <v>6</v>
      </c>
      <c r="F21" s="89">
        <f t="shared" si="5"/>
        <v>6</v>
      </c>
      <c r="G21" s="90">
        <f t="shared" si="2"/>
        <v>1</v>
      </c>
      <c r="H21" s="91">
        <f t="shared" si="3"/>
        <v>0.8571428571428571</v>
      </c>
      <c r="I21" s="319"/>
    </row>
    <row r="22" spans="1:67" ht="13.5" x14ac:dyDescent="0.2">
      <c r="A22" s="84" t="s">
        <v>95</v>
      </c>
      <c r="B22" s="85">
        <v>30</v>
      </c>
      <c r="C22" s="86">
        <v>27</v>
      </c>
      <c r="D22" s="87"/>
      <c r="E22" s="400"/>
      <c r="F22" s="89">
        <f t="shared" si="5"/>
        <v>27</v>
      </c>
      <c r="G22" s="90">
        <f t="shared" si="2"/>
        <v>3</v>
      </c>
      <c r="H22" s="91">
        <f t="shared" si="3"/>
        <v>0.9</v>
      </c>
      <c r="I22" s="319"/>
    </row>
    <row r="23" spans="1:67" ht="25.5" x14ac:dyDescent="0.2">
      <c r="A23" s="101" t="s">
        <v>361</v>
      </c>
      <c r="B23" s="102"/>
      <c r="C23" s="322"/>
      <c r="D23" s="323"/>
      <c r="E23" s="324"/>
      <c r="F23" s="325">
        <f t="shared" si="5"/>
        <v>0</v>
      </c>
      <c r="G23" s="326">
        <f t="shared" si="2"/>
        <v>0</v>
      </c>
      <c r="H23" s="327"/>
      <c r="I23" s="319"/>
    </row>
    <row r="24" spans="1:67" ht="13.5" x14ac:dyDescent="0.2">
      <c r="A24" s="103" t="s">
        <v>96</v>
      </c>
      <c r="B24" s="104">
        <v>26</v>
      </c>
      <c r="C24" s="401"/>
      <c r="D24" s="402"/>
      <c r="E24" s="105">
        <v>26</v>
      </c>
      <c r="F24" s="106">
        <f t="shared" si="5"/>
        <v>26</v>
      </c>
      <c r="G24" s="107">
        <f t="shared" si="2"/>
        <v>0</v>
      </c>
      <c r="H24" s="428">
        <f t="shared" si="3"/>
        <v>1</v>
      </c>
      <c r="I24" s="319"/>
    </row>
    <row r="25" spans="1:67" ht="13.5" x14ac:dyDescent="0.2">
      <c r="A25" s="108"/>
      <c r="B25" s="108"/>
      <c r="C25" s="328"/>
      <c r="D25" s="328"/>
      <c r="E25" s="328"/>
      <c r="F25" s="328"/>
      <c r="G25" s="328"/>
      <c r="H25" s="329"/>
      <c r="I25" s="319"/>
    </row>
    <row r="26" spans="1:67" x14ac:dyDescent="0.2">
      <c r="A26" s="109" t="s">
        <v>60</v>
      </c>
      <c r="B26" s="110">
        <f>B17+B11</f>
        <v>1558</v>
      </c>
      <c r="C26" s="110">
        <f t="shared" ref="C26:G26" si="6">C17+C11</f>
        <v>170</v>
      </c>
      <c r="D26" s="110">
        <f t="shared" si="6"/>
        <v>1</v>
      </c>
      <c r="E26" s="110">
        <f t="shared" si="6"/>
        <v>1310</v>
      </c>
      <c r="F26" s="74">
        <f t="shared" si="6"/>
        <v>1481</v>
      </c>
      <c r="G26" s="110">
        <f t="shared" si="6"/>
        <v>77</v>
      </c>
      <c r="H26" s="111">
        <f>F26/B26</f>
        <v>0.95057766367137353</v>
      </c>
      <c r="I26" s="319"/>
    </row>
    <row r="27" spans="1:67" x14ac:dyDescent="0.2">
      <c r="A27" s="112"/>
      <c r="B27" s="112"/>
      <c r="C27" s="328"/>
      <c r="D27" s="328"/>
      <c r="E27" s="328"/>
      <c r="F27" s="328"/>
      <c r="G27" s="328"/>
      <c r="H27" s="329"/>
      <c r="I27" s="319"/>
    </row>
    <row r="28" spans="1:67" s="297" customFormat="1" x14ac:dyDescent="0.2">
      <c r="A28" s="344" t="s">
        <v>341</v>
      </c>
      <c r="B28" s="306"/>
      <c r="C28" s="305"/>
      <c r="D28" s="305"/>
      <c r="E28" s="305"/>
      <c r="F28" s="457"/>
      <c r="G28" s="457"/>
      <c r="H28" s="305"/>
      <c r="I28" s="319"/>
      <c r="J28" s="320"/>
    </row>
    <row r="29" spans="1:67" x14ac:dyDescent="0.2">
      <c r="A29" s="345" t="s">
        <v>465</v>
      </c>
      <c r="J29" s="321"/>
      <c r="L29" s="321"/>
    </row>
    <row r="31" spans="1:67" x14ac:dyDescent="0.2">
      <c r="A31" s="305"/>
      <c r="E31" s="305"/>
      <c r="F31" s="305"/>
    </row>
    <row r="32" spans="1:67" x14ac:dyDescent="0.2">
      <c r="A32" s="305"/>
      <c r="G32" s="306"/>
    </row>
    <row r="33" spans="7:7" x14ac:dyDescent="0.2">
      <c r="G33" s="306"/>
    </row>
    <row r="36" spans="7:7" x14ac:dyDescent="0.2">
      <c r="G36" s="331"/>
    </row>
  </sheetData>
  <mergeCells count="6">
    <mergeCell ref="A2:H2"/>
    <mergeCell ref="A5:H5"/>
    <mergeCell ref="B8:B9"/>
    <mergeCell ref="C8:F8"/>
    <mergeCell ref="G8:G9"/>
    <mergeCell ref="H8:H9"/>
  </mergeCells>
  <dataValidations count="1">
    <dataValidation type="list" showInputMessage="1" showErrorMessage="1" sqref="L16:L19">
      <formula1>$L$16:$L$17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6" orientation="landscape" r:id="rId1"/>
  <headerFooter alignWithMargins="0">
    <oddHeader>&amp;L&amp;"Times New Roman,Gras"&amp;9DGRH A1-1&amp;R&amp;"Times New Roman,Gras"&amp;9Juillet 2019</oddHeader>
    <oddFooter>&amp;C&amp;"Times New Roman,Gras"&amp;9Page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BO36"/>
  <sheetViews>
    <sheetView showGridLines="0" showZeros="0" zoomScaleNormal="100" workbookViewId="0">
      <selection activeCell="I34" sqref="I34"/>
    </sheetView>
  </sheetViews>
  <sheetFormatPr baseColWidth="10" defaultColWidth="13.33203125" defaultRowHeight="12.75" x14ac:dyDescent="0.2"/>
  <cols>
    <col min="1" max="1" width="46" style="300" customWidth="1"/>
    <col min="2" max="6" width="16.5" style="306" customWidth="1"/>
    <col min="7" max="7" width="16.5" style="330" customWidth="1"/>
    <col min="8" max="8" width="16.5" style="307" customWidth="1"/>
    <col min="9" max="9" width="23.6640625" style="307" customWidth="1"/>
    <col min="10" max="16384" width="13.33203125" style="300"/>
  </cols>
  <sheetData>
    <row r="1" spans="1:67" ht="13.5" thickBot="1" x14ac:dyDescent="0.25"/>
    <row r="2" spans="1:67" s="297" customFormat="1" ht="33.75" customHeight="1" thickTop="1" thickBot="1" x14ac:dyDescent="0.25">
      <c r="A2" s="598" t="s">
        <v>455</v>
      </c>
      <c r="B2" s="599"/>
      <c r="C2" s="599"/>
      <c r="D2" s="599"/>
      <c r="E2" s="599"/>
      <c r="F2" s="599"/>
      <c r="G2" s="599"/>
      <c r="H2" s="600"/>
      <c r="I2" s="296"/>
    </row>
    <row r="3" spans="1:67" s="297" customFormat="1" ht="13.5" thickTop="1" x14ac:dyDescent="0.2">
      <c r="A3" s="298"/>
      <c r="B3" s="298"/>
      <c r="C3" s="298"/>
      <c r="D3" s="298"/>
      <c r="E3" s="298"/>
      <c r="F3" s="298"/>
      <c r="G3" s="298"/>
      <c r="H3" s="298"/>
      <c r="I3" s="296"/>
    </row>
    <row r="4" spans="1:67" s="297" customFormat="1" x14ac:dyDescent="0.2">
      <c r="I4" s="296"/>
    </row>
    <row r="5" spans="1:67" x14ac:dyDescent="0.2">
      <c r="A5" s="601" t="s">
        <v>353</v>
      </c>
      <c r="B5" s="601"/>
      <c r="C5" s="601"/>
      <c r="D5" s="601"/>
      <c r="E5" s="601"/>
      <c r="F5" s="601"/>
      <c r="G5" s="601"/>
      <c r="H5" s="601"/>
      <c r="I5" s="299"/>
    </row>
    <row r="6" spans="1:67" x14ac:dyDescent="0.2">
      <c r="A6" s="301"/>
      <c r="B6" s="302"/>
      <c r="C6" s="302"/>
      <c r="D6" s="302"/>
      <c r="E6" s="302"/>
      <c r="F6" s="302"/>
      <c r="G6" s="302"/>
      <c r="H6" s="303"/>
      <c r="I6" s="303"/>
    </row>
    <row r="7" spans="1:67" x14ac:dyDescent="0.2">
      <c r="A7" s="304"/>
      <c r="B7" s="305"/>
      <c r="G7" s="300"/>
    </row>
    <row r="8" spans="1:67" s="297" customFormat="1" x14ac:dyDescent="0.2">
      <c r="B8" s="602" t="s">
        <v>84</v>
      </c>
      <c r="C8" s="604" t="s">
        <v>62</v>
      </c>
      <c r="D8" s="605"/>
      <c r="E8" s="605"/>
      <c r="F8" s="605"/>
      <c r="G8" s="602" t="s">
        <v>85</v>
      </c>
      <c r="H8" s="606" t="s">
        <v>86</v>
      </c>
      <c r="I8" s="308"/>
    </row>
    <row r="9" spans="1:67" s="297" customFormat="1" ht="25.5" x14ac:dyDescent="0.2">
      <c r="A9" s="309"/>
      <c r="B9" s="603"/>
      <c r="C9" s="310" t="s">
        <v>64</v>
      </c>
      <c r="D9" s="311" t="s">
        <v>65</v>
      </c>
      <c r="E9" s="312" t="s">
        <v>66</v>
      </c>
      <c r="F9" s="313" t="s">
        <v>87</v>
      </c>
      <c r="G9" s="603"/>
      <c r="H9" s="607"/>
      <c r="I9" s="314"/>
    </row>
    <row r="10" spans="1:67" s="297" customFormat="1" x14ac:dyDescent="0.2">
      <c r="A10" s="309"/>
      <c r="B10" s="315"/>
      <c r="C10" s="316"/>
      <c r="D10" s="317"/>
      <c r="E10" s="317"/>
      <c r="F10" s="315"/>
      <c r="G10" s="315"/>
      <c r="H10" s="318"/>
      <c r="I10" s="314"/>
    </row>
    <row r="11" spans="1:67" x14ac:dyDescent="0.2">
      <c r="A11" s="72" t="s">
        <v>88</v>
      </c>
      <c r="B11" s="73">
        <f>B12+B13+B14+B15+B16</f>
        <v>195</v>
      </c>
      <c r="C11" s="73">
        <f t="shared" ref="C11:E11" si="0">C12+C13+C14+C15+C16</f>
        <v>37</v>
      </c>
      <c r="D11" s="73">
        <f t="shared" si="0"/>
        <v>0</v>
      </c>
      <c r="E11" s="73">
        <f t="shared" si="0"/>
        <v>119</v>
      </c>
      <c r="F11" s="74">
        <f t="shared" ref="F11:F16" si="1">E11+D11+C11</f>
        <v>156</v>
      </c>
      <c r="G11" s="73">
        <f>B11-F11</f>
        <v>39</v>
      </c>
      <c r="H11" s="75">
        <f>F11/B11</f>
        <v>0.8</v>
      </c>
    </row>
    <row r="12" spans="1:67" ht="13.5" x14ac:dyDescent="0.2">
      <c r="A12" s="76" t="s">
        <v>89</v>
      </c>
      <c r="B12" s="77">
        <v>185</v>
      </c>
      <c r="C12" s="78">
        <v>29</v>
      </c>
      <c r="D12" s="79"/>
      <c r="E12" s="80">
        <v>118</v>
      </c>
      <c r="F12" s="81">
        <f t="shared" si="1"/>
        <v>147</v>
      </c>
      <c r="G12" s="82">
        <f t="shared" ref="G12:G24" si="2">B12-F12</f>
        <v>38</v>
      </c>
      <c r="H12" s="83">
        <f t="shared" ref="H12:H22" si="3">F12/B12</f>
        <v>0.79459459459459458</v>
      </c>
      <c r="I12" s="319"/>
      <c r="J12" s="320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</row>
    <row r="13" spans="1:67" ht="13.5" x14ac:dyDescent="0.2">
      <c r="A13" s="84" t="s">
        <v>90</v>
      </c>
      <c r="B13" s="85"/>
      <c r="C13" s="86"/>
      <c r="D13" s="87"/>
      <c r="E13" s="88"/>
      <c r="F13" s="89">
        <f t="shared" si="1"/>
        <v>0</v>
      </c>
      <c r="G13" s="90">
        <f t="shared" si="2"/>
        <v>0</v>
      </c>
      <c r="H13" s="91"/>
      <c r="I13" s="319"/>
      <c r="J13" s="320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</row>
    <row r="14" spans="1:67" ht="13.5" x14ac:dyDescent="0.2">
      <c r="A14" s="84" t="s">
        <v>434</v>
      </c>
      <c r="B14" s="93"/>
      <c r="C14" s="94"/>
      <c r="D14" s="95"/>
      <c r="E14" s="96"/>
      <c r="F14" s="97">
        <f t="shared" si="1"/>
        <v>0</v>
      </c>
      <c r="G14" s="98">
        <f t="shared" si="2"/>
        <v>0</v>
      </c>
      <c r="H14" s="99"/>
      <c r="I14" s="319"/>
      <c r="J14" s="320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</row>
    <row r="15" spans="1:67" ht="13.5" x14ac:dyDescent="0.2">
      <c r="A15" s="92" t="s">
        <v>408</v>
      </c>
      <c r="B15" s="93">
        <v>2</v>
      </c>
      <c r="C15" s="94"/>
      <c r="D15" s="95"/>
      <c r="E15" s="96">
        <v>1</v>
      </c>
      <c r="F15" s="97">
        <f t="shared" si="1"/>
        <v>1</v>
      </c>
      <c r="G15" s="98">
        <f t="shared" si="2"/>
        <v>1</v>
      </c>
      <c r="H15" s="99">
        <f t="shared" si="3"/>
        <v>0.5</v>
      </c>
      <c r="I15" s="319"/>
      <c r="J15" s="320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</row>
    <row r="16" spans="1:67" s="297" customFormat="1" ht="13.5" x14ac:dyDescent="0.2">
      <c r="A16" s="92" t="s">
        <v>91</v>
      </c>
      <c r="B16" s="93">
        <v>8</v>
      </c>
      <c r="C16" s="94">
        <v>8</v>
      </c>
      <c r="D16" s="95"/>
      <c r="E16" s="96"/>
      <c r="F16" s="97">
        <f t="shared" si="1"/>
        <v>8</v>
      </c>
      <c r="G16" s="98">
        <f t="shared" si="2"/>
        <v>0</v>
      </c>
      <c r="H16" s="99">
        <f t="shared" si="3"/>
        <v>1</v>
      </c>
      <c r="I16" s="319"/>
      <c r="K16" s="320"/>
    </row>
    <row r="17" spans="1:67" x14ac:dyDescent="0.2">
      <c r="A17" s="72" t="s">
        <v>92</v>
      </c>
      <c r="B17" s="73">
        <f>B18+B19+B20+B21+B22+B24</f>
        <v>97</v>
      </c>
      <c r="C17" s="73">
        <f t="shared" ref="C17:G17" si="4">C18+C19+C20+C21+C22+C24</f>
        <v>17</v>
      </c>
      <c r="D17" s="73">
        <f t="shared" si="4"/>
        <v>0</v>
      </c>
      <c r="E17" s="73">
        <f t="shared" si="4"/>
        <v>60</v>
      </c>
      <c r="F17" s="74">
        <f>F18+F19+F20+F21+F22+F24</f>
        <v>77</v>
      </c>
      <c r="G17" s="73">
        <f t="shared" si="4"/>
        <v>20</v>
      </c>
      <c r="H17" s="75">
        <f t="shared" si="3"/>
        <v>0.79381443298969068</v>
      </c>
      <c r="I17" s="319"/>
      <c r="J17" s="297"/>
      <c r="K17" s="297"/>
      <c r="L17" s="297"/>
      <c r="M17" s="297"/>
      <c r="N17" s="297"/>
      <c r="O17" s="297"/>
      <c r="P17" s="320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</row>
    <row r="18" spans="1:67" ht="13.5" x14ac:dyDescent="0.2">
      <c r="A18" s="76" t="s">
        <v>93</v>
      </c>
      <c r="B18" s="77">
        <v>73</v>
      </c>
      <c r="C18" s="78">
        <v>8</v>
      </c>
      <c r="D18" s="79"/>
      <c r="E18" s="80">
        <v>54</v>
      </c>
      <c r="F18" s="81">
        <f t="shared" ref="F18:F24" si="5">E18+D18+C18</f>
        <v>62</v>
      </c>
      <c r="G18" s="82">
        <f t="shared" si="2"/>
        <v>11</v>
      </c>
      <c r="H18" s="83">
        <f t="shared" si="3"/>
        <v>0.84931506849315064</v>
      </c>
      <c r="I18" s="319"/>
      <c r="J18" s="321"/>
    </row>
    <row r="19" spans="1:67" ht="13.5" x14ac:dyDescent="0.2">
      <c r="A19" s="76" t="s">
        <v>435</v>
      </c>
      <c r="B19" s="77"/>
      <c r="C19" s="78"/>
      <c r="D19" s="79"/>
      <c r="E19" s="80"/>
      <c r="F19" s="81">
        <f t="shared" si="5"/>
        <v>0</v>
      </c>
      <c r="G19" s="82"/>
      <c r="H19" s="83"/>
      <c r="I19" s="319"/>
      <c r="J19" s="321"/>
    </row>
    <row r="20" spans="1:67" ht="13.5" x14ac:dyDescent="0.2">
      <c r="A20" s="84" t="s">
        <v>251</v>
      </c>
      <c r="B20" s="425">
        <v>10</v>
      </c>
      <c r="C20" s="398"/>
      <c r="D20" s="399"/>
      <c r="E20" s="426">
        <v>6</v>
      </c>
      <c r="F20" s="89">
        <f t="shared" si="5"/>
        <v>6</v>
      </c>
      <c r="G20" s="100">
        <f t="shared" si="2"/>
        <v>4</v>
      </c>
      <c r="H20" s="427">
        <f t="shared" si="3"/>
        <v>0.6</v>
      </c>
      <c r="I20" s="319"/>
      <c r="J20" s="321"/>
    </row>
    <row r="21" spans="1:67" ht="13.5" x14ac:dyDescent="0.2">
      <c r="A21" s="84" t="s">
        <v>94</v>
      </c>
      <c r="B21" s="85"/>
      <c r="C21" s="398"/>
      <c r="D21" s="399"/>
      <c r="E21" s="88"/>
      <c r="F21" s="89">
        <f t="shared" si="5"/>
        <v>0</v>
      </c>
      <c r="G21" s="90">
        <f t="shared" si="2"/>
        <v>0</v>
      </c>
      <c r="H21" s="91"/>
      <c r="I21" s="319"/>
    </row>
    <row r="22" spans="1:67" ht="13.5" x14ac:dyDescent="0.2">
      <c r="A22" s="271" t="s">
        <v>95</v>
      </c>
      <c r="B22" s="418">
        <v>14</v>
      </c>
      <c r="C22" s="419">
        <v>9</v>
      </c>
      <c r="D22" s="420"/>
      <c r="E22" s="421"/>
      <c r="F22" s="422">
        <f t="shared" si="5"/>
        <v>9</v>
      </c>
      <c r="G22" s="423">
        <f t="shared" si="2"/>
        <v>5</v>
      </c>
      <c r="H22" s="424">
        <f t="shared" si="3"/>
        <v>0.6428571428571429</v>
      </c>
      <c r="I22" s="319"/>
    </row>
    <row r="23" spans="1:67" ht="25.5" x14ac:dyDescent="0.2">
      <c r="A23" s="101" t="s">
        <v>361</v>
      </c>
      <c r="B23" s="102"/>
      <c r="C23" s="322"/>
      <c r="D23" s="323"/>
      <c r="E23" s="324"/>
      <c r="F23" s="325">
        <f t="shared" si="5"/>
        <v>0</v>
      </c>
      <c r="G23" s="326">
        <f t="shared" si="2"/>
        <v>0</v>
      </c>
      <c r="H23" s="327"/>
      <c r="I23" s="319"/>
    </row>
    <row r="24" spans="1:67" ht="13.5" x14ac:dyDescent="0.2">
      <c r="A24" s="103" t="s">
        <v>96</v>
      </c>
      <c r="B24" s="104"/>
      <c r="C24" s="401"/>
      <c r="D24" s="402"/>
      <c r="E24" s="105"/>
      <c r="F24" s="106">
        <f t="shared" si="5"/>
        <v>0</v>
      </c>
      <c r="G24" s="107">
        <f t="shared" si="2"/>
        <v>0</v>
      </c>
      <c r="H24" s="428"/>
      <c r="I24" s="319"/>
    </row>
    <row r="25" spans="1:67" ht="13.5" x14ac:dyDescent="0.2">
      <c r="A25" s="108"/>
      <c r="B25" s="108"/>
      <c r="C25" s="328"/>
      <c r="D25" s="328"/>
      <c r="E25" s="328"/>
      <c r="F25" s="328"/>
      <c r="G25" s="328"/>
      <c r="H25" s="329"/>
      <c r="I25" s="319"/>
    </row>
    <row r="26" spans="1:67" x14ac:dyDescent="0.2">
      <c r="A26" s="109" t="s">
        <v>60</v>
      </c>
      <c r="B26" s="110">
        <f>B17+B11</f>
        <v>292</v>
      </c>
      <c r="C26" s="110">
        <f t="shared" ref="C26:G26" si="6">C17+C11</f>
        <v>54</v>
      </c>
      <c r="D26" s="110">
        <f t="shared" si="6"/>
        <v>0</v>
      </c>
      <c r="E26" s="110">
        <f t="shared" si="6"/>
        <v>179</v>
      </c>
      <c r="F26" s="74">
        <f t="shared" si="6"/>
        <v>233</v>
      </c>
      <c r="G26" s="110">
        <f t="shared" si="6"/>
        <v>59</v>
      </c>
      <c r="H26" s="111">
        <f>F26/B26</f>
        <v>0.79794520547945202</v>
      </c>
      <c r="I26" s="319"/>
    </row>
    <row r="27" spans="1:67" x14ac:dyDescent="0.2">
      <c r="A27" s="112"/>
      <c r="B27" s="112"/>
      <c r="C27" s="328"/>
      <c r="D27" s="328"/>
      <c r="E27" s="328"/>
      <c r="F27" s="328"/>
      <c r="G27" s="328">
        <f>G26-G20-G15</f>
        <v>54</v>
      </c>
      <c r="H27" s="329"/>
      <c r="I27" s="319"/>
    </row>
    <row r="28" spans="1:67" s="297" customFormat="1" x14ac:dyDescent="0.2">
      <c r="A28" s="344" t="s">
        <v>356</v>
      </c>
      <c r="B28" s="306"/>
      <c r="C28" s="305"/>
      <c r="D28" s="305"/>
      <c r="E28" s="305"/>
      <c r="F28" s="305"/>
      <c r="G28" s="305"/>
      <c r="H28" s="305"/>
      <c r="I28" s="319"/>
      <c r="J28" s="320"/>
    </row>
    <row r="29" spans="1:67" x14ac:dyDescent="0.2">
      <c r="A29" s="345" t="s">
        <v>466</v>
      </c>
      <c r="J29" s="321"/>
      <c r="L29" s="321"/>
    </row>
    <row r="31" spans="1:67" x14ac:dyDescent="0.2">
      <c r="A31" s="305"/>
      <c r="E31" s="305"/>
      <c r="F31" s="305"/>
    </row>
    <row r="32" spans="1:67" x14ac:dyDescent="0.2">
      <c r="A32" s="305"/>
      <c r="G32" s="306"/>
    </row>
    <row r="33" spans="1:67" x14ac:dyDescent="0.2">
      <c r="G33" s="306"/>
      <c r="H33" s="306"/>
    </row>
    <row r="36" spans="1:67" s="307" customFormat="1" x14ac:dyDescent="0.2">
      <c r="A36" s="300"/>
      <c r="B36" s="306"/>
      <c r="C36" s="306"/>
      <c r="D36" s="306"/>
      <c r="E36" s="306"/>
      <c r="F36" s="306"/>
      <c r="G36" s="331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</row>
  </sheetData>
  <mergeCells count="6">
    <mergeCell ref="A2:H2"/>
    <mergeCell ref="A5:H5"/>
    <mergeCell ref="B8:B9"/>
    <mergeCell ref="C8:F8"/>
    <mergeCell ref="G8:G9"/>
    <mergeCell ref="H8:H9"/>
  </mergeCells>
  <dataValidations count="1">
    <dataValidation type="list" showInputMessage="1" showErrorMessage="1" sqref="L16:L19">
      <formula1>$L$16:$L$17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6" orientation="landscape" r:id="rId1"/>
  <headerFooter alignWithMargins="0">
    <oddHeader>&amp;L&amp;"Times New Roman,Gras"&amp;9DGRH A1-1&amp;R&amp;"Times New Roman,Gras"&amp;9Juillet 2019</oddHeader>
    <oddFooter>&amp;C&amp;"Times New Roman,Gras"&amp;9Page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BJ170"/>
  <sheetViews>
    <sheetView showGridLines="0" tabSelected="1" zoomScale="85" zoomScaleNormal="85" workbookViewId="0">
      <pane ySplit="8" topLeftCell="A79" activePane="bottomLeft" state="frozen"/>
      <selection activeCell="AH9" sqref="AH9"/>
      <selection pane="bottomLeft" activeCell="AX115" sqref="AX115"/>
    </sheetView>
  </sheetViews>
  <sheetFormatPr baseColWidth="10" defaultRowHeight="12.75" x14ac:dyDescent="0.2"/>
  <cols>
    <col min="1" max="1" width="36.1640625" style="7" customWidth="1"/>
    <col min="2" max="2" width="9" bestFit="1" customWidth="1"/>
    <col min="3" max="3" width="9.5" bestFit="1" customWidth="1"/>
    <col min="4" max="4" width="9" bestFit="1" customWidth="1"/>
    <col min="5" max="5" width="9.5" bestFit="1" customWidth="1"/>
    <col min="6" max="6" width="9" style="7" bestFit="1" customWidth="1"/>
    <col min="7" max="7" width="9.5" style="7" bestFit="1" customWidth="1"/>
    <col min="8" max="8" width="9" bestFit="1" customWidth="1"/>
    <col min="9" max="9" width="9.5" bestFit="1" customWidth="1"/>
    <col min="10" max="10" width="9" bestFit="1" customWidth="1"/>
    <col min="11" max="11" width="9.5" bestFit="1" customWidth="1"/>
    <col min="12" max="12" width="9" style="7" bestFit="1" customWidth="1"/>
    <col min="13" max="13" width="9.5" style="7" bestFit="1" customWidth="1"/>
    <col min="14" max="14" width="9" bestFit="1" customWidth="1"/>
    <col min="15" max="15" width="9.5" bestFit="1" customWidth="1"/>
    <col min="16" max="16" width="9" bestFit="1" customWidth="1"/>
    <col min="17" max="17" width="9.5" bestFit="1" customWidth="1"/>
    <col min="18" max="18" width="9" style="7" bestFit="1" customWidth="1"/>
    <col min="19" max="19" width="9.5" style="7" bestFit="1" customWidth="1"/>
    <col min="20" max="20" width="9" bestFit="1" customWidth="1"/>
    <col min="21" max="21" width="9.5" bestFit="1" customWidth="1"/>
    <col min="22" max="22" width="9" bestFit="1" customWidth="1"/>
    <col min="23" max="23" width="9.5" bestFit="1" customWidth="1"/>
    <col min="24" max="24" width="9" style="7" bestFit="1" customWidth="1"/>
    <col min="25" max="25" width="9.5" style="7" bestFit="1" customWidth="1"/>
    <col min="26" max="26" width="3" customWidth="1"/>
    <col min="27" max="27" width="9" bestFit="1" customWidth="1"/>
    <col min="28" max="28" width="9.5" bestFit="1" customWidth="1"/>
    <col min="29" max="29" width="9" bestFit="1" customWidth="1"/>
    <col min="30" max="30" width="9.5" bestFit="1" customWidth="1"/>
    <col min="31" max="31" width="9" style="7" bestFit="1" customWidth="1"/>
    <col min="32" max="32" width="9.5" style="7" bestFit="1" customWidth="1"/>
    <col min="34" max="34" width="20.5" hidden="1" customWidth="1"/>
    <col min="35" max="63" width="0" hidden="1" customWidth="1"/>
  </cols>
  <sheetData>
    <row r="1" spans="1:62" ht="13.5" thickBot="1" x14ac:dyDescent="0.25"/>
    <row r="2" spans="1:62" ht="43.5" customHeight="1" thickTop="1" thickBot="1" x14ac:dyDescent="0.25">
      <c r="A2" s="598" t="s">
        <v>453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1"/>
    </row>
    <row r="3" spans="1:62" ht="13.5" thickTop="1" x14ac:dyDescent="0.2"/>
    <row r="4" spans="1:62" x14ac:dyDescent="0.2">
      <c r="A4" s="612" t="s">
        <v>342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</row>
    <row r="6" spans="1:62" x14ac:dyDescent="0.2">
      <c r="A6"/>
      <c r="B6" s="608" t="s">
        <v>97</v>
      </c>
      <c r="C6" s="608"/>
      <c r="D6" s="608"/>
      <c r="E6" s="608"/>
      <c r="F6" s="608"/>
      <c r="G6" s="608"/>
      <c r="H6" s="608" t="s">
        <v>98</v>
      </c>
      <c r="I6" s="608"/>
      <c r="J6" s="608"/>
      <c r="K6" s="608"/>
      <c r="L6" s="608"/>
      <c r="M6" s="608"/>
      <c r="N6" s="608" t="s">
        <v>100</v>
      </c>
      <c r="O6" s="608"/>
      <c r="P6" s="608"/>
      <c r="Q6" s="608"/>
      <c r="R6" s="608"/>
      <c r="S6" s="608"/>
      <c r="T6" s="608" t="s">
        <v>99</v>
      </c>
      <c r="U6" s="608"/>
      <c r="V6" s="608"/>
      <c r="W6" s="608"/>
      <c r="X6" s="608"/>
      <c r="Y6" s="608"/>
      <c r="Z6" s="282"/>
      <c r="AA6" s="613" t="s">
        <v>102</v>
      </c>
      <c r="AB6" s="613"/>
      <c r="AC6" s="613"/>
      <c r="AD6" s="613"/>
      <c r="AE6" s="613"/>
      <c r="AF6" s="613"/>
    </row>
    <row r="7" spans="1:62" x14ac:dyDescent="0.2">
      <c r="A7"/>
      <c r="B7" s="614" t="s">
        <v>171</v>
      </c>
      <c r="C7" s="614"/>
      <c r="D7" s="614" t="s">
        <v>172</v>
      </c>
      <c r="E7" s="614"/>
      <c r="F7" s="608" t="s">
        <v>102</v>
      </c>
      <c r="G7" s="608"/>
      <c r="H7" s="609" t="s">
        <v>171</v>
      </c>
      <c r="I7" s="609"/>
      <c r="J7" s="609" t="s">
        <v>172</v>
      </c>
      <c r="K7" s="609"/>
      <c r="L7" s="608" t="s">
        <v>102</v>
      </c>
      <c r="M7" s="608"/>
      <c r="N7" s="609" t="s">
        <v>171</v>
      </c>
      <c r="O7" s="609"/>
      <c r="P7" s="609" t="s">
        <v>172</v>
      </c>
      <c r="Q7" s="609"/>
      <c r="R7" s="608" t="s">
        <v>102</v>
      </c>
      <c r="S7" s="608"/>
      <c r="T7" s="609" t="s">
        <v>171</v>
      </c>
      <c r="U7" s="609"/>
      <c r="V7" s="609" t="s">
        <v>172</v>
      </c>
      <c r="W7" s="609"/>
      <c r="X7" s="608" t="s">
        <v>102</v>
      </c>
      <c r="Y7" s="608"/>
      <c r="AA7" s="609" t="s">
        <v>171</v>
      </c>
      <c r="AB7" s="609"/>
      <c r="AC7" s="609" t="s">
        <v>172</v>
      </c>
      <c r="AD7" s="609"/>
      <c r="AE7" s="608" t="s">
        <v>102</v>
      </c>
      <c r="AF7" s="608"/>
      <c r="AY7" t="s">
        <v>0</v>
      </c>
      <c r="BA7" t="s">
        <v>515</v>
      </c>
      <c r="BB7" t="s">
        <v>516</v>
      </c>
      <c r="BD7" t="s">
        <v>517</v>
      </c>
      <c r="BE7" t="s">
        <v>518</v>
      </c>
      <c r="BG7" t="s">
        <v>519</v>
      </c>
      <c r="BH7" t="s">
        <v>32</v>
      </c>
      <c r="BJ7" t="s">
        <v>520</v>
      </c>
    </row>
    <row r="8" spans="1:62" ht="15" x14ac:dyDescent="0.25">
      <c r="A8" s="463"/>
      <c r="B8" s="2" t="s">
        <v>242</v>
      </c>
      <c r="C8" s="2" t="s">
        <v>243</v>
      </c>
      <c r="D8" s="2" t="s">
        <v>242</v>
      </c>
      <c r="E8" s="2" t="s">
        <v>243</v>
      </c>
      <c r="F8" s="2" t="s">
        <v>242</v>
      </c>
      <c r="G8" s="2" t="s">
        <v>243</v>
      </c>
      <c r="H8" s="2" t="s">
        <v>242</v>
      </c>
      <c r="I8" s="2" t="s">
        <v>243</v>
      </c>
      <c r="J8" s="2" t="s">
        <v>242</v>
      </c>
      <c r="K8" s="2" t="s">
        <v>243</v>
      </c>
      <c r="L8" s="2" t="s">
        <v>242</v>
      </c>
      <c r="M8" s="2" t="s">
        <v>243</v>
      </c>
      <c r="N8" s="2" t="s">
        <v>242</v>
      </c>
      <c r="O8" s="2" t="s">
        <v>243</v>
      </c>
      <c r="P8" s="2" t="s">
        <v>242</v>
      </c>
      <c r="Q8" s="2" t="s">
        <v>243</v>
      </c>
      <c r="R8" s="2" t="s">
        <v>242</v>
      </c>
      <c r="S8" s="2" t="s">
        <v>243</v>
      </c>
      <c r="T8" s="2" t="s">
        <v>242</v>
      </c>
      <c r="U8" s="2" t="s">
        <v>243</v>
      </c>
      <c r="V8" s="2" t="s">
        <v>242</v>
      </c>
      <c r="W8" s="2" t="s">
        <v>243</v>
      </c>
      <c r="X8" s="2" t="s">
        <v>242</v>
      </c>
      <c r="Y8" s="2" t="s">
        <v>243</v>
      </c>
      <c r="AA8" s="2" t="s">
        <v>242</v>
      </c>
      <c r="AB8" s="2" t="s">
        <v>243</v>
      </c>
      <c r="AC8" s="2" t="s">
        <v>242</v>
      </c>
      <c r="AD8" s="2" t="s">
        <v>243</v>
      </c>
      <c r="AE8" s="2" t="s">
        <v>242</v>
      </c>
      <c r="AF8" s="2" t="s">
        <v>243</v>
      </c>
      <c r="AJ8" t="s">
        <v>0</v>
      </c>
      <c r="AL8" t="s">
        <v>515</v>
      </c>
      <c r="AM8" t="s">
        <v>516</v>
      </c>
      <c r="AO8" t="s">
        <v>517</v>
      </c>
      <c r="AP8" t="s">
        <v>518</v>
      </c>
      <c r="AR8" t="s">
        <v>519</v>
      </c>
      <c r="AS8" t="s">
        <v>32</v>
      </c>
      <c r="AU8" t="s">
        <v>520</v>
      </c>
      <c r="AX8" t="s">
        <v>521</v>
      </c>
      <c r="AY8" t="s">
        <v>171</v>
      </c>
      <c r="AZ8" t="s">
        <v>172</v>
      </c>
      <c r="BB8" t="s">
        <v>171</v>
      </c>
      <c r="BC8" t="s">
        <v>172</v>
      </c>
      <c r="BE8" t="s">
        <v>171</v>
      </c>
      <c r="BF8" t="s">
        <v>172</v>
      </c>
      <c r="BH8" t="s">
        <v>171</v>
      </c>
      <c r="BI8" t="s">
        <v>172</v>
      </c>
    </row>
    <row r="9" spans="1:62" ht="15" x14ac:dyDescent="0.25">
      <c r="A9" s="464"/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118"/>
      <c r="M9" s="464"/>
      <c r="N9" s="464"/>
      <c r="O9" s="464"/>
      <c r="P9" s="464"/>
      <c r="Q9" s="464"/>
      <c r="R9" s="118"/>
      <c r="S9" s="464"/>
      <c r="T9" s="464"/>
      <c r="U9" s="464"/>
      <c r="V9" s="464"/>
      <c r="W9" s="464"/>
      <c r="X9" s="118"/>
      <c r="Y9" s="464"/>
      <c r="Z9" s="118"/>
      <c r="AA9" s="118"/>
      <c r="AB9" s="118"/>
      <c r="AC9" s="118"/>
      <c r="AD9" s="118"/>
      <c r="AE9" s="118"/>
      <c r="AF9" s="118"/>
      <c r="AJ9" t="s">
        <v>171</v>
      </c>
      <c r="AK9" t="s">
        <v>172</v>
      </c>
      <c r="AM9" t="s">
        <v>171</v>
      </c>
      <c r="AN9" t="s">
        <v>172</v>
      </c>
      <c r="AP9" t="s">
        <v>171</v>
      </c>
      <c r="AQ9" t="s">
        <v>172</v>
      </c>
      <c r="AS9" t="s">
        <v>171</v>
      </c>
      <c r="AT9" t="s">
        <v>172</v>
      </c>
      <c r="AX9" t="s">
        <v>468</v>
      </c>
      <c r="AY9">
        <v>10</v>
      </c>
      <c r="AZ9">
        <v>5</v>
      </c>
      <c r="BA9">
        <v>15</v>
      </c>
      <c r="BB9">
        <v>20</v>
      </c>
      <c r="BC9">
        <v>8</v>
      </c>
      <c r="BD9">
        <v>28</v>
      </c>
      <c r="BE9">
        <v>22</v>
      </c>
      <c r="BF9">
        <v>8</v>
      </c>
      <c r="BG9">
        <v>30</v>
      </c>
      <c r="BH9">
        <v>1</v>
      </c>
      <c r="BJ9">
        <v>1</v>
      </c>
    </row>
    <row r="10" spans="1:62" ht="15" x14ac:dyDescent="0.25">
      <c r="A10" s="465" t="s">
        <v>468</v>
      </c>
      <c r="B10" s="466">
        <v>12</v>
      </c>
      <c r="C10" s="466">
        <v>10</v>
      </c>
      <c r="D10" s="466">
        <v>5</v>
      </c>
      <c r="E10" s="466">
        <v>5</v>
      </c>
      <c r="F10" s="467">
        <v>17</v>
      </c>
      <c r="G10" s="467">
        <v>15</v>
      </c>
      <c r="H10" s="466">
        <v>23</v>
      </c>
      <c r="I10" s="466">
        <v>20</v>
      </c>
      <c r="J10" s="466">
        <v>9</v>
      </c>
      <c r="K10" s="466">
        <v>8</v>
      </c>
      <c r="L10" s="467">
        <v>32</v>
      </c>
      <c r="M10" s="467">
        <v>28</v>
      </c>
      <c r="N10" s="466">
        <v>22</v>
      </c>
      <c r="O10" s="466">
        <v>22</v>
      </c>
      <c r="P10" s="466">
        <v>8</v>
      </c>
      <c r="Q10" s="466">
        <v>8</v>
      </c>
      <c r="R10" s="467">
        <v>30</v>
      </c>
      <c r="S10" s="467">
        <v>30</v>
      </c>
      <c r="T10" s="466">
        <v>1</v>
      </c>
      <c r="U10" s="466">
        <v>1</v>
      </c>
      <c r="V10" s="466"/>
      <c r="W10" s="466"/>
      <c r="X10" s="467">
        <v>1</v>
      </c>
      <c r="Y10" s="467">
        <v>1</v>
      </c>
      <c r="Z10" s="118"/>
      <c r="AA10" s="468">
        <f>B10+H10+N10+T10</f>
        <v>58</v>
      </c>
      <c r="AB10" s="468">
        <f t="shared" ref="AB10:AB73" si="0">C10+I10+O10+U10</f>
        <v>53</v>
      </c>
      <c r="AC10" s="468">
        <f t="shared" ref="AC10:AC73" si="1">D10+J10+P10+V10</f>
        <v>22</v>
      </c>
      <c r="AD10" s="468">
        <f t="shared" ref="AD10:AD73" si="2">E10+K10+Q10+W10</f>
        <v>21</v>
      </c>
      <c r="AE10" s="469">
        <f t="shared" ref="AE10:AE73" si="3">F10+L10+R10+X10</f>
        <v>80</v>
      </c>
      <c r="AF10" s="469">
        <f t="shared" ref="AF10:AF73" si="4">G10+M10+S10+Y10</f>
        <v>74</v>
      </c>
      <c r="AH10" t="s">
        <v>468</v>
      </c>
      <c r="AI10" t="b">
        <f>AH10=A10</f>
        <v>1</v>
      </c>
      <c r="AJ10">
        <f>VLOOKUP($AH10,$AX$9:$BL$155,2,FALSE)</f>
        <v>10</v>
      </c>
      <c r="AK10">
        <f>VLOOKUP($AH10,$AX$9:$BL$155,3,FALSE)</f>
        <v>5</v>
      </c>
      <c r="AL10">
        <f>VLOOKUP($AH10,$AX$9:$BL$155,4,FALSE)</f>
        <v>15</v>
      </c>
      <c r="AM10">
        <f>VLOOKUP($AH10,$AX$9:$BL$155,5,FALSE)</f>
        <v>20</v>
      </c>
      <c r="AN10">
        <f>VLOOKUP($AH10,$AX$9:$BL$155,6,FALSE)</f>
        <v>8</v>
      </c>
      <c r="AO10">
        <f>VLOOKUP($AH10,$AX$9:$BL$155,7,FALSE)</f>
        <v>28</v>
      </c>
      <c r="AP10">
        <f>VLOOKUP($AH10,$AX$9:$BL$155,8,FALSE)</f>
        <v>22</v>
      </c>
      <c r="AQ10">
        <f>VLOOKUP($AH10,$AX$9:$BL$155,9,FALSE)</f>
        <v>8</v>
      </c>
      <c r="AR10">
        <f>VLOOKUP($AH10,$AX$9:$BL$155,10,FALSE)</f>
        <v>30</v>
      </c>
      <c r="AS10">
        <f>VLOOKUP($AH10,$AX$9:$BL$155,11,FALSE)</f>
        <v>1</v>
      </c>
      <c r="AT10">
        <f>VLOOKUP($AH10,$AX$9:$BL$155,12,FALSE)</f>
        <v>0</v>
      </c>
      <c r="AU10">
        <f>VLOOKUP($AH10,$AX$9:$BL$155,13,FALSE)</f>
        <v>1</v>
      </c>
      <c r="AV10">
        <f>VLOOKUP($AH10,$AX$9:$BL$155,14,FALSE)</f>
        <v>0</v>
      </c>
      <c r="AX10" t="s">
        <v>177</v>
      </c>
      <c r="AY10">
        <v>1</v>
      </c>
      <c r="BA10">
        <v>1</v>
      </c>
    </row>
    <row r="11" spans="1:62" ht="15" x14ac:dyDescent="0.25">
      <c r="A11" s="470" t="s">
        <v>177</v>
      </c>
      <c r="B11" s="471">
        <v>1</v>
      </c>
      <c r="C11" s="471">
        <v>1</v>
      </c>
      <c r="D11" s="471"/>
      <c r="E11" s="471"/>
      <c r="F11" s="472">
        <v>1</v>
      </c>
      <c r="G11" s="472">
        <v>1</v>
      </c>
      <c r="H11" s="471"/>
      <c r="I11" s="471"/>
      <c r="J11" s="471"/>
      <c r="K11" s="471"/>
      <c r="L11" s="472"/>
      <c r="M11" s="472"/>
      <c r="N11" s="471"/>
      <c r="O11" s="471"/>
      <c r="P11" s="471"/>
      <c r="Q11" s="471"/>
      <c r="R11" s="472"/>
      <c r="S11" s="472"/>
      <c r="T11" s="471"/>
      <c r="U11" s="471"/>
      <c r="V11" s="471"/>
      <c r="W11" s="471"/>
      <c r="X11" s="472"/>
      <c r="Y11" s="472"/>
      <c r="Z11" s="118"/>
      <c r="AA11" s="473">
        <f t="shared" ref="AA11:AA74" si="5">B11+H11+N11+T11</f>
        <v>1</v>
      </c>
      <c r="AB11" s="473">
        <f t="shared" si="0"/>
        <v>1</v>
      </c>
      <c r="AC11" s="473">
        <f t="shared" si="1"/>
        <v>0</v>
      </c>
      <c r="AD11" s="473">
        <f t="shared" si="2"/>
        <v>0</v>
      </c>
      <c r="AE11" s="474">
        <f t="shared" si="3"/>
        <v>1</v>
      </c>
      <c r="AF11" s="474">
        <f t="shared" si="4"/>
        <v>1</v>
      </c>
      <c r="AH11" t="s">
        <v>177</v>
      </c>
      <c r="AI11" t="b">
        <f t="shared" ref="AI11:AI74" si="6">AH11=A11</f>
        <v>1</v>
      </c>
      <c r="AJ11">
        <f t="shared" ref="AJ11:AJ74" si="7">VLOOKUP($AH11,$AX$9:$BL$155,2,FALSE)</f>
        <v>1</v>
      </c>
      <c r="AK11">
        <f t="shared" ref="AK11:AK74" si="8">VLOOKUP($AH11,$AX$9:$BL$155,3,FALSE)</f>
        <v>0</v>
      </c>
      <c r="AL11">
        <f t="shared" ref="AL11:AL74" si="9">VLOOKUP($AH11,$AX$9:$BL$155,4,FALSE)</f>
        <v>1</v>
      </c>
      <c r="AM11">
        <f t="shared" ref="AM11:AM74" si="10">VLOOKUP($AH11,$AX$9:$BL$155,5,FALSE)</f>
        <v>0</v>
      </c>
      <c r="AN11">
        <f t="shared" ref="AN11:AN74" si="11">VLOOKUP($AH11,$AX$9:$BL$155,6,FALSE)</f>
        <v>0</v>
      </c>
      <c r="AO11">
        <f t="shared" ref="AO11:AO74" si="12">VLOOKUP($AH11,$AX$9:$BL$155,7,FALSE)</f>
        <v>0</v>
      </c>
      <c r="AP11">
        <f t="shared" ref="AP11:AP74" si="13">VLOOKUP($AH11,$AX$9:$BL$155,8,FALSE)</f>
        <v>0</v>
      </c>
      <c r="AQ11">
        <f t="shared" ref="AQ11:AQ74" si="14">VLOOKUP($AH11,$AX$9:$BL$155,9,FALSE)</f>
        <v>0</v>
      </c>
      <c r="AR11">
        <f t="shared" ref="AR11:AR74" si="15">VLOOKUP($AH11,$AX$9:$BL$155,10,FALSE)</f>
        <v>0</v>
      </c>
      <c r="AS11">
        <f t="shared" ref="AS11:AS74" si="16">VLOOKUP($AH11,$AX$9:$BL$155,11,FALSE)</f>
        <v>0</v>
      </c>
      <c r="AT11">
        <f t="shared" ref="AT11:AT74" si="17">VLOOKUP($AH11,$AX$9:$BL$155,12,FALSE)</f>
        <v>0</v>
      </c>
      <c r="AU11">
        <f t="shared" ref="AU11:AU74" si="18">VLOOKUP($AH11,$AX$9:$BL$155,13,FALSE)</f>
        <v>0</v>
      </c>
      <c r="AV11">
        <f t="shared" ref="AV11:AV74" si="19">VLOOKUP($AH11,$AX$9:$BL$155,14,FALSE)</f>
        <v>0</v>
      </c>
      <c r="AX11" t="s">
        <v>113</v>
      </c>
      <c r="AY11">
        <v>7</v>
      </c>
      <c r="AZ11">
        <v>5</v>
      </c>
      <c r="BA11">
        <v>12</v>
      </c>
      <c r="BB11">
        <v>17</v>
      </c>
      <c r="BC11">
        <v>7</v>
      </c>
      <c r="BD11">
        <v>24</v>
      </c>
      <c r="BE11">
        <v>22</v>
      </c>
      <c r="BF11">
        <v>7</v>
      </c>
      <c r="BG11">
        <v>29</v>
      </c>
      <c r="BH11">
        <v>1</v>
      </c>
      <c r="BJ11">
        <v>1</v>
      </c>
    </row>
    <row r="12" spans="1:62" ht="15" x14ac:dyDescent="0.25">
      <c r="A12" s="470" t="s">
        <v>113</v>
      </c>
      <c r="B12" s="471">
        <v>9</v>
      </c>
      <c r="C12" s="471">
        <v>7</v>
      </c>
      <c r="D12" s="471">
        <v>5</v>
      </c>
      <c r="E12" s="471">
        <v>5</v>
      </c>
      <c r="F12" s="472">
        <v>14</v>
      </c>
      <c r="G12" s="472">
        <v>12</v>
      </c>
      <c r="H12" s="471">
        <v>20</v>
      </c>
      <c r="I12" s="471">
        <v>17</v>
      </c>
      <c r="J12" s="471">
        <v>8</v>
      </c>
      <c r="K12" s="471">
        <v>7</v>
      </c>
      <c r="L12" s="472">
        <v>28</v>
      </c>
      <c r="M12" s="472">
        <v>24</v>
      </c>
      <c r="N12" s="471">
        <v>22</v>
      </c>
      <c r="O12" s="471">
        <v>22</v>
      </c>
      <c r="P12" s="471">
        <v>7</v>
      </c>
      <c r="Q12" s="471">
        <v>7</v>
      </c>
      <c r="R12" s="472">
        <v>29</v>
      </c>
      <c r="S12" s="472">
        <v>29</v>
      </c>
      <c r="T12" s="471">
        <v>1</v>
      </c>
      <c r="U12" s="471">
        <v>1</v>
      </c>
      <c r="V12" s="471"/>
      <c r="W12" s="471"/>
      <c r="X12" s="472">
        <v>1</v>
      </c>
      <c r="Y12" s="472">
        <v>1</v>
      </c>
      <c r="Z12" s="118"/>
      <c r="AA12" s="473">
        <f t="shared" si="5"/>
        <v>52</v>
      </c>
      <c r="AB12" s="473">
        <f t="shared" si="0"/>
        <v>47</v>
      </c>
      <c r="AC12" s="473">
        <f t="shared" si="1"/>
        <v>20</v>
      </c>
      <c r="AD12" s="473">
        <f t="shared" si="2"/>
        <v>19</v>
      </c>
      <c r="AE12" s="474">
        <f t="shared" si="3"/>
        <v>72</v>
      </c>
      <c r="AF12" s="474">
        <f t="shared" si="4"/>
        <v>66</v>
      </c>
      <c r="AH12" t="s">
        <v>113</v>
      </c>
      <c r="AI12" t="b">
        <f t="shared" si="6"/>
        <v>1</v>
      </c>
      <c r="AJ12">
        <f t="shared" si="7"/>
        <v>7</v>
      </c>
      <c r="AK12">
        <f t="shared" si="8"/>
        <v>5</v>
      </c>
      <c r="AL12">
        <f t="shared" si="9"/>
        <v>12</v>
      </c>
      <c r="AM12">
        <f t="shared" si="10"/>
        <v>17</v>
      </c>
      <c r="AN12">
        <f t="shared" si="11"/>
        <v>7</v>
      </c>
      <c r="AO12">
        <f t="shared" si="12"/>
        <v>24</v>
      </c>
      <c r="AP12">
        <f t="shared" si="13"/>
        <v>22</v>
      </c>
      <c r="AQ12">
        <f t="shared" si="14"/>
        <v>7</v>
      </c>
      <c r="AR12">
        <f t="shared" si="15"/>
        <v>29</v>
      </c>
      <c r="AS12">
        <f t="shared" si="16"/>
        <v>1</v>
      </c>
      <c r="AT12">
        <f t="shared" si="17"/>
        <v>0</v>
      </c>
      <c r="AU12">
        <f t="shared" si="18"/>
        <v>1</v>
      </c>
      <c r="AV12">
        <f t="shared" si="19"/>
        <v>0</v>
      </c>
      <c r="AX12" t="s">
        <v>469</v>
      </c>
      <c r="AY12">
        <v>2</v>
      </c>
      <c r="BA12">
        <v>2</v>
      </c>
      <c r="BB12">
        <v>3</v>
      </c>
      <c r="BC12">
        <v>1</v>
      </c>
      <c r="BD12">
        <v>4</v>
      </c>
      <c r="BF12">
        <v>1</v>
      </c>
      <c r="BG12">
        <v>1</v>
      </c>
    </row>
    <row r="13" spans="1:62" ht="15" x14ac:dyDescent="0.25">
      <c r="A13" s="470" t="s">
        <v>178</v>
      </c>
      <c r="B13" s="471"/>
      <c r="C13" s="471"/>
      <c r="D13" s="471"/>
      <c r="E13" s="471"/>
      <c r="F13" s="472"/>
      <c r="G13" s="472"/>
      <c r="H13" s="471"/>
      <c r="I13" s="471"/>
      <c r="J13" s="471"/>
      <c r="K13" s="471"/>
      <c r="L13" s="472"/>
      <c r="M13" s="472"/>
      <c r="N13" s="471"/>
      <c r="O13" s="471"/>
      <c r="P13" s="471"/>
      <c r="Q13" s="471"/>
      <c r="R13" s="472"/>
      <c r="S13" s="472"/>
      <c r="T13" s="471"/>
      <c r="U13" s="471"/>
      <c r="V13" s="471"/>
      <c r="W13" s="471"/>
      <c r="X13" s="472"/>
      <c r="Y13" s="472"/>
      <c r="Z13" s="118"/>
      <c r="AA13" s="473">
        <f t="shared" si="5"/>
        <v>0</v>
      </c>
      <c r="AB13" s="473">
        <f t="shared" si="0"/>
        <v>0</v>
      </c>
      <c r="AC13" s="473">
        <f t="shared" si="1"/>
        <v>0</v>
      </c>
      <c r="AD13" s="473">
        <f t="shared" si="2"/>
        <v>0</v>
      </c>
      <c r="AE13" s="474">
        <f t="shared" si="3"/>
        <v>0</v>
      </c>
      <c r="AF13" s="474">
        <f t="shared" si="4"/>
        <v>0</v>
      </c>
      <c r="AH13" t="s">
        <v>178</v>
      </c>
      <c r="AI13" t="b">
        <f t="shared" si="6"/>
        <v>1</v>
      </c>
      <c r="AJ13" t="e">
        <f t="shared" si="7"/>
        <v>#N/A</v>
      </c>
      <c r="AK13" t="e">
        <f t="shared" si="8"/>
        <v>#N/A</v>
      </c>
      <c r="AL13" t="e">
        <f t="shared" si="9"/>
        <v>#N/A</v>
      </c>
      <c r="AM13" t="e">
        <f t="shared" si="10"/>
        <v>#N/A</v>
      </c>
      <c r="AN13" t="e">
        <f t="shared" si="11"/>
        <v>#N/A</v>
      </c>
      <c r="AO13" t="e">
        <f t="shared" si="12"/>
        <v>#N/A</v>
      </c>
      <c r="AP13" t="e">
        <f t="shared" si="13"/>
        <v>#N/A</v>
      </c>
      <c r="AQ13" t="e">
        <f t="shared" si="14"/>
        <v>#N/A</v>
      </c>
      <c r="AR13" t="e">
        <f t="shared" si="15"/>
        <v>#N/A</v>
      </c>
      <c r="AS13" t="e">
        <f t="shared" si="16"/>
        <v>#N/A</v>
      </c>
      <c r="AT13" t="e">
        <f t="shared" si="17"/>
        <v>#N/A</v>
      </c>
      <c r="AU13" t="e">
        <f t="shared" si="18"/>
        <v>#N/A</v>
      </c>
      <c r="AV13" t="e">
        <f t="shared" si="19"/>
        <v>#N/A</v>
      </c>
      <c r="AX13" t="s">
        <v>470</v>
      </c>
      <c r="BE13">
        <v>3</v>
      </c>
      <c r="BF13">
        <v>3</v>
      </c>
      <c r="BG13">
        <v>6</v>
      </c>
    </row>
    <row r="14" spans="1:62" ht="15" x14ac:dyDescent="0.25">
      <c r="A14" s="485" t="s">
        <v>469</v>
      </c>
      <c r="B14" s="486">
        <v>2</v>
      </c>
      <c r="C14" s="486">
        <v>2</v>
      </c>
      <c r="D14" s="486"/>
      <c r="E14" s="486"/>
      <c r="F14" s="487">
        <v>2</v>
      </c>
      <c r="G14" s="487">
        <v>2</v>
      </c>
      <c r="H14" s="486">
        <v>3</v>
      </c>
      <c r="I14" s="486">
        <v>3</v>
      </c>
      <c r="J14" s="486">
        <v>1</v>
      </c>
      <c r="K14" s="486">
        <v>1</v>
      </c>
      <c r="L14" s="487">
        <v>4</v>
      </c>
      <c r="M14" s="487">
        <v>4</v>
      </c>
      <c r="N14" s="486"/>
      <c r="O14" s="486"/>
      <c r="P14" s="486">
        <v>1</v>
      </c>
      <c r="Q14" s="486">
        <v>1</v>
      </c>
      <c r="R14" s="487">
        <v>1</v>
      </c>
      <c r="S14" s="487">
        <v>1</v>
      </c>
      <c r="T14" s="486"/>
      <c r="U14" s="486"/>
      <c r="V14" s="486"/>
      <c r="W14" s="486"/>
      <c r="X14" s="487"/>
      <c r="Y14" s="487"/>
      <c r="Z14" s="118"/>
      <c r="AA14" s="488">
        <f t="shared" si="5"/>
        <v>5</v>
      </c>
      <c r="AB14" s="488">
        <f t="shared" si="0"/>
        <v>5</v>
      </c>
      <c r="AC14" s="488">
        <f t="shared" si="1"/>
        <v>2</v>
      </c>
      <c r="AD14" s="488">
        <f t="shared" si="2"/>
        <v>2</v>
      </c>
      <c r="AE14" s="489">
        <f t="shared" si="3"/>
        <v>7</v>
      </c>
      <c r="AF14" s="489">
        <f t="shared" si="4"/>
        <v>7</v>
      </c>
      <c r="AH14" t="s">
        <v>469</v>
      </c>
      <c r="AI14" t="b">
        <f t="shared" si="6"/>
        <v>1</v>
      </c>
      <c r="AJ14">
        <f t="shared" si="7"/>
        <v>2</v>
      </c>
      <c r="AK14">
        <f t="shared" si="8"/>
        <v>0</v>
      </c>
      <c r="AL14">
        <f t="shared" si="9"/>
        <v>2</v>
      </c>
      <c r="AM14">
        <f t="shared" si="10"/>
        <v>3</v>
      </c>
      <c r="AN14">
        <f t="shared" si="11"/>
        <v>1</v>
      </c>
      <c r="AO14">
        <f t="shared" si="12"/>
        <v>4</v>
      </c>
      <c r="AP14">
        <f t="shared" si="13"/>
        <v>0</v>
      </c>
      <c r="AQ14">
        <f t="shared" si="14"/>
        <v>1</v>
      </c>
      <c r="AR14">
        <f t="shared" si="15"/>
        <v>1</v>
      </c>
      <c r="AS14">
        <f t="shared" si="16"/>
        <v>0</v>
      </c>
      <c r="AT14">
        <f t="shared" si="17"/>
        <v>0</v>
      </c>
      <c r="AU14">
        <f t="shared" si="18"/>
        <v>0</v>
      </c>
      <c r="AV14">
        <f t="shared" si="19"/>
        <v>0</v>
      </c>
      <c r="AX14" t="s">
        <v>179</v>
      </c>
      <c r="BE14">
        <v>3</v>
      </c>
      <c r="BF14">
        <v>3</v>
      </c>
      <c r="BG14">
        <v>6</v>
      </c>
    </row>
    <row r="15" spans="1:62" ht="15" x14ac:dyDescent="0.25">
      <c r="A15" s="465" t="s">
        <v>470</v>
      </c>
      <c r="B15" s="466"/>
      <c r="C15" s="466"/>
      <c r="D15" s="466"/>
      <c r="E15" s="466"/>
      <c r="F15" s="467"/>
      <c r="G15" s="467"/>
      <c r="H15" s="466"/>
      <c r="I15" s="466"/>
      <c r="J15" s="466"/>
      <c r="K15" s="466"/>
      <c r="L15" s="467"/>
      <c r="M15" s="467"/>
      <c r="N15" s="466">
        <v>3</v>
      </c>
      <c r="O15" s="466">
        <v>3</v>
      </c>
      <c r="P15" s="466">
        <v>3</v>
      </c>
      <c r="Q15" s="466">
        <v>3</v>
      </c>
      <c r="R15" s="467">
        <v>6</v>
      </c>
      <c r="S15" s="467">
        <v>6</v>
      </c>
      <c r="T15" s="466"/>
      <c r="U15" s="466"/>
      <c r="V15" s="466"/>
      <c r="W15" s="466"/>
      <c r="X15" s="467"/>
      <c r="Y15" s="467"/>
      <c r="Z15" s="118"/>
      <c r="AA15" s="468">
        <f t="shared" si="5"/>
        <v>3</v>
      </c>
      <c r="AB15" s="468">
        <f t="shared" si="0"/>
        <v>3</v>
      </c>
      <c r="AC15" s="468">
        <f t="shared" si="1"/>
        <v>3</v>
      </c>
      <c r="AD15" s="468">
        <f t="shared" si="2"/>
        <v>3</v>
      </c>
      <c r="AE15" s="469">
        <f t="shared" si="3"/>
        <v>6</v>
      </c>
      <c r="AF15" s="469">
        <f t="shared" si="4"/>
        <v>6</v>
      </c>
      <c r="AH15" t="s">
        <v>470</v>
      </c>
      <c r="AI15" t="b">
        <f t="shared" si="6"/>
        <v>1</v>
      </c>
      <c r="AJ15">
        <f t="shared" si="7"/>
        <v>0</v>
      </c>
      <c r="AK15">
        <f t="shared" si="8"/>
        <v>0</v>
      </c>
      <c r="AL15">
        <f t="shared" si="9"/>
        <v>0</v>
      </c>
      <c r="AM15">
        <f t="shared" si="10"/>
        <v>0</v>
      </c>
      <c r="AN15">
        <f t="shared" si="11"/>
        <v>0</v>
      </c>
      <c r="AO15">
        <f t="shared" si="12"/>
        <v>0</v>
      </c>
      <c r="AP15">
        <f t="shared" si="13"/>
        <v>3</v>
      </c>
      <c r="AQ15">
        <f t="shared" si="14"/>
        <v>3</v>
      </c>
      <c r="AR15">
        <f t="shared" si="15"/>
        <v>6</v>
      </c>
      <c r="AS15">
        <f t="shared" si="16"/>
        <v>0</v>
      </c>
      <c r="AT15">
        <f t="shared" si="17"/>
        <v>0</v>
      </c>
      <c r="AU15">
        <f t="shared" si="18"/>
        <v>0</v>
      </c>
      <c r="AV15">
        <f t="shared" si="19"/>
        <v>0</v>
      </c>
      <c r="AX15" t="s">
        <v>471</v>
      </c>
      <c r="AY15">
        <v>3</v>
      </c>
      <c r="AZ15">
        <v>1</v>
      </c>
      <c r="BA15">
        <v>4</v>
      </c>
      <c r="BB15">
        <v>9</v>
      </c>
      <c r="BC15">
        <v>1</v>
      </c>
      <c r="BD15">
        <v>10</v>
      </c>
      <c r="BE15">
        <v>6</v>
      </c>
      <c r="BF15">
        <v>3</v>
      </c>
      <c r="BG15">
        <v>9</v>
      </c>
    </row>
    <row r="16" spans="1:62" ht="15" x14ac:dyDescent="0.25">
      <c r="A16" s="470" t="s">
        <v>114</v>
      </c>
      <c r="B16" s="471"/>
      <c r="C16" s="471"/>
      <c r="D16" s="471"/>
      <c r="E16" s="471"/>
      <c r="F16" s="472"/>
      <c r="G16" s="472"/>
      <c r="H16" s="471"/>
      <c r="I16" s="471"/>
      <c r="J16" s="471"/>
      <c r="K16" s="471"/>
      <c r="L16" s="472"/>
      <c r="M16" s="472"/>
      <c r="N16" s="471"/>
      <c r="O16" s="471"/>
      <c r="P16" s="471"/>
      <c r="Q16" s="471"/>
      <c r="R16" s="472"/>
      <c r="S16" s="472"/>
      <c r="T16" s="471"/>
      <c r="U16" s="471"/>
      <c r="V16" s="471"/>
      <c r="W16" s="471"/>
      <c r="X16" s="472"/>
      <c r="Y16" s="472"/>
      <c r="Z16" s="118"/>
      <c r="AA16" s="473">
        <f t="shared" si="5"/>
        <v>0</v>
      </c>
      <c r="AB16" s="473">
        <f t="shared" si="0"/>
        <v>0</v>
      </c>
      <c r="AC16" s="473">
        <f t="shared" si="1"/>
        <v>0</v>
      </c>
      <c r="AD16" s="473">
        <f t="shared" si="2"/>
        <v>0</v>
      </c>
      <c r="AE16" s="474">
        <f t="shared" si="3"/>
        <v>0</v>
      </c>
      <c r="AF16" s="474">
        <f t="shared" si="4"/>
        <v>0</v>
      </c>
      <c r="AH16" t="s">
        <v>114</v>
      </c>
      <c r="AI16" t="b">
        <f t="shared" si="6"/>
        <v>1</v>
      </c>
      <c r="AJ16" t="e">
        <f t="shared" si="7"/>
        <v>#N/A</v>
      </c>
      <c r="AK16" t="e">
        <f t="shared" si="8"/>
        <v>#N/A</v>
      </c>
      <c r="AL16" t="e">
        <f t="shared" si="9"/>
        <v>#N/A</v>
      </c>
      <c r="AM16" t="e">
        <f t="shared" si="10"/>
        <v>#N/A</v>
      </c>
      <c r="AN16" t="e">
        <f t="shared" si="11"/>
        <v>#N/A</v>
      </c>
      <c r="AO16" t="e">
        <f t="shared" si="12"/>
        <v>#N/A</v>
      </c>
      <c r="AP16" t="e">
        <f t="shared" si="13"/>
        <v>#N/A</v>
      </c>
      <c r="AQ16" t="e">
        <f t="shared" si="14"/>
        <v>#N/A</v>
      </c>
      <c r="AR16" t="e">
        <f t="shared" si="15"/>
        <v>#N/A</v>
      </c>
      <c r="AS16" t="e">
        <f t="shared" si="16"/>
        <v>#N/A</v>
      </c>
      <c r="AT16" t="e">
        <f t="shared" si="17"/>
        <v>#N/A</v>
      </c>
      <c r="AU16" t="e">
        <f t="shared" si="18"/>
        <v>#N/A</v>
      </c>
      <c r="AV16" t="e">
        <f t="shared" si="19"/>
        <v>#N/A</v>
      </c>
      <c r="AX16" t="s">
        <v>409</v>
      </c>
      <c r="AY16">
        <v>1</v>
      </c>
      <c r="BA16">
        <v>1</v>
      </c>
      <c r="BE16">
        <v>3</v>
      </c>
      <c r="BF16">
        <v>2</v>
      </c>
      <c r="BG16">
        <v>5</v>
      </c>
    </row>
    <row r="17" spans="1:62" ht="15" x14ac:dyDescent="0.25">
      <c r="A17" s="470" t="s">
        <v>179</v>
      </c>
      <c r="B17" s="471"/>
      <c r="C17" s="471"/>
      <c r="D17" s="471"/>
      <c r="E17" s="471"/>
      <c r="F17" s="472"/>
      <c r="G17" s="472"/>
      <c r="H17" s="471"/>
      <c r="I17" s="471"/>
      <c r="J17" s="471"/>
      <c r="K17" s="471"/>
      <c r="L17" s="472"/>
      <c r="M17" s="472"/>
      <c r="N17" s="471">
        <v>3</v>
      </c>
      <c r="O17" s="471">
        <v>3</v>
      </c>
      <c r="P17" s="471">
        <v>3</v>
      </c>
      <c r="Q17" s="471">
        <v>3</v>
      </c>
      <c r="R17" s="472">
        <v>6</v>
      </c>
      <c r="S17" s="472">
        <v>6</v>
      </c>
      <c r="T17" s="471"/>
      <c r="U17" s="471"/>
      <c r="V17" s="471"/>
      <c r="W17" s="471"/>
      <c r="X17" s="472"/>
      <c r="Y17" s="472"/>
      <c r="Z17" s="118"/>
      <c r="AA17" s="473">
        <f t="shared" si="5"/>
        <v>3</v>
      </c>
      <c r="AB17" s="473">
        <f t="shared" si="0"/>
        <v>3</v>
      </c>
      <c r="AC17" s="473">
        <f t="shared" si="1"/>
        <v>3</v>
      </c>
      <c r="AD17" s="473">
        <f t="shared" si="2"/>
        <v>3</v>
      </c>
      <c r="AE17" s="474">
        <f t="shared" si="3"/>
        <v>6</v>
      </c>
      <c r="AF17" s="474">
        <f t="shared" si="4"/>
        <v>6</v>
      </c>
      <c r="AH17" t="s">
        <v>179</v>
      </c>
      <c r="AI17" t="b">
        <f t="shared" si="6"/>
        <v>1</v>
      </c>
      <c r="AJ17">
        <f t="shared" si="7"/>
        <v>0</v>
      </c>
      <c r="AK17">
        <f t="shared" si="8"/>
        <v>0</v>
      </c>
      <c r="AL17">
        <f t="shared" si="9"/>
        <v>0</v>
      </c>
      <c r="AM17">
        <f t="shared" si="10"/>
        <v>0</v>
      </c>
      <c r="AN17">
        <f t="shared" si="11"/>
        <v>0</v>
      </c>
      <c r="AO17">
        <f t="shared" si="12"/>
        <v>0</v>
      </c>
      <c r="AP17">
        <f t="shared" si="13"/>
        <v>3</v>
      </c>
      <c r="AQ17">
        <f t="shared" si="14"/>
        <v>3</v>
      </c>
      <c r="AR17">
        <f t="shared" si="15"/>
        <v>6</v>
      </c>
      <c r="AS17">
        <f t="shared" si="16"/>
        <v>0</v>
      </c>
      <c r="AT17">
        <f t="shared" si="17"/>
        <v>0</v>
      </c>
      <c r="AU17">
        <f t="shared" si="18"/>
        <v>0</v>
      </c>
      <c r="AV17">
        <f t="shared" si="19"/>
        <v>0</v>
      </c>
      <c r="AX17" t="s">
        <v>115</v>
      </c>
      <c r="AY17">
        <v>2</v>
      </c>
      <c r="AZ17">
        <v>1</v>
      </c>
      <c r="BA17">
        <v>3</v>
      </c>
      <c r="BB17">
        <v>9</v>
      </c>
      <c r="BC17">
        <v>1</v>
      </c>
      <c r="BD17">
        <v>10</v>
      </c>
      <c r="BE17">
        <v>1</v>
      </c>
      <c r="BF17">
        <v>1</v>
      </c>
      <c r="BG17">
        <v>2</v>
      </c>
    </row>
    <row r="18" spans="1:62" ht="15" x14ac:dyDescent="0.25">
      <c r="A18" s="465" t="s">
        <v>471</v>
      </c>
      <c r="B18" s="466">
        <v>3</v>
      </c>
      <c r="C18" s="466">
        <v>3</v>
      </c>
      <c r="D18" s="466">
        <v>1</v>
      </c>
      <c r="E18" s="466">
        <v>1</v>
      </c>
      <c r="F18" s="467">
        <v>4</v>
      </c>
      <c r="G18" s="467">
        <v>4</v>
      </c>
      <c r="H18" s="466">
        <v>10</v>
      </c>
      <c r="I18" s="466">
        <v>9</v>
      </c>
      <c r="J18" s="466">
        <v>3</v>
      </c>
      <c r="K18" s="466">
        <v>1</v>
      </c>
      <c r="L18" s="467">
        <v>13</v>
      </c>
      <c r="M18" s="467">
        <v>10</v>
      </c>
      <c r="N18" s="466">
        <v>6</v>
      </c>
      <c r="O18" s="466">
        <v>6</v>
      </c>
      <c r="P18" s="466">
        <v>3</v>
      </c>
      <c r="Q18" s="466">
        <v>3</v>
      </c>
      <c r="R18" s="467">
        <v>9</v>
      </c>
      <c r="S18" s="467">
        <v>9</v>
      </c>
      <c r="T18" s="466"/>
      <c r="U18" s="466"/>
      <c r="V18" s="466"/>
      <c r="W18" s="466"/>
      <c r="X18" s="467"/>
      <c r="Y18" s="467"/>
      <c r="Z18" s="118"/>
      <c r="AA18" s="468">
        <f t="shared" si="5"/>
        <v>19</v>
      </c>
      <c r="AB18" s="468">
        <f t="shared" si="0"/>
        <v>18</v>
      </c>
      <c r="AC18" s="468">
        <f t="shared" si="1"/>
        <v>7</v>
      </c>
      <c r="AD18" s="468">
        <f t="shared" si="2"/>
        <v>5</v>
      </c>
      <c r="AE18" s="469">
        <f t="shared" si="3"/>
        <v>26</v>
      </c>
      <c r="AF18" s="469">
        <f t="shared" si="4"/>
        <v>23</v>
      </c>
      <c r="AH18" t="s">
        <v>471</v>
      </c>
      <c r="AI18" t="b">
        <f t="shared" si="6"/>
        <v>1</v>
      </c>
      <c r="AJ18">
        <f t="shared" si="7"/>
        <v>3</v>
      </c>
      <c r="AK18">
        <f t="shared" si="8"/>
        <v>1</v>
      </c>
      <c r="AL18">
        <f t="shared" si="9"/>
        <v>4</v>
      </c>
      <c r="AM18">
        <f t="shared" si="10"/>
        <v>9</v>
      </c>
      <c r="AN18">
        <f t="shared" si="11"/>
        <v>1</v>
      </c>
      <c r="AO18">
        <f t="shared" si="12"/>
        <v>10</v>
      </c>
      <c r="AP18">
        <f t="shared" si="13"/>
        <v>6</v>
      </c>
      <c r="AQ18">
        <f t="shared" si="14"/>
        <v>3</v>
      </c>
      <c r="AR18">
        <f t="shared" si="15"/>
        <v>9</v>
      </c>
      <c r="AS18">
        <f t="shared" si="16"/>
        <v>0</v>
      </c>
      <c r="AT18">
        <f t="shared" si="17"/>
        <v>0</v>
      </c>
      <c r="AU18">
        <f t="shared" si="18"/>
        <v>0</v>
      </c>
      <c r="AV18">
        <f t="shared" si="19"/>
        <v>0</v>
      </c>
      <c r="AX18" t="s">
        <v>410</v>
      </c>
      <c r="BE18">
        <v>2</v>
      </c>
      <c r="BG18">
        <v>2</v>
      </c>
    </row>
    <row r="19" spans="1:62" ht="15" x14ac:dyDescent="0.25">
      <c r="A19" s="470" t="s">
        <v>409</v>
      </c>
      <c r="B19" s="471">
        <v>1</v>
      </c>
      <c r="C19" s="471">
        <v>1</v>
      </c>
      <c r="D19" s="471"/>
      <c r="E19" s="471"/>
      <c r="F19" s="472">
        <v>1</v>
      </c>
      <c r="G19" s="472">
        <v>1</v>
      </c>
      <c r="H19" s="471"/>
      <c r="I19" s="471"/>
      <c r="J19" s="471"/>
      <c r="K19" s="471"/>
      <c r="L19" s="472"/>
      <c r="M19" s="472"/>
      <c r="N19" s="471">
        <v>3</v>
      </c>
      <c r="O19" s="471">
        <v>3</v>
      </c>
      <c r="P19" s="471">
        <v>2</v>
      </c>
      <c r="Q19" s="471">
        <v>2</v>
      </c>
      <c r="R19" s="472">
        <v>5</v>
      </c>
      <c r="S19" s="472">
        <v>5</v>
      </c>
      <c r="T19" s="471"/>
      <c r="U19" s="471"/>
      <c r="V19" s="471"/>
      <c r="W19" s="471"/>
      <c r="X19" s="472"/>
      <c r="Y19" s="472"/>
      <c r="Z19" s="118"/>
      <c r="AA19" s="473">
        <f t="shared" si="5"/>
        <v>4</v>
      </c>
      <c r="AB19" s="473">
        <f t="shared" si="0"/>
        <v>4</v>
      </c>
      <c r="AC19" s="473">
        <f t="shared" si="1"/>
        <v>2</v>
      </c>
      <c r="AD19" s="473">
        <f t="shared" si="2"/>
        <v>2</v>
      </c>
      <c r="AE19" s="474">
        <f t="shared" si="3"/>
        <v>6</v>
      </c>
      <c r="AF19" s="474">
        <f t="shared" si="4"/>
        <v>6</v>
      </c>
      <c r="AH19" t="s">
        <v>409</v>
      </c>
      <c r="AI19" t="b">
        <f t="shared" si="6"/>
        <v>1</v>
      </c>
      <c r="AJ19">
        <f t="shared" si="7"/>
        <v>1</v>
      </c>
      <c r="AK19">
        <f t="shared" si="8"/>
        <v>0</v>
      </c>
      <c r="AL19">
        <f t="shared" si="9"/>
        <v>1</v>
      </c>
      <c r="AM19">
        <f t="shared" si="10"/>
        <v>0</v>
      </c>
      <c r="AN19">
        <f t="shared" si="11"/>
        <v>0</v>
      </c>
      <c r="AO19">
        <f t="shared" si="12"/>
        <v>0</v>
      </c>
      <c r="AP19">
        <f t="shared" si="13"/>
        <v>3</v>
      </c>
      <c r="AQ19">
        <f t="shared" si="14"/>
        <v>2</v>
      </c>
      <c r="AR19">
        <f t="shared" si="15"/>
        <v>5</v>
      </c>
      <c r="AS19">
        <f t="shared" si="16"/>
        <v>0</v>
      </c>
      <c r="AT19">
        <f t="shared" si="17"/>
        <v>0</v>
      </c>
      <c r="AU19">
        <f t="shared" si="18"/>
        <v>0</v>
      </c>
      <c r="AV19">
        <f t="shared" si="19"/>
        <v>0</v>
      </c>
      <c r="AX19" t="s">
        <v>472</v>
      </c>
      <c r="AY19">
        <v>10</v>
      </c>
      <c r="AZ19">
        <v>2</v>
      </c>
      <c r="BA19">
        <v>12</v>
      </c>
      <c r="BB19">
        <v>13</v>
      </c>
      <c r="BC19">
        <v>9</v>
      </c>
      <c r="BD19">
        <v>22</v>
      </c>
      <c r="BE19">
        <v>24</v>
      </c>
      <c r="BF19">
        <v>16</v>
      </c>
      <c r="BG19">
        <v>40</v>
      </c>
      <c r="BH19">
        <v>5</v>
      </c>
      <c r="BJ19">
        <v>5</v>
      </c>
    </row>
    <row r="20" spans="1:62" ht="15" x14ac:dyDescent="0.25">
      <c r="A20" s="470" t="s">
        <v>115</v>
      </c>
      <c r="B20" s="471">
        <v>2</v>
      </c>
      <c r="C20" s="471">
        <v>2</v>
      </c>
      <c r="D20" s="471">
        <v>1</v>
      </c>
      <c r="E20" s="471">
        <v>1</v>
      </c>
      <c r="F20" s="472">
        <v>3</v>
      </c>
      <c r="G20" s="472">
        <v>3</v>
      </c>
      <c r="H20" s="471">
        <v>10</v>
      </c>
      <c r="I20" s="471">
        <v>9</v>
      </c>
      <c r="J20" s="471">
        <v>3</v>
      </c>
      <c r="K20" s="471">
        <v>1</v>
      </c>
      <c r="L20" s="472">
        <v>13</v>
      </c>
      <c r="M20" s="472">
        <v>10</v>
      </c>
      <c r="N20" s="471">
        <v>1</v>
      </c>
      <c r="O20" s="471">
        <v>1</v>
      </c>
      <c r="P20" s="471">
        <v>1</v>
      </c>
      <c r="Q20" s="471">
        <v>1</v>
      </c>
      <c r="R20" s="472">
        <v>2</v>
      </c>
      <c r="S20" s="472">
        <v>2</v>
      </c>
      <c r="T20" s="471"/>
      <c r="U20" s="471"/>
      <c r="V20" s="471"/>
      <c r="W20" s="471"/>
      <c r="X20" s="472"/>
      <c r="Y20" s="472"/>
      <c r="Z20" s="118"/>
      <c r="AA20" s="473">
        <f t="shared" si="5"/>
        <v>13</v>
      </c>
      <c r="AB20" s="473">
        <f t="shared" si="0"/>
        <v>12</v>
      </c>
      <c r="AC20" s="473">
        <f t="shared" si="1"/>
        <v>5</v>
      </c>
      <c r="AD20" s="473">
        <f t="shared" si="2"/>
        <v>3</v>
      </c>
      <c r="AE20" s="474">
        <f t="shared" si="3"/>
        <v>18</v>
      </c>
      <c r="AF20" s="474">
        <f t="shared" si="4"/>
        <v>15</v>
      </c>
      <c r="AH20" t="s">
        <v>115</v>
      </c>
      <c r="AI20" t="b">
        <f t="shared" si="6"/>
        <v>1</v>
      </c>
      <c r="AJ20">
        <f t="shared" si="7"/>
        <v>2</v>
      </c>
      <c r="AK20">
        <f t="shared" si="8"/>
        <v>1</v>
      </c>
      <c r="AL20">
        <f t="shared" si="9"/>
        <v>3</v>
      </c>
      <c r="AM20">
        <f t="shared" si="10"/>
        <v>9</v>
      </c>
      <c r="AN20">
        <f t="shared" si="11"/>
        <v>1</v>
      </c>
      <c r="AO20">
        <f t="shared" si="12"/>
        <v>10</v>
      </c>
      <c r="AP20">
        <f t="shared" si="13"/>
        <v>1</v>
      </c>
      <c r="AQ20">
        <f t="shared" si="14"/>
        <v>1</v>
      </c>
      <c r="AR20">
        <f t="shared" si="15"/>
        <v>2</v>
      </c>
      <c r="AS20">
        <f t="shared" si="16"/>
        <v>0</v>
      </c>
      <c r="AT20">
        <f t="shared" si="17"/>
        <v>0</v>
      </c>
      <c r="AU20">
        <f t="shared" si="18"/>
        <v>0</v>
      </c>
      <c r="AV20">
        <f t="shared" si="19"/>
        <v>0</v>
      </c>
      <c r="AX20" t="s">
        <v>116</v>
      </c>
      <c r="AY20">
        <v>8</v>
      </c>
      <c r="AZ20">
        <v>2</v>
      </c>
      <c r="BA20">
        <v>10</v>
      </c>
      <c r="BB20">
        <v>3</v>
      </c>
      <c r="BC20">
        <v>4</v>
      </c>
      <c r="BD20">
        <v>7</v>
      </c>
      <c r="BE20">
        <v>16</v>
      </c>
      <c r="BF20">
        <v>13</v>
      </c>
      <c r="BG20">
        <v>29</v>
      </c>
      <c r="BH20">
        <v>5</v>
      </c>
      <c r="BJ20">
        <v>5</v>
      </c>
    </row>
    <row r="21" spans="1:62" ht="15" x14ac:dyDescent="0.25">
      <c r="A21" s="470" t="s">
        <v>410</v>
      </c>
      <c r="B21" s="471"/>
      <c r="C21" s="471"/>
      <c r="D21" s="471"/>
      <c r="E21" s="471"/>
      <c r="F21" s="472"/>
      <c r="G21" s="472"/>
      <c r="H21" s="471"/>
      <c r="I21" s="471"/>
      <c r="J21" s="471"/>
      <c r="K21" s="471"/>
      <c r="L21" s="472"/>
      <c r="M21" s="472"/>
      <c r="N21" s="471">
        <v>2</v>
      </c>
      <c r="O21" s="471">
        <v>2</v>
      </c>
      <c r="P21" s="471"/>
      <c r="Q21" s="471"/>
      <c r="R21" s="472">
        <v>2</v>
      </c>
      <c r="S21" s="472">
        <v>2</v>
      </c>
      <c r="T21" s="471"/>
      <c r="U21" s="471"/>
      <c r="V21" s="471"/>
      <c r="W21" s="471"/>
      <c r="X21" s="472"/>
      <c r="Y21" s="472"/>
      <c r="Z21" s="118"/>
      <c r="AA21" s="473">
        <f t="shared" si="5"/>
        <v>2</v>
      </c>
      <c r="AB21" s="473">
        <f t="shared" si="0"/>
        <v>2</v>
      </c>
      <c r="AC21" s="473">
        <f t="shared" si="1"/>
        <v>0</v>
      </c>
      <c r="AD21" s="473">
        <f t="shared" si="2"/>
        <v>0</v>
      </c>
      <c r="AE21" s="474">
        <f t="shared" si="3"/>
        <v>2</v>
      </c>
      <c r="AF21" s="474">
        <f t="shared" si="4"/>
        <v>2</v>
      </c>
      <c r="AH21" t="s">
        <v>410</v>
      </c>
      <c r="AI21" t="b">
        <f t="shared" si="6"/>
        <v>1</v>
      </c>
      <c r="AJ21">
        <f t="shared" si="7"/>
        <v>0</v>
      </c>
      <c r="AK21">
        <f t="shared" si="8"/>
        <v>0</v>
      </c>
      <c r="AL21">
        <f t="shared" si="9"/>
        <v>0</v>
      </c>
      <c r="AM21">
        <f t="shared" si="10"/>
        <v>0</v>
      </c>
      <c r="AN21">
        <f t="shared" si="11"/>
        <v>0</v>
      </c>
      <c r="AO21">
        <f t="shared" si="12"/>
        <v>0</v>
      </c>
      <c r="AP21">
        <f t="shared" si="13"/>
        <v>2</v>
      </c>
      <c r="AQ21">
        <f t="shared" si="14"/>
        <v>0</v>
      </c>
      <c r="AR21">
        <f t="shared" si="15"/>
        <v>2</v>
      </c>
      <c r="AS21">
        <f t="shared" si="16"/>
        <v>0</v>
      </c>
      <c r="AT21">
        <f t="shared" si="17"/>
        <v>0</v>
      </c>
      <c r="AU21">
        <f t="shared" si="18"/>
        <v>0</v>
      </c>
      <c r="AV21">
        <f t="shared" si="19"/>
        <v>0</v>
      </c>
      <c r="AX21" t="s">
        <v>180</v>
      </c>
      <c r="BB21">
        <v>9</v>
      </c>
      <c r="BC21">
        <v>4</v>
      </c>
      <c r="BD21">
        <v>13</v>
      </c>
    </row>
    <row r="22" spans="1:62" ht="15" x14ac:dyDescent="0.25">
      <c r="A22" s="465" t="s">
        <v>472</v>
      </c>
      <c r="B22" s="466">
        <v>13</v>
      </c>
      <c r="C22" s="466">
        <v>10</v>
      </c>
      <c r="D22" s="466">
        <v>3</v>
      </c>
      <c r="E22" s="466">
        <v>2</v>
      </c>
      <c r="F22" s="467">
        <v>16</v>
      </c>
      <c r="G22" s="467">
        <v>12</v>
      </c>
      <c r="H22" s="466">
        <v>14</v>
      </c>
      <c r="I22" s="466">
        <v>13</v>
      </c>
      <c r="J22" s="466">
        <v>9</v>
      </c>
      <c r="K22" s="466">
        <v>9</v>
      </c>
      <c r="L22" s="467">
        <v>23</v>
      </c>
      <c r="M22" s="467">
        <v>22</v>
      </c>
      <c r="N22" s="466">
        <v>24</v>
      </c>
      <c r="O22" s="466">
        <v>24</v>
      </c>
      <c r="P22" s="466">
        <v>17</v>
      </c>
      <c r="Q22" s="466">
        <v>16</v>
      </c>
      <c r="R22" s="467">
        <v>41</v>
      </c>
      <c r="S22" s="467">
        <v>40</v>
      </c>
      <c r="T22" s="466">
        <v>5</v>
      </c>
      <c r="U22" s="466">
        <v>5</v>
      </c>
      <c r="V22" s="466"/>
      <c r="W22" s="466"/>
      <c r="X22" s="467">
        <v>5</v>
      </c>
      <c r="Y22" s="467">
        <v>5</v>
      </c>
      <c r="Z22" s="118"/>
      <c r="AA22" s="468">
        <f t="shared" si="5"/>
        <v>56</v>
      </c>
      <c r="AB22" s="468">
        <f t="shared" si="0"/>
        <v>52</v>
      </c>
      <c r="AC22" s="468">
        <f t="shared" si="1"/>
        <v>29</v>
      </c>
      <c r="AD22" s="468">
        <f t="shared" si="2"/>
        <v>27</v>
      </c>
      <c r="AE22" s="469">
        <f t="shared" si="3"/>
        <v>85</v>
      </c>
      <c r="AF22" s="469">
        <f t="shared" si="4"/>
        <v>79</v>
      </c>
      <c r="AH22" t="s">
        <v>472</v>
      </c>
      <c r="AI22" t="b">
        <f t="shared" si="6"/>
        <v>1</v>
      </c>
      <c r="AJ22">
        <f t="shared" si="7"/>
        <v>10</v>
      </c>
      <c r="AK22">
        <f t="shared" si="8"/>
        <v>2</v>
      </c>
      <c r="AL22">
        <f t="shared" si="9"/>
        <v>12</v>
      </c>
      <c r="AM22">
        <f t="shared" si="10"/>
        <v>13</v>
      </c>
      <c r="AN22">
        <f t="shared" si="11"/>
        <v>9</v>
      </c>
      <c r="AO22">
        <f t="shared" si="12"/>
        <v>22</v>
      </c>
      <c r="AP22">
        <f t="shared" si="13"/>
        <v>24</v>
      </c>
      <c r="AQ22">
        <f t="shared" si="14"/>
        <v>16</v>
      </c>
      <c r="AR22">
        <f t="shared" si="15"/>
        <v>40</v>
      </c>
      <c r="AS22">
        <f t="shared" si="16"/>
        <v>5</v>
      </c>
      <c r="AT22">
        <f t="shared" si="17"/>
        <v>0</v>
      </c>
      <c r="AU22">
        <f t="shared" si="18"/>
        <v>5</v>
      </c>
      <c r="AV22">
        <f t="shared" si="19"/>
        <v>0</v>
      </c>
      <c r="AX22" t="s">
        <v>411</v>
      </c>
      <c r="AY22">
        <v>2</v>
      </c>
      <c r="BA22">
        <v>2</v>
      </c>
    </row>
    <row r="23" spans="1:62" ht="15" x14ac:dyDescent="0.25">
      <c r="A23" s="470" t="s">
        <v>116</v>
      </c>
      <c r="B23" s="471">
        <v>9</v>
      </c>
      <c r="C23" s="471">
        <v>8</v>
      </c>
      <c r="D23" s="471">
        <v>3</v>
      </c>
      <c r="E23" s="471">
        <v>2</v>
      </c>
      <c r="F23" s="472">
        <v>12</v>
      </c>
      <c r="G23" s="472">
        <v>10</v>
      </c>
      <c r="H23" s="471">
        <v>4</v>
      </c>
      <c r="I23" s="471">
        <v>3</v>
      </c>
      <c r="J23" s="471">
        <v>4</v>
      </c>
      <c r="K23" s="471">
        <v>4</v>
      </c>
      <c r="L23" s="472">
        <v>8</v>
      </c>
      <c r="M23" s="472">
        <v>7</v>
      </c>
      <c r="N23" s="471">
        <v>16</v>
      </c>
      <c r="O23" s="471">
        <v>16</v>
      </c>
      <c r="P23" s="471">
        <v>13</v>
      </c>
      <c r="Q23" s="471">
        <v>13</v>
      </c>
      <c r="R23" s="472">
        <v>29</v>
      </c>
      <c r="S23" s="472">
        <v>29</v>
      </c>
      <c r="T23" s="471">
        <v>5</v>
      </c>
      <c r="U23" s="471">
        <v>5</v>
      </c>
      <c r="V23" s="471"/>
      <c r="W23" s="471"/>
      <c r="X23" s="472">
        <v>5</v>
      </c>
      <c r="Y23" s="472">
        <v>5</v>
      </c>
      <c r="Z23" s="118"/>
      <c r="AA23" s="473">
        <f t="shared" si="5"/>
        <v>34</v>
      </c>
      <c r="AB23" s="473">
        <f t="shared" si="0"/>
        <v>32</v>
      </c>
      <c r="AC23" s="473">
        <f t="shared" si="1"/>
        <v>20</v>
      </c>
      <c r="AD23" s="473">
        <f t="shared" si="2"/>
        <v>19</v>
      </c>
      <c r="AE23" s="474">
        <f t="shared" si="3"/>
        <v>54</v>
      </c>
      <c r="AF23" s="474">
        <f t="shared" si="4"/>
        <v>51</v>
      </c>
      <c r="AH23" t="s">
        <v>116</v>
      </c>
      <c r="AI23" t="b">
        <f t="shared" si="6"/>
        <v>1</v>
      </c>
      <c r="AJ23">
        <f t="shared" si="7"/>
        <v>8</v>
      </c>
      <c r="AK23">
        <f t="shared" si="8"/>
        <v>2</v>
      </c>
      <c r="AL23">
        <f t="shared" si="9"/>
        <v>10</v>
      </c>
      <c r="AM23">
        <f t="shared" si="10"/>
        <v>3</v>
      </c>
      <c r="AN23">
        <f t="shared" si="11"/>
        <v>4</v>
      </c>
      <c r="AO23">
        <f t="shared" si="12"/>
        <v>7</v>
      </c>
      <c r="AP23">
        <f t="shared" si="13"/>
        <v>16</v>
      </c>
      <c r="AQ23">
        <f t="shared" si="14"/>
        <v>13</v>
      </c>
      <c r="AR23">
        <f t="shared" si="15"/>
        <v>29</v>
      </c>
      <c r="AS23">
        <f t="shared" si="16"/>
        <v>5</v>
      </c>
      <c r="AT23">
        <f t="shared" si="17"/>
        <v>0</v>
      </c>
      <c r="AU23">
        <f t="shared" si="18"/>
        <v>5</v>
      </c>
      <c r="AV23">
        <f t="shared" si="19"/>
        <v>0</v>
      </c>
      <c r="AX23" t="s">
        <v>181</v>
      </c>
      <c r="BE23">
        <v>4</v>
      </c>
      <c r="BF23">
        <v>2</v>
      </c>
      <c r="BG23">
        <v>6</v>
      </c>
    </row>
    <row r="24" spans="1:62" ht="15" x14ac:dyDescent="0.25">
      <c r="A24" s="470" t="s">
        <v>180</v>
      </c>
      <c r="B24" s="471"/>
      <c r="C24" s="471"/>
      <c r="D24" s="471"/>
      <c r="E24" s="471"/>
      <c r="F24" s="472"/>
      <c r="G24" s="472"/>
      <c r="H24" s="471">
        <v>9</v>
      </c>
      <c r="I24" s="471">
        <v>9</v>
      </c>
      <c r="J24" s="471">
        <v>4</v>
      </c>
      <c r="K24" s="471">
        <v>4</v>
      </c>
      <c r="L24" s="472">
        <v>13</v>
      </c>
      <c r="M24" s="472">
        <v>13</v>
      </c>
      <c r="N24" s="471"/>
      <c r="O24" s="471"/>
      <c r="P24" s="471"/>
      <c r="Q24" s="471"/>
      <c r="R24" s="472"/>
      <c r="S24" s="472"/>
      <c r="T24" s="471"/>
      <c r="U24" s="471"/>
      <c r="V24" s="471"/>
      <c r="W24" s="471"/>
      <c r="X24" s="472"/>
      <c r="Y24" s="472"/>
      <c r="Z24" s="118"/>
      <c r="AA24" s="473">
        <f t="shared" si="5"/>
        <v>9</v>
      </c>
      <c r="AB24" s="473">
        <f t="shared" si="0"/>
        <v>9</v>
      </c>
      <c r="AC24" s="473">
        <f t="shared" si="1"/>
        <v>4</v>
      </c>
      <c r="AD24" s="473">
        <f t="shared" si="2"/>
        <v>4</v>
      </c>
      <c r="AE24" s="474">
        <f t="shared" si="3"/>
        <v>13</v>
      </c>
      <c r="AF24" s="474">
        <f t="shared" si="4"/>
        <v>13</v>
      </c>
      <c r="AH24" t="s">
        <v>180</v>
      </c>
      <c r="AI24" t="b">
        <f t="shared" si="6"/>
        <v>1</v>
      </c>
      <c r="AJ24">
        <f t="shared" si="7"/>
        <v>0</v>
      </c>
      <c r="AK24">
        <f t="shared" si="8"/>
        <v>0</v>
      </c>
      <c r="AL24">
        <f t="shared" si="9"/>
        <v>0</v>
      </c>
      <c r="AM24">
        <f t="shared" si="10"/>
        <v>9</v>
      </c>
      <c r="AN24">
        <f t="shared" si="11"/>
        <v>4</v>
      </c>
      <c r="AO24">
        <f t="shared" si="12"/>
        <v>13</v>
      </c>
      <c r="AP24">
        <f t="shared" si="13"/>
        <v>0</v>
      </c>
      <c r="AQ24">
        <f t="shared" si="14"/>
        <v>0</v>
      </c>
      <c r="AR24">
        <f t="shared" si="15"/>
        <v>0</v>
      </c>
      <c r="AS24">
        <f t="shared" si="16"/>
        <v>0</v>
      </c>
      <c r="AT24">
        <f t="shared" si="17"/>
        <v>0</v>
      </c>
      <c r="AU24">
        <f t="shared" si="18"/>
        <v>0</v>
      </c>
      <c r="AV24">
        <f t="shared" si="19"/>
        <v>0</v>
      </c>
      <c r="AX24" t="s">
        <v>182</v>
      </c>
      <c r="BB24">
        <v>1</v>
      </c>
      <c r="BC24">
        <v>1</v>
      </c>
      <c r="BD24">
        <v>2</v>
      </c>
      <c r="BE24">
        <v>4</v>
      </c>
      <c r="BF24">
        <v>1</v>
      </c>
      <c r="BG24">
        <v>5</v>
      </c>
    </row>
    <row r="25" spans="1:62" ht="15" x14ac:dyDescent="0.25">
      <c r="A25" s="470" t="s">
        <v>411</v>
      </c>
      <c r="B25" s="471">
        <v>4</v>
      </c>
      <c r="C25" s="471">
        <v>2</v>
      </c>
      <c r="D25" s="471"/>
      <c r="E25" s="471"/>
      <c r="F25" s="472">
        <v>4</v>
      </c>
      <c r="G25" s="472">
        <v>2</v>
      </c>
      <c r="H25" s="471"/>
      <c r="I25" s="471"/>
      <c r="J25" s="471"/>
      <c r="K25" s="471"/>
      <c r="L25" s="472"/>
      <c r="M25" s="472"/>
      <c r="N25" s="471"/>
      <c r="O25" s="471"/>
      <c r="P25" s="471"/>
      <c r="Q25" s="471"/>
      <c r="R25" s="472"/>
      <c r="S25" s="472"/>
      <c r="T25" s="471"/>
      <c r="U25" s="471"/>
      <c r="V25" s="471"/>
      <c r="W25" s="471"/>
      <c r="X25" s="472"/>
      <c r="Y25" s="472"/>
      <c r="Z25" s="118"/>
      <c r="AA25" s="473">
        <f t="shared" si="5"/>
        <v>4</v>
      </c>
      <c r="AB25" s="473">
        <f t="shared" si="0"/>
        <v>2</v>
      </c>
      <c r="AC25" s="473">
        <f t="shared" si="1"/>
        <v>0</v>
      </c>
      <c r="AD25" s="473">
        <f t="shared" si="2"/>
        <v>0</v>
      </c>
      <c r="AE25" s="474">
        <f t="shared" si="3"/>
        <v>4</v>
      </c>
      <c r="AF25" s="474">
        <f t="shared" si="4"/>
        <v>2</v>
      </c>
      <c r="AH25" t="s">
        <v>411</v>
      </c>
      <c r="AI25" t="b">
        <f t="shared" si="6"/>
        <v>1</v>
      </c>
      <c r="AJ25">
        <f t="shared" si="7"/>
        <v>2</v>
      </c>
      <c r="AK25">
        <f t="shared" si="8"/>
        <v>0</v>
      </c>
      <c r="AL25">
        <f t="shared" si="9"/>
        <v>2</v>
      </c>
      <c r="AM25">
        <f t="shared" si="10"/>
        <v>0</v>
      </c>
      <c r="AN25">
        <f t="shared" si="11"/>
        <v>0</v>
      </c>
      <c r="AO25">
        <f t="shared" si="12"/>
        <v>0</v>
      </c>
      <c r="AP25">
        <f t="shared" si="13"/>
        <v>0</v>
      </c>
      <c r="AQ25">
        <f t="shared" si="14"/>
        <v>0</v>
      </c>
      <c r="AR25">
        <f t="shared" si="15"/>
        <v>0</v>
      </c>
      <c r="AS25">
        <f t="shared" si="16"/>
        <v>0</v>
      </c>
      <c r="AT25">
        <f t="shared" si="17"/>
        <v>0</v>
      </c>
      <c r="AU25">
        <f t="shared" si="18"/>
        <v>0</v>
      </c>
      <c r="AV25">
        <f t="shared" si="19"/>
        <v>0</v>
      </c>
      <c r="AX25" t="s">
        <v>473</v>
      </c>
      <c r="AY25">
        <v>3</v>
      </c>
      <c r="AZ25">
        <v>2</v>
      </c>
      <c r="BA25">
        <v>5</v>
      </c>
      <c r="BB25">
        <v>4</v>
      </c>
      <c r="BC25">
        <v>5</v>
      </c>
      <c r="BD25">
        <v>9</v>
      </c>
      <c r="BE25">
        <v>2</v>
      </c>
      <c r="BF25">
        <v>4</v>
      </c>
      <c r="BG25">
        <v>6</v>
      </c>
    </row>
    <row r="26" spans="1:62" ht="15" x14ac:dyDescent="0.25">
      <c r="A26" s="470" t="s">
        <v>181</v>
      </c>
      <c r="B26" s="471"/>
      <c r="C26" s="471"/>
      <c r="D26" s="471"/>
      <c r="E26" s="471"/>
      <c r="F26" s="472"/>
      <c r="G26" s="472"/>
      <c r="H26" s="471"/>
      <c r="I26" s="471"/>
      <c r="J26" s="471"/>
      <c r="K26" s="471"/>
      <c r="L26" s="472"/>
      <c r="M26" s="472"/>
      <c r="N26" s="471">
        <v>4</v>
      </c>
      <c r="O26" s="471">
        <v>4</v>
      </c>
      <c r="P26" s="471">
        <v>2</v>
      </c>
      <c r="Q26" s="471">
        <v>2</v>
      </c>
      <c r="R26" s="472">
        <v>6</v>
      </c>
      <c r="S26" s="472">
        <v>6</v>
      </c>
      <c r="T26" s="471"/>
      <c r="U26" s="471"/>
      <c r="V26" s="471"/>
      <c r="W26" s="471"/>
      <c r="X26" s="472"/>
      <c r="Y26" s="472"/>
      <c r="Z26" s="118"/>
      <c r="AA26" s="473">
        <f t="shared" si="5"/>
        <v>4</v>
      </c>
      <c r="AB26" s="473">
        <f t="shared" si="0"/>
        <v>4</v>
      </c>
      <c r="AC26" s="473">
        <f t="shared" si="1"/>
        <v>2</v>
      </c>
      <c r="AD26" s="473">
        <f t="shared" si="2"/>
        <v>2</v>
      </c>
      <c r="AE26" s="474">
        <f t="shared" si="3"/>
        <v>6</v>
      </c>
      <c r="AF26" s="474">
        <f t="shared" si="4"/>
        <v>6</v>
      </c>
      <c r="AH26" t="s">
        <v>181</v>
      </c>
      <c r="AI26" t="b">
        <f t="shared" si="6"/>
        <v>1</v>
      </c>
      <c r="AJ26">
        <f t="shared" si="7"/>
        <v>0</v>
      </c>
      <c r="AK26">
        <f t="shared" si="8"/>
        <v>0</v>
      </c>
      <c r="AL26">
        <f t="shared" si="9"/>
        <v>0</v>
      </c>
      <c r="AM26">
        <f t="shared" si="10"/>
        <v>0</v>
      </c>
      <c r="AN26">
        <f t="shared" si="11"/>
        <v>0</v>
      </c>
      <c r="AO26">
        <f t="shared" si="12"/>
        <v>0</v>
      </c>
      <c r="AP26">
        <f t="shared" si="13"/>
        <v>4</v>
      </c>
      <c r="AQ26">
        <f t="shared" si="14"/>
        <v>2</v>
      </c>
      <c r="AR26">
        <f t="shared" si="15"/>
        <v>6</v>
      </c>
      <c r="AS26">
        <f t="shared" si="16"/>
        <v>0</v>
      </c>
      <c r="AT26">
        <f t="shared" si="17"/>
        <v>0</v>
      </c>
      <c r="AU26">
        <f t="shared" si="18"/>
        <v>0</v>
      </c>
      <c r="AV26">
        <f t="shared" si="19"/>
        <v>0</v>
      </c>
      <c r="AX26" t="s">
        <v>117</v>
      </c>
      <c r="AY26">
        <v>3</v>
      </c>
      <c r="AZ26">
        <v>2</v>
      </c>
      <c r="BA26">
        <v>5</v>
      </c>
      <c r="BB26">
        <v>4</v>
      </c>
      <c r="BC26">
        <v>5</v>
      </c>
      <c r="BD26">
        <v>9</v>
      </c>
      <c r="BE26">
        <v>1</v>
      </c>
      <c r="BF26">
        <v>4</v>
      </c>
      <c r="BG26">
        <v>5</v>
      </c>
    </row>
    <row r="27" spans="1:62" ht="15" x14ac:dyDescent="0.25">
      <c r="A27" s="470" t="s">
        <v>182</v>
      </c>
      <c r="B27" s="471"/>
      <c r="C27" s="471"/>
      <c r="D27" s="471"/>
      <c r="E27" s="471"/>
      <c r="F27" s="472"/>
      <c r="G27" s="472"/>
      <c r="H27" s="471">
        <v>1</v>
      </c>
      <c r="I27" s="471">
        <v>1</v>
      </c>
      <c r="J27" s="471">
        <v>1</v>
      </c>
      <c r="K27" s="471">
        <v>1</v>
      </c>
      <c r="L27" s="472">
        <v>2</v>
      </c>
      <c r="M27" s="472">
        <v>2</v>
      </c>
      <c r="N27" s="471">
        <v>4</v>
      </c>
      <c r="O27" s="471">
        <v>4</v>
      </c>
      <c r="P27" s="471">
        <v>2</v>
      </c>
      <c r="Q27" s="471">
        <v>1</v>
      </c>
      <c r="R27" s="472">
        <v>6</v>
      </c>
      <c r="S27" s="472">
        <v>5</v>
      </c>
      <c r="T27" s="471"/>
      <c r="U27" s="471"/>
      <c r="V27" s="471"/>
      <c r="W27" s="471"/>
      <c r="X27" s="472"/>
      <c r="Y27" s="472"/>
      <c r="Z27" s="118"/>
      <c r="AA27" s="473">
        <f t="shared" si="5"/>
        <v>5</v>
      </c>
      <c r="AB27" s="473">
        <f t="shared" si="0"/>
        <v>5</v>
      </c>
      <c r="AC27" s="473">
        <f t="shared" si="1"/>
        <v>3</v>
      </c>
      <c r="AD27" s="473">
        <f t="shared" si="2"/>
        <v>2</v>
      </c>
      <c r="AE27" s="474">
        <f t="shared" si="3"/>
        <v>8</v>
      </c>
      <c r="AF27" s="474">
        <f t="shared" si="4"/>
        <v>7</v>
      </c>
      <c r="AH27" t="s">
        <v>182</v>
      </c>
      <c r="AI27" t="b">
        <f t="shared" si="6"/>
        <v>1</v>
      </c>
      <c r="AJ27">
        <f t="shared" si="7"/>
        <v>0</v>
      </c>
      <c r="AK27">
        <f t="shared" si="8"/>
        <v>0</v>
      </c>
      <c r="AL27">
        <f t="shared" si="9"/>
        <v>0</v>
      </c>
      <c r="AM27">
        <f t="shared" si="10"/>
        <v>1</v>
      </c>
      <c r="AN27">
        <f t="shared" si="11"/>
        <v>1</v>
      </c>
      <c r="AO27">
        <f t="shared" si="12"/>
        <v>2</v>
      </c>
      <c r="AP27">
        <f t="shared" si="13"/>
        <v>4</v>
      </c>
      <c r="AQ27">
        <f t="shared" si="14"/>
        <v>1</v>
      </c>
      <c r="AR27">
        <f t="shared" si="15"/>
        <v>5</v>
      </c>
      <c r="AS27">
        <f t="shared" si="16"/>
        <v>0</v>
      </c>
      <c r="AT27">
        <f t="shared" si="17"/>
        <v>0</v>
      </c>
      <c r="AU27">
        <f t="shared" si="18"/>
        <v>0</v>
      </c>
      <c r="AV27">
        <f t="shared" si="19"/>
        <v>0</v>
      </c>
      <c r="AX27" t="s">
        <v>474</v>
      </c>
      <c r="BE27">
        <v>1</v>
      </c>
      <c r="BG27">
        <v>1</v>
      </c>
    </row>
    <row r="28" spans="1:62" ht="15" x14ac:dyDescent="0.25">
      <c r="A28" s="465" t="s">
        <v>473</v>
      </c>
      <c r="B28" s="466">
        <v>3</v>
      </c>
      <c r="C28" s="466">
        <v>3</v>
      </c>
      <c r="D28" s="466">
        <v>2</v>
      </c>
      <c r="E28" s="466">
        <v>2</v>
      </c>
      <c r="F28" s="467">
        <v>5</v>
      </c>
      <c r="G28" s="467">
        <v>5</v>
      </c>
      <c r="H28" s="466">
        <v>4</v>
      </c>
      <c r="I28" s="466">
        <v>4</v>
      </c>
      <c r="J28" s="466">
        <v>5</v>
      </c>
      <c r="K28" s="466">
        <v>5</v>
      </c>
      <c r="L28" s="467">
        <v>9</v>
      </c>
      <c r="M28" s="467">
        <v>9</v>
      </c>
      <c r="N28" s="466">
        <v>2</v>
      </c>
      <c r="O28" s="466">
        <v>2</v>
      </c>
      <c r="P28" s="466">
        <v>4</v>
      </c>
      <c r="Q28" s="466">
        <v>4</v>
      </c>
      <c r="R28" s="467">
        <v>6</v>
      </c>
      <c r="S28" s="467">
        <v>6</v>
      </c>
      <c r="T28" s="466"/>
      <c r="U28" s="466"/>
      <c r="V28" s="466"/>
      <c r="W28" s="466"/>
      <c r="X28" s="467"/>
      <c r="Y28" s="467"/>
      <c r="Z28" s="118"/>
      <c r="AA28" s="468">
        <f t="shared" si="5"/>
        <v>9</v>
      </c>
      <c r="AB28" s="468">
        <f t="shared" si="0"/>
        <v>9</v>
      </c>
      <c r="AC28" s="468">
        <f t="shared" si="1"/>
        <v>11</v>
      </c>
      <c r="AD28" s="468">
        <f t="shared" si="2"/>
        <v>11</v>
      </c>
      <c r="AE28" s="469">
        <f t="shared" si="3"/>
        <v>20</v>
      </c>
      <c r="AF28" s="469">
        <f t="shared" si="4"/>
        <v>20</v>
      </c>
      <c r="AH28" t="s">
        <v>473</v>
      </c>
      <c r="AI28" t="b">
        <f t="shared" si="6"/>
        <v>1</v>
      </c>
      <c r="AJ28">
        <f t="shared" si="7"/>
        <v>3</v>
      </c>
      <c r="AK28">
        <f t="shared" si="8"/>
        <v>2</v>
      </c>
      <c r="AL28">
        <f t="shared" si="9"/>
        <v>5</v>
      </c>
      <c r="AM28">
        <f t="shared" si="10"/>
        <v>4</v>
      </c>
      <c r="AN28">
        <f t="shared" si="11"/>
        <v>5</v>
      </c>
      <c r="AO28">
        <f t="shared" si="12"/>
        <v>9</v>
      </c>
      <c r="AP28">
        <f t="shared" si="13"/>
        <v>2</v>
      </c>
      <c r="AQ28">
        <f t="shared" si="14"/>
        <v>4</v>
      </c>
      <c r="AR28">
        <f t="shared" si="15"/>
        <v>6</v>
      </c>
      <c r="AS28">
        <f t="shared" si="16"/>
        <v>0</v>
      </c>
      <c r="AT28">
        <f t="shared" si="17"/>
        <v>0</v>
      </c>
      <c r="AU28">
        <f t="shared" si="18"/>
        <v>0</v>
      </c>
      <c r="AV28">
        <f t="shared" si="19"/>
        <v>0</v>
      </c>
      <c r="AX28" t="s">
        <v>475</v>
      </c>
      <c r="AY28">
        <v>4</v>
      </c>
      <c r="BA28">
        <v>4</v>
      </c>
      <c r="BB28">
        <v>9</v>
      </c>
      <c r="BC28">
        <v>2</v>
      </c>
      <c r="BD28">
        <v>11</v>
      </c>
      <c r="BE28">
        <v>6</v>
      </c>
      <c r="BF28">
        <v>5</v>
      </c>
      <c r="BG28">
        <v>11</v>
      </c>
      <c r="BI28">
        <v>1</v>
      </c>
      <c r="BJ28">
        <v>1</v>
      </c>
    </row>
    <row r="29" spans="1:62" ht="15" x14ac:dyDescent="0.25">
      <c r="A29" s="470" t="s">
        <v>117</v>
      </c>
      <c r="B29" s="471">
        <v>3</v>
      </c>
      <c r="C29" s="471">
        <v>3</v>
      </c>
      <c r="D29" s="471">
        <v>2</v>
      </c>
      <c r="E29" s="471">
        <v>2</v>
      </c>
      <c r="F29" s="472">
        <v>5</v>
      </c>
      <c r="G29" s="472">
        <v>5</v>
      </c>
      <c r="H29" s="471">
        <v>4</v>
      </c>
      <c r="I29" s="471">
        <v>4</v>
      </c>
      <c r="J29" s="471">
        <v>5</v>
      </c>
      <c r="K29" s="471">
        <v>5</v>
      </c>
      <c r="L29" s="472">
        <v>9</v>
      </c>
      <c r="M29" s="472">
        <v>9</v>
      </c>
      <c r="N29" s="471">
        <v>1</v>
      </c>
      <c r="O29" s="471">
        <v>1</v>
      </c>
      <c r="P29" s="471">
        <v>4</v>
      </c>
      <c r="Q29" s="471">
        <v>4</v>
      </c>
      <c r="R29" s="472">
        <v>5</v>
      </c>
      <c r="S29" s="472">
        <v>5</v>
      </c>
      <c r="T29" s="471"/>
      <c r="U29" s="471"/>
      <c r="V29" s="471"/>
      <c r="W29" s="471"/>
      <c r="X29" s="472"/>
      <c r="Y29" s="472"/>
      <c r="Z29" s="118"/>
      <c r="AA29" s="473">
        <f t="shared" si="5"/>
        <v>8</v>
      </c>
      <c r="AB29" s="473">
        <f t="shared" si="0"/>
        <v>8</v>
      </c>
      <c r="AC29" s="473">
        <f t="shared" si="1"/>
        <v>11</v>
      </c>
      <c r="AD29" s="473">
        <f t="shared" si="2"/>
        <v>11</v>
      </c>
      <c r="AE29" s="474">
        <f t="shared" si="3"/>
        <v>19</v>
      </c>
      <c r="AF29" s="474">
        <f t="shared" si="4"/>
        <v>19</v>
      </c>
      <c r="AH29" t="s">
        <v>117</v>
      </c>
      <c r="AI29" t="b">
        <f t="shared" si="6"/>
        <v>1</v>
      </c>
      <c r="AJ29">
        <f t="shared" si="7"/>
        <v>3</v>
      </c>
      <c r="AK29">
        <f t="shared" si="8"/>
        <v>2</v>
      </c>
      <c r="AL29">
        <f t="shared" si="9"/>
        <v>5</v>
      </c>
      <c r="AM29">
        <f t="shared" si="10"/>
        <v>4</v>
      </c>
      <c r="AN29">
        <f t="shared" si="11"/>
        <v>5</v>
      </c>
      <c r="AO29">
        <f t="shared" si="12"/>
        <v>9</v>
      </c>
      <c r="AP29">
        <f t="shared" si="13"/>
        <v>1</v>
      </c>
      <c r="AQ29">
        <f t="shared" si="14"/>
        <v>4</v>
      </c>
      <c r="AR29">
        <f t="shared" si="15"/>
        <v>5</v>
      </c>
      <c r="AS29">
        <f t="shared" si="16"/>
        <v>0</v>
      </c>
      <c r="AT29">
        <f t="shared" si="17"/>
        <v>0</v>
      </c>
      <c r="AU29">
        <f t="shared" si="18"/>
        <v>0</v>
      </c>
      <c r="AV29">
        <f t="shared" si="19"/>
        <v>0</v>
      </c>
      <c r="AX29" t="s">
        <v>437</v>
      </c>
      <c r="AY29">
        <v>4</v>
      </c>
      <c r="BA29">
        <v>4</v>
      </c>
      <c r="BB29">
        <v>9</v>
      </c>
      <c r="BC29">
        <v>2</v>
      </c>
      <c r="BD29">
        <v>11</v>
      </c>
      <c r="BE29">
        <v>4</v>
      </c>
      <c r="BF29">
        <v>3</v>
      </c>
      <c r="BG29">
        <v>7</v>
      </c>
      <c r="BI29">
        <v>1</v>
      </c>
      <c r="BJ29">
        <v>1</v>
      </c>
    </row>
    <row r="30" spans="1:62" ht="15" x14ac:dyDescent="0.25">
      <c r="A30" s="470" t="s">
        <v>474</v>
      </c>
      <c r="B30" s="471"/>
      <c r="C30" s="471"/>
      <c r="D30" s="471"/>
      <c r="E30" s="471"/>
      <c r="F30" s="472"/>
      <c r="G30" s="472"/>
      <c r="H30" s="471"/>
      <c r="I30" s="471"/>
      <c r="J30" s="471"/>
      <c r="K30" s="471"/>
      <c r="L30" s="472"/>
      <c r="M30" s="472"/>
      <c r="N30" s="471">
        <v>1</v>
      </c>
      <c r="O30" s="471">
        <v>1</v>
      </c>
      <c r="P30" s="471"/>
      <c r="Q30" s="471"/>
      <c r="R30" s="472">
        <v>1</v>
      </c>
      <c r="S30" s="472">
        <v>1</v>
      </c>
      <c r="T30" s="471"/>
      <c r="U30" s="471"/>
      <c r="V30" s="471"/>
      <c r="W30" s="471"/>
      <c r="X30" s="472"/>
      <c r="Y30" s="472"/>
      <c r="Z30" s="118"/>
      <c r="AA30" s="473">
        <f t="shared" si="5"/>
        <v>1</v>
      </c>
      <c r="AB30" s="473">
        <f t="shared" si="0"/>
        <v>1</v>
      </c>
      <c r="AC30" s="473">
        <f t="shared" si="1"/>
        <v>0</v>
      </c>
      <c r="AD30" s="473">
        <f t="shared" si="2"/>
        <v>0</v>
      </c>
      <c r="AE30" s="474">
        <f t="shared" si="3"/>
        <v>1</v>
      </c>
      <c r="AF30" s="474">
        <f t="shared" si="4"/>
        <v>1</v>
      </c>
      <c r="AH30" t="s">
        <v>474</v>
      </c>
      <c r="AI30" t="b">
        <f t="shared" si="6"/>
        <v>1</v>
      </c>
      <c r="AJ30">
        <f t="shared" si="7"/>
        <v>0</v>
      </c>
      <c r="AK30">
        <f t="shared" si="8"/>
        <v>0</v>
      </c>
      <c r="AL30">
        <f t="shared" si="9"/>
        <v>0</v>
      </c>
      <c r="AM30">
        <f t="shared" si="10"/>
        <v>0</v>
      </c>
      <c r="AN30">
        <f t="shared" si="11"/>
        <v>0</v>
      </c>
      <c r="AO30">
        <f t="shared" si="12"/>
        <v>0</v>
      </c>
      <c r="AP30">
        <f t="shared" si="13"/>
        <v>1</v>
      </c>
      <c r="AQ30">
        <f t="shared" si="14"/>
        <v>0</v>
      </c>
      <c r="AR30">
        <f t="shared" si="15"/>
        <v>1</v>
      </c>
      <c r="AS30">
        <f t="shared" si="16"/>
        <v>0</v>
      </c>
      <c r="AT30">
        <f t="shared" si="17"/>
        <v>0</v>
      </c>
      <c r="AU30">
        <f t="shared" si="18"/>
        <v>0</v>
      </c>
      <c r="AV30">
        <f t="shared" si="19"/>
        <v>0</v>
      </c>
      <c r="AX30" t="s">
        <v>476</v>
      </c>
      <c r="BE30">
        <v>2</v>
      </c>
      <c r="BF30">
        <v>2</v>
      </c>
      <c r="BG30">
        <v>4</v>
      </c>
    </row>
    <row r="31" spans="1:62" ht="15" x14ac:dyDescent="0.25">
      <c r="A31" s="465" t="s">
        <v>475</v>
      </c>
      <c r="B31" s="466">
        <v>4</v>
      </c>
      <c r="C31" s="466">
        <v>4</v>
      </c>
      <c r="D31" s="466"/>
      <c r="E31" s="466"/>
      <c r="F31" s="467">
        <v>4</v>
      </c>
      <c r="G31" s="467">
        <v>4</v>
      </c>
      <c r="H31" s="466">
        <v>9</v>
      </c>
      <c r="I31" s="466">
        <v>9</v>
      </c>
      <c r="J31" s="466">
        <v>3</v>
      </c>
      <c r="K31" s="466">
        <v>2</v>
      </c>
      <c r="L31" s="467">
        <v>12</v>
      </c>
      <c r="M31" s="467">
        <v>11</v>
      </c>
      <c r="N31" s="466">
        <v>7</v>
      </c>
      <c r="O31" s="466">
        <v>6</v>
      </c>
      <c r="P31" s="466">
        <v>6</v>
      </c>
      <c r="Q31" s="466">
        <v>5</v>
      </c>
      <c r="R31" s="467">
        <v>13</v>
      </c>
      <c r="S31" s="467">
        <v>11</v>
      </c>
      <c r="T31" s="466"/>
      <c r="U31" s="466"/>
      <c r="V31" s="466">
        <v>1</v>
      </c>
      <c r="W31" s="466">
        <v>1</v>
      </c>
      <c r="X31" s="467">
        <v>1</v>
      </c>
      <c r="Y31" s="467">
        <v>1</v>
      </c>
      <c r="Z31" s="118"/>
      <c r="AA31" s="468">
        <f t="shared" si="5"/>
        <v>20</v>
      </c>
      <c r="AB31" s="468">
        <f t="shared" si="0"/>
        <v>19</v>
      </c>
      <c r="AC31" s="468">
        <f t="shared" si="1"/>
        <v>10</v>
      </c>
      <c r="AD31" s="468">
        <f t="shared" si="2"/>
        <v>8</v>
      </c>
      <c r="AE31" s="469">
        <f t="shared" si="3"/>
        <v>30</v>
      </c>
      <c r="AF31" s="469">
        <f t="shared" si="4"/>
        <v>27</v>
      </c>
      <c r="AH31" t="s">
        <v>475</v>
      </c>
      <c r="AI31" t="b">
        <f t="shared" si="6"/>
        <v>1</v>
      </c>
      <c r="AJ31">
        <f t="shared" si="7"/>
        <v>4</v>
      </c>
      <c r="AK31">
        <f t="shared" si="8"/>
        <v>0</v>
      </c>
      <c r="AL31">
        <f t="shared" si="9"/>
        <v>4</v>
      </c>
      <c r="AM31">
        <f t="shared" si="10"/>
        <v>9</v>
      </c>
      <c r="AN31">
        <f t="shared" si="11"/>
        <v>2</v>
      </c>
      <c r="AO31">
        <f t="shared" si="12"/>
        <v>11</v>
      </c>
      <c r="AP31">
        <f t="shared" si="13"/>
        <v>6</v>
      </c>
      <c r="AQ31">
        <f t="shared" si="14"/>
        <v>5</v>
      </c>
      <c r="AR31">
        <f t="shared" si="15"/>
        <v>11</v>
      </c>
      <c r="AS31">
        <f t="shared" si="16"/>
        <v>0</v>
      </c>
      <c r="AT31">
        <f t="shared" si="17"/>
        <v>1</v>
      </c>
      <c r="AU31">
        <f t="shared" si="18"/>
        <v>1</v>
      </c>
      <c r="AV31">
        <f t="shared" si="19"/>
        <v>0</v>
      </c>
      <c r="AX31" t="s">
        <v>477</v>
      </c>
      <c r="AY31">
        <v>3</v>
      </c>
      <c r="BA31">
        <v>3</v>
      </c>
      <c r="BB31">
        <v>1</v>
      </c>
      <c r="BD31">
        <v>1</v>
      </c>
      <c r="BE31">
        <v>1</v>
      </c>
      <c r="BG31">
        <v>1</v>
      </c>
    </row>
    <row r="32" spans="1:62" ht="15" x14ac:dyDescent="0.25">
      <c r="A32" s="470" t="s">
        <v>437</v>
      </c>
      <c r="B32" s="471">
        <v>4</v>
      </c>
      <c r="C32" s="471">
        <v>4</v>
      </c>
      <c r="D32" s="471"/>
      <c r="E32" s="471"/>
      <c r="F32" s="472">
        <v>4</v>
      </c>
      <c r="G32" s="472">
        <v>4</v>
      </c>
      <c r="H32" s="471">
        <v>9</v>
      </c>
      <c r="I32" s="471">
        <v>9</v>
      </c>
      <c r="J32" s="471">
        <v>3</v>
      </c>
      <c r="K32" s="471">
        <v>2</v>
      </c>
      <c r="L32" s="472">
        <v>12</v>
      </c>
      <c r="M32" s="472">
        <v>11</v>
      </c>
      <c r="N32" s="471">
        <v>4</v>
      </c>
      <c r="O32" s="471">
        <v>4</v>
      </c>
      <c r="P32" s="471">
        <v>4</v>
      </c>
      <c r="Q32" s="471">
        <v>3</v>
      </c>
      <c r="R32" s="472">
        <v>8</v>
      </c>
      <c r="S32" s="472">
        <v>7</v>
      </c>
      <c r="T32" s="471"/>
      <c r="U32" s="471"/>
      <c r="V32" s="471">
        <v>1</v>
      </c>
      <c r="W32" s="471">
        <v>1</v>
      </c>
      <c r="X32" s="472">
        <v>1</v>
      </c>
      <c r="Y32" s="472">
        <v>1</v>
      </c>
      <c r="Z32" s="118"/>
      <c r="AA32" s="473">
        <f t="shared" si="5"/>
        <v>17</v>
      </c>
      <c r="AB32" s="473">
        <f t="shared" si="0"/>
        <v>17</v>
      </c>
      <c r="AC32" s="473">
        <f t="shared" si="1"/>
        <v>8</v>
      </c>
      <c r="AD32" s="473">
        <f t="shared" si="2"/>
        <v>6</v>
      </c>
      <c r="AE32" s="474">
        <f t="shared" si="3"/>
        <v>25</v>
      </c>
      <c r="AF32" s="474">
        <f t="shared" si="4"/>
        <v>23</v>
      </c>
      <c r="AH32" t="s">
        <v>437</v>
      </c>
      <c r="AI32" t="b">
        <f t="shared" si="6"/>
        <v>1</v>
      </c>
      <c r="AJ32">
        <f t="shared" si="7"/>
        <v>4</v>
      </c>
      <c r="AK32">
        <f t="shared" si="8"/>
        <v>0</v>
      </c>
      <c r="AL32">
        <f t="shared" si="9"/>
        <v>4</v>
      </c>
      <c r="AM32">
        <f t="shared" si="10"/>
        <v>9</v>
      </c>
      <c r="AN32">
        <f t="shared" si="11"/>
        <v>2</v>
      </c>
      <c r="AO32">
        <f t="shared" si="12"/>
        <v>11</v>
      </c>
      <c r="AP32">
        <f t="shared" si="13"/>
        <v>4</v>
      </c>
      <c r="AQ32">
        <f t="shared" si="14"/>
        <v>3</v>
      </c>
      <c r="AR32">
        <f t="shared" si="15"/>
        <v>7</v>
      </c>
      <c r="AS32">
        <f t="shared" si="16"/>
        <v>0</v>
      </c>
      <c r="AT32">
        <f t="shared" si="17"/>
        <v>1</v>
      </c>
      <c r="AU32">
        <f t="shared" si="18"/>
        <v>1</v>
      </c>
      <c r="AV32">
        <f t="shared" si="19"/>
        <v>0</v>
      </c>
      <c r="AX32" t="s">
        <v>183</v>
      </c>
      <c r="AY32">
        <v>3</v>
      </c>
      <c r="BA32">
        <v>3</v>
      </c>
      <c r="BB32">
        <v>1</v>
      </c>
      <c r="BD32">
        <v>1</v>
      </c>
      <c r="BE32">
        <v>1</v>
      </c>
      <c r="BG32">
        <v>1</v>
      </c>
    </row>
    <row r="33" spans="1:62" ht="15" x14ac:dyDescent="0.25">
      <c r="A33" s="470" t="s">
        <v>476</v>
      </c>
      <c r="B33" s="471"/>
      <c r="C33" s="471"/>
      <c r="D33" s="471"/>
      <c r="E33" s="471"/>
      <c r="F33" s="472"/>
      <c r="G33" s="472"/>
      <c r="H33" s="471"/>
      <c r="I33" s="471"/>
      <c r="J33" s="471"/>
      <c r="K33" s="471"/>
      <c r="L33" s="472"/>
      <c r="M33" s="472"/>
      <c r="N33" s="471">
        <v>3</v>
      </c>
      <c r="O33" s="471">
        <v>2</v>
      </c>
      <c r="P33" s="471">
        <v>2</v>
      </c>
      <c r="Q33" s="471">
        <v>2</v>
      </c>
      <c r="R33" s="472">
        <v>5</v>
      </c>
      <c r="S33" s="472">
        <v>4</v>
      </c>
      <c r="T33" s="471"/>
      <c r="U33" s="471"/>
      <c r="V33" s="471"/>
      <c r="W33" s="471"/>
      <c r="X33" s="472"/>
      <c r="Y33" s="472"/>
      <c r="Z33" s="118"/>
      <c r="AA33" s="473">
        <f t="shared" si="5"/>
        <v>3</v>
      </c>
      <c r="AB33" s="473">
        <f t="shared" si="0"/>
        <v>2</v>
      </c>
      <c r="AC33" s="473">
        <f t="shared" si="1"/>
        <v>2</v>
      </c>
      <c r="AD33" s="473">
        <f t="shared" si="2"/>
        <v>2</v>
      </c>
      <c r="AE33" s="474">
        <f t="shared" si="3"/>
        <v>5</v>
      </c>
      <c r="AF33" s="474">
        <f t="shared" si="4"/>
        <v>4</v>
      </c>
      <c r="AH33" t="s">
        <v>476</v>
      </c>
      <c r="AI33" t="b">
        <f t="shared" si="6"/>
        <v>1</v>
      </c>
      <c r="AJ33">
        <f t="shared" si="7"/>
        <v>0</v>
      </c>
      <c r="AK33">
        <f t="shared" si="8"/>
        <v>0</v>
      </c>
      <c r="AL33">
        <f t="shared" si="9"/>
        <v>0</v>
      </c>
      <c r="AM33">
        <f t="shared" si="10"/>
        <v>0</v>
      </c>
      <c r="AN33">
        <f t="shared" si="11"/>
        <v>0</v>
      </c>
      <c r="AO33">
        <f t="shared" si="12"/>
        <v>0</v>
      </c>
      <c r="AP33">
        <f t="shared" si="13"/>
        <v>2</v>
      </c>
      <c r="AQ33">
        <f t="shared" si="14"/>
        <v>2</v>
      </c>
      <c r="AR33">
        <f t="shared" si="15"/>
        <v>4</v>
      </c>
      <c r="AS33">
        <f t="shared" si="16"/>
        <v>0</v>
      </c>
      <c r="AT33">
        <f t="shared" si="17"/>
        <v>0</v>
      </c>
      <c r="AU33">
        <f t="shared" si="18"/>
        <v>0</v>
      </c>
      <c r="AV33">
        <f t="shared" si="19"/>
        <v>0</v>
      </c>
      <c r="AX33" t="s">
        <v>478</v>
      </c>
      <c r="AY33">
        <v>9</v>
      </c>
      <c r="AZ33">
        <v>4</v>
      </c>
      <c r="BA33">
        <v>13</v>
      </c>
      <c r="BB33">
        <v>38</v>
      </c>
      <c r="BC33">
        <v>11</v>
      </c>
      <c r="BD33">
        <v>49</v>
      </c>
      <c r="BE33">
        <v>10</v>
      </c>
      <c r="BF33">
        <v>12</v>
      </c>
      <c r="BG33">
        <v>22</v>
      </c>
    </row>
    <row r="34" spans="1:62" ht="15" x14ac:dyDescent="0.25">
      <c r="A34" s="465" t="s">
        <v>477</v>
      </c>
      <c r="B34" s="466">
        <v>3</v>
      </c>
      <c r="C34" s="466">
        <v>3</v>
      </c>
      <c r="D34" s="466"/>
      <c r="E34" s="466"/>
      <c r="F34" s="467">
        <v>3</v>
      </c>
      <c r="G34" s="467">
        <v>3</v>
      </c>
      <c r="H34" s="466">
        <v>1</v>
      </c>
      <c r="I34" s="466">
        <v>1</v>
      </c>
      <c r="J34" s="466"/>
      <c r="K34" s="466"/>
      <c r="L34" s="467">
        <v>1</v>
      </c>
      <c r="M34" s="467">
        <v>1</v>
      </c>
      <c r="N34" s="466">
        <v>1</v>
      </c>
      <c r="O34" s="466">
        <v>1</v>
      </c>
      <c r="P34" s="466"/>
      <c r="Q34" s="466"/>
      <c r="R34" s="467">
        <v>1</v>
      </c>
      <c r="S34" s="467">
        <v>1</v>
      </c>
      <c r="T34" s="466"/>
      <c r="U34" s="466"/>
      <c r="V34" s="466"/>
      <c r="W34" s="466"/>
      <c r="X34" s="467"/>
      <c r="Y34" s="467"/>
      <c r="Z34" s="118"/>
      <c r="AA34" s="468">
        <f t="shared" si="5"/>
        <v>5</v>
      </c>
      <c r="AB34" s="468">
        <f t="shared" si="0"/>
        <v>5</v>
      </c>
      <c r="AC34" s="468">
        <f t="shared" si="1"/>
        <v>0</v>
      </c>
      <c r="AD34" s="468">
        <f t="shared" si="2"/>
        <v>0</v>
      </c>
      <c r="AE34" s="469">
        <f t="shared" si="3"/>
        <v>5</v>
      </c>
      <c r="AF34" s="469">
        <f t="shared" si="4"/>
        <v>5</v>
      </c>
      <c r="AH34" t="s">
        <v>477</v>
      </c>
      <c r="AI34" t="b">
        <f t="shared" si="6"/>
        <v>1</v>
      </c>
      <c r="AJ34">
        <f t="shared" si="7"/>
        <v>3</v>
      </c>
      <c r="AK34">
        <f t="shared" si="8"/>
        <v>0</v>
      </c>
      <c r="AL34">
        <f t="shared" si="9"/>
        <v>3</v>
      </c>
      <c r="AM34">
        <f t="shared" si="10"/>
        <v>1</v>
      </c>
      <c r="AN34">
        <f t="shared" si="11"/>
        <v>0</v>
      </c>
      <c r="AO34">
        <f t="shared" si="12"/>
        <v>1</v>
      </c>
      <c r="AP34">
        <f t="shared" si="13"/>
        <v>1</v>
      </c>
      <c r="AQ34">
        <f t="shared" si="14"/>
        <v>0</v>
      </c>
      <c r="AR34">
        <f t="shared" si="15"/>
        <v>1</v>
      </c>
      <c r="AS34">
        <f t="shared" si="16"/>
        <v>0</v>
      </c>
      <c r="AT34">
        <f t="shared" si="17"/>
        <v>0</v>
      </c>
      <c r="AU34">
        <f t="shared" si="18"/>
        <v>0</v>
      </c>
      <c r="AV34">
        <f t="shared" si="19"/>
        <v>0</v>
      </c>
      <c r="AX34" t="s">
        <v>412</v>
      </c>
      <c r="AZ34">
        <v>1</v>
      </c>
      <c r="BA34">
        <v>1</v>
      </c>
      <c r="BE34">
        <v>2</v>
      </c>
      <c r="BF34">
        <v>1</v>
      </c>
      <c r="BG34">
        <v>3</v>
      </c>
    </row>
    <row r="35" spans="1:62" ht="15" x14ac:dyDescent="0.25">
      <c r="A35" s="470" t="s">
        <v>183</v>
      </c>
      <c r="B35" s="471">
        <v>3</v>
      </c>
      <c r="C35" s="471">
        <v>3</v>
      </c>
      <c r="D35" s="471"/>
      <c r="E35" s="471"/>
      <c r="F35" s="472">
        <v>3</v>
      </c>
      <c r="G35" s="472">
        <v>3</v>
      </c>
      <c r="H35" s="471">
        <v>1</v>
      </c>
      <c r="I35" s="471">
        <v>1</v>
      </c>
      <c r="J35" s="471"/>
      <c r="K35" s="471"/>
      <c r="L35" s="472">
        <v>1</v>
      </c>
      <c r="M35" s="472">
        <v>1</v>
      </c>
      <c r="N35" s="471">
        <v>1</v>
      </c>
      <c r="O35" s="471">
        <v>1</v>
      </c>
      <c r="P35" s="471"/>
      <c r="Q35" s="471"/>
      <c r="R35" s="472">
        <v>1</v>
      </c>
      <c r="S35" s="472">
        <v>1</v>
      </c>
      <c r="T35" s="471"/>
      <c r="U35" s="471"/>
      <c r="V35" s="471"/>
      <c r="W35" s="471"/>
      <c r="X35" s="472"/>
      <c r="Y35" s="472"/>
      <c r="Z35" s="118"/>
      <c r="AA35" s="473">
        <f t="shared" si="5"/>
        <v>5</v>
      </c>
      <c r="AB35" s="473">
        <f t="shared" si="0"/>
        <v>5</v>
      </c>
      <c r="AC35" s="473">
        <f t="shared" si="1"/>
        <v>0</v>
      </c>
      <c r="AD35" s="473">
        <f t="shared" si="2"/>
        <v>0</v>
      </c>
      <c r="AE35" s="474">
        <f t="shared" si="3"/>
        <v>5</v>
      </c>
      <c r="AF35" s="474">
        <f t="shared" si="4"/>
        <v>5</v>
      </c>
      <c r="AH35" t="s">
        <v>183</v>
      </c>
      <c r="AI35" t="b">
        <f t="shared" si="6"/>
        <v>1</v>
      </c>
      <c r="AJ35">
        <f t="shared" si="7"/>
        <v>3</v>
      </c>
      <c r="AK35">
        <f t="shared" si="8"/>
        <v>0</v>
      </c>
      <c r="AL35">
        <f t="shared" si="9"/>
        <v>3</v>
      </c>
      <c r="AM35">
        <f t="shared" si="10"/>
        <v>1</v>
      </c>
      <c r="AN35">
        <f t="shared" si="11"/>
        <v>0</v>
      </c>
      <c r="AO35">
        <f t="shared" si="12"/>
        <v>1</v>
      </c>
      <c r="AP35">
        <f t="shared" si="13"/>
        <v>1</v>
      </c>
      <c r="AQ35">
        <f t="shared" si="14"/>
        <v>0</v>
      </c>
      <c r="AR35">
        <f t="shared" si="15"/>
        <v>1</v>
      </c>
      <c r="AS35">
        <f t="shared" si="16"/>
        <v>0</v>
      </c>
      <c r="AT35">
        <f t="shared" si="17"/>
        <v>0</v>
      </c>
      <c r="AU35">
        <f t="shared" si="18"/>
        <v>0</v>
      </c>
      <c r="AV35">
        <f t="shared" si="19"/>
        <v>0</v>
      </c>
      <c r="AX35" t="s">
        <v>184</v>
      </c>
      <c r="AY35">
        <v>2</v>
      </c>
      <c r="BA35">
        <v>2</v>
      </c>
      <c r="BB35">
        <v>8</v>
      </c>
      <c r="BC35">
        <v>1</v>
      </c>
      <c r="BD35">
        <v>9</v>
      </c>
      <c r="BE35">
        <v>3</v>
      </c>
      <c r="BF35">
        <v>4</v>
      </c>
      <c r="BG35">
        <v>7</v>
      </c>
    </row>
    <row r="36" spans="1:62" ht="15" x14ac:dyDescent="0.25">
      <c r="A36" s="465" t="s">
        <v>478</v>
      </c>
      <c r="B36" s="466">
        <v>10</v>
      </c>
      <c r="C36" s="466">
        <v>9</v>
      </c>
      <c r="D36" s="466">
        <v>4</v>
      </c>
      <c r="E36" s="466">
        <v>4</v>
      </c>
      <c r="F36" s="467">
        <v>14</v>
      </c>
      <c r="G36" s="467">
        <v>13</v>
      </c>
      <c r="H36" s="466">
        <v>42</v>
      </c>
      <c r="I36" s="466">
        <v>38</v>
      </c>
      <c r="J36" s="466">
        <v>11</v>
      </c>
      <c r="K36" s="466">
        <v>11</v>
      </c>
      <c r="L36" s="467">
        <v>53</v>
      </c>
      <c r="M36" s="467">
        <v>49</v>
      </c>
      <c r="N36" s="466">
        <v>11</v>
      </c>
      <c r="O36" s="466">
        <v>10</v>
      </c>
      <c r="P36" s="466">
        <v>13</v>
      </c>
      <c r="Q36" s="466">
        <v>12</v>
      </c>
      <c r="R36" s="467">
        <v>24</v>
      </c>
      <c r="S36" s="467">
        <v>22</v>
      </c>
      <c r="T36" s="466"/>
      <c r="U36" s="466"/>
      <c r="V36" s="466"/>
      <c r="W36" s="466"/>
      <c r="X36" s="467"/>
      <c r="Y36" s="467"/>
      <c r="Z36" s="118"/>
      <c r="AA36" s="468">
        <f t="shared" si="5"/>
        <v>63</v>
      </c>
      <c r="AB36" s="468">
        <f t="shared" si="0"/>
        <v>57</v>
      </c>
      <c r="AC36" s="468">
        <f t="shared" si="1"/>
        <v>28</v>
      </c>
      <c r="AD36" s="468">
        <f t="shared" si="2"/>
        <v>27</v>
      </c>
      <c r="AE36" s="469">
        <f t="shared" si="3"/>
        <v>91</v>
      </c>
      <c r="AF36" s="469">
        <f t="shared" si="4"/>
        <v>84</v>
      </c>
      <c r="AH36" t="s">
        <v>478</v>
      </c>
      <c r="AI36" t="b">
        <f t="shared" si="6"/>
        <v>1</v>
      </c>
      <c r="AJ36">
        <f t="shared" si="7"/>
        <v>9</v>
      </c>
      <c r="AK36">
        <f t="shared" si="8"/>
        <v>4</v>
      </c>
      <c r="AL36">
        <f t="shared" si="9"/>
        <v>13</v>
      </c>
      <c r="AM36">
        <f t="shared" si="10"/>
        <v>38</v>
      </c>
      <c r="AN36">
        <f t="shared" si="11"/>
        <v>11</v>
      </c>
      <c r="AO36">
        <f t="shared" si="12"/>
        <v>49</v>
      </c>
      <c r="AP36">
        <f t="shared" si="13"/>
        <v>10</v>
      </c>
      <c r="AQ36">
        <f t="shared" si="14"/>
        <v>12</v>
      </c>
      <c r="AR36">
        <f t="shared" si="15"/>
        <v>22</v>
      </c>
      <c r="AS36">
        <f t="shared" si="16"/>
        <v>0</v>
      </c>
      <c r="AT36">
        <f t="shared" si="17"/>
        <v>0</v>
      </c>
      <c r="AU36">
        <f t="shared" si="18"/>
        <v>0</v>
      </c>
      <c r="AV36">
        <f t="shared" si="19"/>
        <v>0</v>
      </c>
      <c r="AX36" t="s">
        <v>479</v>
      </c>
      <c r="AY36">
        <v>2</v>
      </c>
      <c r="BA36">
        <v>2</v>
      </c>
      <c r="BB36">
        <v>18</v>
      </c>
      <c r="BC36">
        <v>6</v>
      </c>
      <c r="BD36">
        <v>24</v>
      </c>
      <c r="BF36">
        <v>2</v>
      </c>
      <c r="BG36">
        <v>2</v>
      </c>
    </row>
    <row r="37" spans="1:62" ht="15" x14ac:dyDescent="0.25">
      <c r="A37" s="470" t="s">
        <v>412</v>
      </c>
      <c r="B37" s="471"/>
      <c r="C37" s="471"/>
      <c r="D37" s="471">
        <v>1</v>
      </c>
      <c r="E37" s="471">
        <v>1</v>
      </c>
      <c r="F37" s="472">
        <v>1</v>
      </c>
      <c r="G37" s="472">
        <v>1</v>
      </c>
      <c r="H37" s="471"/>
      <c r="I37" s="471"/>
      <c r="J37" s="471"/>
      <c r="K37" s="471"/>
      <c r="L37" s="472"/>
      <c r="M37" s="472"/>
      <c r="N37" s="471">
        <v>2</v>
      </c>
      <c r="O37" s="471">
        <v>2</v>
      </c>
      <c r="P37" s="471">
        <v>1</v>
      </c>
      <c r="Q37" s="471">
        <v>1</v>
      </c>
      <c r="R37" s="472">
        <v>3</v>
      </c>
      <c r="S37" s="472">
        <v>3</v>
      </c>
      <c r="T37" s="471"/>
      <c r="U37" s="471"/>
      <c r="V37" s="471"/>
      <c r="W37" s="471"/>
      <c r="X37" s="472"/>
      <c r="Y37" s="472"/>
      <c r="Z37" s="118"/>
      <c r="AA37" s="473">
        <f t="shared" si="5"/>
        <v>2</v>
      </c>
      <c r="AB37" s="473">
        <f t="shared" si="0"/>
        <v>2</v>
      </c>
      <c r="AC37" s="473">
        <f t="shared" si="1"/>
        <v>2</v>
      </c>
      <c r="AD37" s="473">
        <f t="shared" si="2"/>
        <v>2</v>
      </c>
      <c r="AE37" s="474">
        <f t="shared" si="3"/>
        <v>4</v>
      </c>
      <c r="AF37" s="474">
        <f t="shared" si="4"/>
        <v>4</v>
      </c>
      <c r="AH37" t="s">
        <v>412</v>
      </c>
      <c r="AI37" t="b">
        <f t="shared" si="6"/>
        <v>1</v>
      </c>
      <c r="AJ37">
        <f t="shared" si="7"/>
        <v>0</v>
      </c>
      <c r="AK37">
        <f t="shared" si="8"/>
        <v>1</v>
      </c>
      <c r="AL37">
        <f t="shared" si="9"/>
        <v>1</v>
      </c>
      <c r="AM37">
        <f t="shared" si="10"/>
        <v>0</v>
      </c>
      <c r="AN37">
        <f t="shared" si="11"/>
        <v>0</v>
      </c>
      <c r="AO37">
        <f t="shared" si="12"/>
        <v>0</v>
      </c>
      <c r="AP37">
        <f t="shared" si="13"/>
        <v>2</v>
      </c>
      <c r="AQ37">
        <f t="shared" si="14"/>
        <v>1</v>
      </c>
      <c r="AR37">
        <f t="shared" si="15"/>
        <v>3</v>
      </c>
      <c r="AS37">
        <f t="shared" si="16"/>
        <v>0</v>
      </c>
      <c r="AT37">
        <f t="shared" si="17"/>
        <v>0</v>
      </c>
      <c r="AU37">
        <f t="shared" si="18"/>
        <v>0</v>
      </c>
      <c r="AV37">
        <f t="shared" si="19"/>
        <v>0</v>
      </c>
      <c r="AX37" t="s">
        <v>185</v>
      </c>
      <c r="AY37">
        <v>4</v>
      </c>
      <c r="AZ37">
        <v>3</v>
      </c>
      <c r="BA37">
        <v>7</v>
      </c>
      <c r="BB37">
        <v>9</v>
      </c>
      <c r="BC37">
        <v>4</v>
      </c>
      <c r="BD37">
        <v>13</v>
      </c>
      <c r="BE37">
        <v>4</v>
      </c>
      <c r="BF37">
        <v>4</v>
      </c>
      <c r="BG37">
        <v>8</v>
      </c>
    </row>
    <row r="38" spans="1:62" ht="15" x14ac:dyDescent="0.25">
      <c r="A38" s="470" t="s">
        <v>413</v>
      </c>
      <c r="B38" s="471"/>
      <c r="C38" s="471"/>
      <c r="D38" s="471"/>
      <c r="E38" s="471"/>
      <c r="F38" s="472"/>
      <c r="G38" s="472"/>
      <c r="H38" s="471"/>
      <c r="I38" s="471"/>
      <c r="J38" s="471"/>
      <c r="K38" s="471"/>
      <c r="L38" s="472"/>
      <c r="M38" s="472"/>
      <c r="N38" s="471"/>
      <c r="O38" s="471"/>
      <c r="P38" s="471"/>
      <c r="Q38" s="471"/>
      <c r="R38" s="472"/>
      <c r="S38" s="472"/>
      <c r="T38" s="471"/>
      <c r="U38" s="471"/>
      <c r="V38" s="471"/>
      <c r="W38" s="471"/>
      <c r="X38" s="472"/>
      <c r="Y38" s="472"/>
      <c r="Z38" s="118"/>
      <c r="AA38" s="473">
        <f t="shared" si="5"/>
        <v>0</v>
      </c>
      <c r="AB38" s="473">
        <f t="shared" si="0"/>
        <v>0</v>
      </c>
      <c r="AC38" s="473">
        <f t="shared" si="1"/>
        <v>0</v>
      </c>
      <c r="AD38" s="473">
        <f t="shared" si="2"/>
        <v>0</v>
      </c>
      <c r="AE38" s="474">
        <f t="shared" si="3"/>
        <v>0</v>
      </c>
      <c r="AF38" s="474">
        <f t="shared" si="4"/>
        <v>0</v>
      </c>
      <c r="AH38" t="s">
        <v>413</v>
      </c>
      <c r="AI38" t="b">
        <f t="shared" si="6"/>
        <v>1</v>
      </c>
      <c r="AJ38" t="e">
        <f t="shared" si="7"/>
        <v>#N/A</v>
      </c>
      <c r="AK38" t="e">
        <f t="shared" si="8"/>
        <v>#N/A</v>
      </c>
      <c r="AL38" t="e">
        <f t="shared" si="9"/>
        <v>#N/A</v>
      </c>
      <c r="AM38" t="e">
        <f t="shared" si="10"/>
        <v>#N/A</v>
      </c>
      <c r="AN38" t="e">
        <f t="shared" si="11"/>
        <v>#N/A</v>
      </c>
      <c r="AO38" t="e">
        <f t="shared" si="12"/>
        <v>#N/A</v>
      </c>
      <c r="AP38" t="e">
        <f t="shared" si="13"/>
        <v>#N/A</v>
      </c>
      <c r="AQ38" t="e">
        <f t="shared" si="14"/>
        <v>#N/A</v>
      </c>
      <c r="AR38" t="e">
        <f t="shared" si="15"/>
        <v>#N/A</v>
      </c>
      <c r="AS38" t="e">
        <f t="shared" si="16"/>
        <v>#N/A</v>
      </c>
      <c r="AT38" t="e">
        <f t="shared" si="17"/>
        <v>#N/A</v>
      </c>
      <c r="AU38" t="e">
        <f t="shared" si="18"/>
        <v>#N/A</v>
      </c>
      <c r="AV38" t="e">
        <f t="shared" si="19"/>
        <v>#N/A</v>
      </c>
      <c r="AX38" t="s">
        <v>186</v>
      </c>
      <c r="AY38">
        <v>1</v>
      </c>
      <c r="BA38">
        <v>1</v>
      </c>
      <c r="BB38">
        <v>3</v>
      </c>
      <c r="BD38">
        <v>3</v>
      </c>
    </row>
    <row r="39" spans="1:62" ht="15" x14ac:dyDescent="0.25">
      <c r="A39" s="470" t="s">
        <v>184</v>
      </c>
      <c r="B39" s="471">
        <v>2</v>
      </c>
      <c r="C39" s="471">
        <v>2</v>
      </c>
      <c r="D39" s="471"/>
      <c r="E39" s="471"/>
      <c r="F39" s="472">
        <v>2</v>
      </c>
      <c r="G39" s="472">
        <v>2</v>
      </c>
      <c r="H39" s="471">
        <v>10</v>
      </c>
      <c r="I39" s="471">
        <v>8</v>
      </c>
      <c r="J39" s="471">
        <v>1</v>
      </c>
      <c r="K39" s="471">
        <v>1</v>
      </c>
      <c r="L39" s="472">
        <v>11</v>
      </c>
      <c r="M39" s="472">
        <v>9</v>
      </c>
      <c r="N39" s="471">
        <v>3</v>
      </c>
      <c r="O39" s="471">
        <v>3</v>
      </c>
      <c r="P39" s="471">
        <v>4</v>
      </c>
      <c r="Q39" s="471">
        <v>4</v>
      </c>
      <c r="R39" s="472">
        <v>7</v>
      </c>
      <c r="S39" s="472">
        <v>7</v>
      </c>
      <c r="T39" s="471"/>
      <c r="U39" s="471"/>
      <c r="V39" s="471"/>
      <c r="W39" s="471"/>
      <c r="X39" s="472"/>
      <c r="Y39" s="472"/>
      <c r="Z39" s="118"/>
      <c r="AA39" s="473">
        <f t="shared" si="5"/>
        <v>15</v>
      </c>
      <c r="AB39" s="473">
        <f t="shared" si="0"/>
        <v>13</v>
      </c>
      <c r="AC39" s="473">
        <f t="shared" si="1"/>
        <v>5</v>
      </c>
      <c r="AD39" s="473">
        <f t="shared" si="2"/>
        <v>5</v>
      </c>
      <c r="AE39" s="474">
        <f t="shared" si="3"/>
        <v>20</v>
      </c>
      <c r="AF39" s="474">
        <f t="shared" si="4"/>
        <v>18</v>
      </c>
      <c r="AH39" t="s">
        <v>184</v>
      </c>
      <c r="AI39" t="b">
        <f t="shared" si="6"/>
        <v>1</v>
      </c>
      <c r="AJ39">
        <f t="shared" si="7"/>
        <v>2</v>
      </c>
      <c r="AK39">
        <f t="shared" si="8"/>
        <v>0</v>
      </c>
      <c r="AL39">
        <f t="shared" si="9"/>
        <v>2</v>
      </c>
      <c r="AM39">
        <f t="shared" si="10"/>
        <v>8</v>
      </c>
      <c r="AN39">
        <f t="shared" si="11"/>
        <v>1</v>
      </c>
      <c r="AO39">
        <f t="shared" si="12"/>
        <v>9</v>
      </c>
      <c r="AP39">
        <f t="shared" si="13"/>
        <v>3</v>
      </c>
      <c r="AQ39">
        <f t="shared" si="14"/>
        <v>4</v>
      </c>
      <c r="AR39">
        <f t="shared" si="15"/>
        <v>7</v>
      </c>
      <c r="AS39">
        <f t="shared" si="16"/>
        <v>0</v>
      </c>
      <c r="AT39">
        <f t="shared" si="17"/>
        <v>0</v>
      </c>
      <c r="AU39">
        <f t="shared" si="18"/>
        <v>0</v>
      </c>
      <c r="AV39">
        <f t="shared" si="19"/>
        <v>0</v>
      </c>
      <c r="AX39" t="s">
        <v>480</v>
      </c>
      <c r="BE39">
        <v>1</v>
      </c>
      <c r="BF39">
        <v>1</v>
      </c>
      <c r="BG39">
        <v>2</v>
      </c>
    </row>
    <row r="40" spans="1:62" ht="15" x14ac:dyDescent="0.25">
      <c r="A40" s="470" t="s">
        <v>479</v>
      </c>
      <c r="B40" s="471">
        <v>2</v>
      </c>
      <c r="C40" s="471">
        <v>2</v>
      </c>
      <c r="D40" s="471"/>
      <c r="E40" s="471"/>
      <c r="F40" s="472">
        <v>2</v>
      </c>
      <c r="G40" s="472">
        <v>2</v>
      </c>
      <c r="H40" s="471">
        <v>19</v>
      </c>
      <c r="I40" s="471">
        <v>18</v>
      </c>
      <c r="J40" s="471">
        <v>6</v>
      </c>
      <c r="K40" s="471">
        <v>6</v>
      </c>
      <c r="L40" s="472">
        <v>25</v>
      </c>
      <c r="M40" s="472">
        <v>24</v>
      </c>
      <c r="N40" s="471"/>
      <c r="O40" s="471"/>
      <c r="P40" s="471">
        <v>2</v>
      </c>
      <c r="Q40" s="471">
        <v>2</v>
      </c>
      <c r="R40" s="472">
        <v>2</v>
      </c>
      <c r="S40" s="472">
        <v>2</v>
      </c>
      <c r="T40" s="471"/>
      <c r="U40" s="471"/>
      <c r="V40" s="471"/>
      <c r="W40" s="471"/>
      <c r="X40" s="472"/>
      <c r="Y40" s="472"/>
      <c r="Z40" s="118"/>
      <c r="AA40" s="473">
        <f t="shared" si="5"/>
        <v>21</v>
      </c>
      <c r="AB40" s="473">
        <f t="shared" si="0"/>
        <v>20</v>
      </c>
      <c r="AC40" s="473">
        <f t="shared" si="1"/>
        <v>8</v>
      </c>
      <c r="AD40" s="473">
        <f t="shared" si="2"/>
        <v>8</v>
      </c>
      <c r="AE40" s="474">
        <f t="shared" si="3"/>
        <v>29</v>
      </c>
      <c r="AF40" s="474">
        <f t="shared" si="4"/>
        <v>28</v>
      </c>
      <c r="AH40" t="s">
        <v>479</v>
      </c>
      <c r="AI40" t="b">
        <f t="shared" si="6"/>
        <v>1</v>
      </c>
      <c r="AJ40">
        <f t="shared" si="7"/>
        <v>2</v>
      </c>
      <c r="AK40">
        <f t="shared" si="8"/>
        <v>0</v>
      </c>
      <c r="AL40">
        <f t="shared" si="9"/>
        <v>2</v>
      </c>
      <c r="AM40">
        <f t="shared" si="10"/>
        <v>18</v>
      </c>
      <c r="AN40">
        <f t="shared" si="11"/>
        <v>6</v>
      </c>
      <c r="AO40">
        <f t="shared" si="12"/>
        <v>24</v>
      </c>
      <c r="AP40">
        <f t="shared" si="13"/>
        <v>0</v>
      </c>
      <c r="AQ40">
        <f t="shared" si="14"/>
        <v>2</v>
      </c>
      <c r="AR40">
        <f t="shared" si="15"/>
        <v>2</v>
      </c>
      <c r="AS40">
        <f t="shared" si="16"/>
        <v>0</v>
      </c>
      <c r="AT40">
        <f t="shared" si="17"/>
        <v>0</v>
      </c>
      <c r="AU40">
        <f t="shared" si="18"/>
        <v>0</v>
      </c>
      <c r="AV40">
        <f t="shared" si="19"/>
        <v>0</v>
      </c>
      <c r="AX40" t="s">
        <v>481</v>
      </c>
      <c r="BB40">
        <v>3</v>
      </c>
      <c r="BC40">
        <v>2</v>
      </c>
      <c r="BD40">
        <v>5</v>
      </c>
      <c r="BF40">
        <v>2</v>
      </c>
      <c r="BG40">
        <v>2</v>
      </c>
    </row>
    <row r="41" spans="1:62" ht="15" x14ac:dyDescent="0.25">
      <c r="A41" s="470" t="s">
        <v>185</v>
      </c>
      <c r="B41" s="471">
        <v>4</v>
      </c>
      <c r="C41" s="471">
        <v>4</v>
      </c>
      <c r="D41" s="471">
        <v>3</v>
      </c>
      <c r="E41" s="471">
        <v>3</v>
      </c>
      <c r="F41" s="472">
        <v>7</v>
      </c>
      <c r="G41" s="472">
        <v>7</v>
      </c>
      <c r="H41" s="471">
        <v>9</v>
      </c>
      <c r="I41" s="471">
        <v>9</v>
      </c>
      <c r="J41" s="471">
        <v>4</v>
      </c>
      <c r="K41" s="471">
        <v>4</v>
      </c>
      <c r="L41" s="472">
        <v>13</v>
      </c>
      <c r="M41" s="472">
        <v>13</v>
      </c>
      <c r="N41" s="471">
        <v>5</v>
      </c>
      <c r="O41" s="471">
        <v>4</v>
      </c>
      <c r="P41" s="471">
        <v>5</v>
      </c>
      <c r="Q41" s="471">
        <v>4</v>
      </c>
      <c r="R41" s="472">
        <v>10</v>
      </c>
      <c r="S41" s="472">
        <v>8</v>
      </c>
      <c r="T41" s="471"/>
      <c r="U41" s="471"/>
      <c r="V41" s="471"/>
      <c r="W41" s="471"/>
      <c r="X41" s="472"/>
      <c r="Y41" s="472"/>
      <c r="Z41" s="118"/>
      <c r="AA41" s="473">
        <f t="shared" si="5"/>
        <v>18</v>
      </c>
      <c r="AB41" s="473">
        <f t="shared" si="0"/>
        <v>17</v>
      </c>
      <c r="AC41" s="473">
        <f t="shared" si="1"/>
        <v>12</v>
      </c>
      <c r="AD41" s="473">
        <f t="shared" si="2"/>
        <v>11</v>
      </c>
      <c r="AE41" s="474">
        <f t="shared" si="3"/>
        <v>30</v>
      </c>
      <c r="AF41" s="474">
        <f t="shared" si="4"/>
        <v>28</v>
      </c>
      <c r="AH41" t="s">
        <v>185</v>
      </c>
      <c r="AI41" t="b">
        <f t="shared" si="6"/>
        <v>1</v>
      </c>
      <c r="AJ41">
        <f t="shared" si="7"/>
        <v>4</v>
      </c>
      <c r="AK41">
        <f t="shared" si="8"/>
        <v>3</v>
      </c>
      <c r="AL41">
        <f t="shared" si="9"/>
        <v>7</v>
      </c>
      <c r="AM41">
        <f t="shared" si="10"/>
        <v>9</v>
      </c>
      <c r="AN41">
        <f t="shared" si="11"/>
        <v>4</v>
      </c>
      <c r="AO41">
        <f t="shared" si="12"/>
        <v>13</v>
      </c>
      <c r="AP41">
        <f t="shared" si="13"/>
        <v>4</v>
      </c>
      <c r="AQ41">
        <f t="shared" si="14"/>
        <v>4</v>
      </c>
      <c r="AR41">
        <f t="shared" si="15"/>
        <v>8</v>
      </c>
      <c r="AS41">
        <f t="shared" si="16"/>
        <v>0</v>
      </c>
      <c r="AT41">
        <f t="shared" si="17"/>
        <v>0</v>
      </c>
      <c r="AU41">
        <f t="shared" si="18"/>
        <v>0</v>
      </c>
      <c r="AV41">
        <f t="shared" si="19"/>
        <v>0</v>
      </c>
      <c r="AX41" t="s">
        <v>120</v>
      </c>
      <c r="BB41">
        <v>3</v>
      </c>
      <c r="BC41">
        <v>2</v>
      </c>
      <c r="BD41">
        <v>5</v>
      </c>
      <c r="BF41">
        <v>1</v>
      </c>
      <c r="BG41">
        <v>1</v>
      </c>
    </row>
    <row r="42" spans="1:62" ht="15" x14ac:dyDescent="0.25">
      <c r="A42" s="470" t="s">
        <v>186</v>
      </c>
      <c r="B42" s="471">
        <v>2</v>
      </c>
      <c r="C42" s="471">
        <v>1</v>
      </c>
      <c r="D42" s="471"/>
      <c r="E42" s="471"/>
      <c r="F42" s="472">
        <v>2</v>
      </c>
      <c r="G42" s="472">
        <v>1</v>
      </c>
      <c r="H42" s="471">
        <v>4</v>
      </c>
      <c r="I42" s="471">
        <v>3</v>
      </c>
      <c r="J42" s="471"/>
      <c r="K42" s="471"/>
      <c r="L42" s="472">
        <v>4</v>
      </c>
      <c r="M42" s="472">
        <v>3</v>
      </c>
      <c r="N42" s="471"/>
      <c r="O42" s="471"/>
      <c r="P42" s="471"/>
      <c r="Q42" s="471"/>
      <c r="R42" s="472"/>
      <c r="S42" s="472"/>
      <c r="T42" s="471"/>
      <c r="U42" s="471"/>
      <c r="V42" s="471"/>
      <c r="W42" s="471"/>
      <c r="X42" s="472"/>
      <c r="Y42" s="472"/>
      <c r="Z42" s="118"/>
      <c r="AA42" s="473">
        <f t="shared" si="5"/>
        <v>6</v>
      </c>
      <c r="AB42" s="473">
        <f t="shared" si="0"/>
        <v>4</v>
      </c>
      <c r="AC42" s="473">
        <f t="shared" si="1"/>
        <v>0</v>
      </c>
      <c r="AD42" s="473">
        <f t="shared" si="2"/>
        <v>0</v>
      </c>
      <c r="AE42" s="474">
        <f t="shared" si="3"/>
        <v>6</v>
      </c>
      <c r="AF42" s="474">
        <f t="shared" si="4"/>
        <v>4</v>
      </c>
      <c r="AH42" t="s">
        <v>186</v>
      </c>
      <c r="AI42" t="b">
        <f t="shared" si="6"/>
        <v>1</v>
      </c>
      <c r="AJ42">
        <f t="shared" si="7"/>
        <v>1</v>
      </c>
      <c r="AK42">
        <f t="shared" si="8"/>
        <v>0</v>
      </c>
      <c r="AL42">
        <f t="shared" si="9"/>
        <v>1</v>
      </c>
      <c r="AM42">
        <f t="shared" si="10"/>
        <v>3</v>
      </c>
      <c r="AN42">
        <f t="shared" si="11"/>
        <v>0</v>
      </c>
      <c r="AO42">
        <f t="shared" si="12"/>
        <v>3</v>
      </c>
      <c r="AP42">
        <f t="shared" si="13"/>
        <v>0</v>
      </c>
      <c r="AQ42">
        <f t="shared" si="14"/>
        <v>0</v>
      </c>
      <c r="AR42">
        <f t="shared" si="15"/>
        <v>0</v>
      </c>
      <c r="AS42">
        <f t="shared" si="16"/>
        <v>0</v>
      </c>
      <c r="AT42">
        <f t="shared" si="17"/>
        <v>0</v>
      </c>
      <c r="AU42">
        <f t="shared" si="18"/>
        <v>0</v>
      </c>
      <c r="AV42">
        <f t="shared" si="19"/>
        <v>0</v>
      </c>
      <c r="AX42" t="s">
        <v>441</v>
      </c>
      <c r="BF42">
        <v>1</v>
      </c>
      <c r="BG42">
        <v>1</v>
      </c>
    </row>
    <row r="43" spans="1:62" ht="15" x14ac:dyDescent="0.25">
      <c r="A43" s="470" t="s">
        <v>480</v>
      </c>
      <c r="B43" s="471"/>
      <c r="C43" s="471"/>
      <c r="D43" s="471"/>
      <c r="E43" s="471"/>
      <c r="F43" s="472"/>
      <c r="G43" s="472"/>
      <c r="H43" s="471"/>
      <c r="I43" s="471"/>
      <c r="J43" s="471"/>
      <c r="K43" s="471"/>
      <c r="L43" s="472"/>
      <c r="M43" s="472"/>
      <c r="N43" s="471">
        <v>1</v>
      </c>
      <c r="O43" s="471">
        <v>1</v>
      </c>
      <c r="P43" s="471">
        <v>1</v>
      </c>
      <c r="Q43" s="471">
        <v>1</v>
      </c>
      <c r="R43" s="472">
        <v>2</v>
      </c>
      <c r="S43" s="472">
        <v>2</v>
      </c>
      <c r="T43" s="471"/>
      <c r="U43" s="471"/>
      <c r="V43" s="471"/>
      <c r="W43" s="471"/>
      <c r="X43" s="472"/>
      <c r="Y43" s="472"/>
      <c r="Z43" s="118"/>
      <c r="AA43" s="473">
        <f t="shared" si="5"/>
        <v>1</v>
      </c>
      <c r="AB43" s="473">
        <f t="shared" si="0"/>
        <v>1</v>
      </c>
      <c r="AC43" s="473">
        <f t="shared" si="1"/>
        <v>1</v>
      </c>
      <c r="AD43" s="473">
        <f t="shared" si="2"/>
        <v>1</v>
      </c>
      <c r="AE43" s="474">
        <f t="shared" si="3"/>
        <v>2</v>
      </c>
      <c r="AF43" s="474">
        <f t="shared" si="4"/>
        <v>2</v>
      </c>
      <c r="AH43" t="s">
        <v>480</v>
      </c>
      <c r="AI43" t="b">
        <f t="shared" si="6"/>
        <v>1</v>
      </c>
      <c r="AJ43">
        <f t="shared" si="7"/>
        <v>0</v>
      </c>
      <c r="AK43">
        <f t="shared" si="8"/>
        <v>0</v>
      </c>
      <c r="AL43">
        <f t="shared" si="9"/>
        <v>0</v>
      </c>
      <c r="AM43">
        <f t="shared" si="10"/>
        <v>0</v>
      </c>
      <c r="AN43">
        <f t="shared" si="11"/>
        <v>0</v>
      </c>
      <c r="AO43">
        <f t="shared" si="12"/>
        <v>0</v>
      </c>
      <c r="AP43">
        <f t="shared" si="13"/>
        <v>1</v>
      </c>
      <c r="AQ43">
        <f t="shared" si="14"/>
        <v>1</v>
      </c>
      <c r="AR43">
        <f t="shared" si="15"/>
        <v>2</v>
      </c>
      <c r="AS43">
        <f t="shared" si="16"/>
        <v>0</v>
      </c>
      <c r="AT43">
        <f t="shared" si="17"/>
        <v>0</v>
      </c>
      <c r="AU43">
        <f t="shared" si="18"/>
        <v>0</v>
      </c>
      <c r="AV43">
        <f t="shared" si="19"/>
        <v>0</v>
      </c>
      <c r="AX43" t="s">
        <v>482</v>
      </c>
      <c r="AY43">
        <v>11</v>
      </c>
      <c r="AZ43">
        <v>6</v>
      </c>
      <c r="BA43">
        <v>17</v>
      </c>
      <c r="BB43">
        <v>20</v>
      </c>
      <c r="BC43">
        <v>11</v>
      </c>
      <c r="BD43">
        <v>31</v>
      </c>
      <c r="BE43">
        <v>16</v>
      </c>
      <c r="BF43">
        <v>2</v>
      </c>
      <c r="BG43">
        <v>18</v>
      </c>
      <c r="BH43">
        <v>1</v>
      </c>
      <c r="BJ43">
        <v>1</v>
      </c>
    </row>
    <row r="44" spans="1:62" ht="15" x14ac:dyDescent="0.25">
      <c r="A44" s="465" t="s">
        <v>481</v>
      </c>
      <c r="B44" s="466"/>
      <c r="C44" s="466"/>
      <c r="D44" s="466"/>
      <c r="E44" s="466"/>
      <c r="F44" s="467"/>
      <c r="G44" s="467"/>
      <c r="H44" s="466">
        <v>3</v>
      </c>
      <c r="I44" s="466">
        <v>3</v>
      </c>
      <c r="J44" s="466">
        <v>2</v>
      </c>
      <c r="K44" s="466">
        <v>2</v>
      </c>
      <c r="L44" s="467">
        <v>5</v>
      </c>
      <c r="M44" s="467">
        <v>5</v>
      </c>
      <c r="N44" s="466"/>
      <c r="O44" s="466"/>
      <c r="P44" s="466">
        <v>2</v>
      </c>
      <c r="Q44" s="466">
        <v>2</v>
      </c>
      <c r="R44" s="467">
        <v>2</v>
      </c>
      <c r="S44" s="467">
        <v>2</v>
      </c>
      <c r="T44" s="466"/>
      <c r="U44" s="466"/>
      <c r="V44" s="466"/>
      <c r="W44" s="466"/>
      <c r="X44" s="467"/>
      <c r="Y44" s="467"/>
      <c r="Z44" s="118"/>
      <c r="AA44" s="468">
        <f t="shared" si="5"/>
        <v>3</v>
      </c>
      <c r="AB44" s="468">
        <f t="shared" si="0"/>
        <v>3</v>
      </c>
      <c r="AC44" s="468">
        <f t="shared" si="1"/>
        <v>4</v>
      </c>
      <c r="AD44" s="468">
        <f t="shared" si="2"/>
        <v>4</v>
      </c>
      <c r="AE44" s="469">
        <f t="shared" si="3"/>
        <v>7</v>
      </c>
      <c r="AF44" s="469">
        <f t="shared" si="4"/>
        <v>7</v>
      </c>
      <c r="AH44" t="s">
        <v>481</v>
      </c>
      <c r="AI44" t="b">
        <f t="shared" si="6"/>
        <v>1</v>
      </c>
      <c r="AJ44">
        <f t="shared" si="7"/>
        <v>0</v>
      </c>
      <c r="AK44">
        <f t="shared" si="8"/>
        <v>0</v>
      </c>
      <c r="AL44">
        <f t="shared" si="9"/>
        <v>0</v>
      </c>
      <c r="AM44">
        <f t="shared" si="10"/>
        <v>3</v>
      </c>
      <c r="AN44">
        <f t="shared" si="11"/>
        <v>2</v>
      </c>
      <c r="AO44">
        <f t="shared" si="12"/>
        <v>5</v>
      </c>
      <c r="AP44">
        <f t="shared" si="13"/>
        <v>0</v>
      </c>
      <c r="AQ44">
        <f t="shared" si="14"/>
        <v>2</v>
      </c>
      <c r="AR44">
        <f t="shared" si="15"/>
        <v>2</v>
      </c>
      <c r="AS44">
        <f t="shared" si="16"/>
        <v>0</v>
      </c>
      <c r="AT44">
        <f t="shared" si="17"/>
        <v>0</v>
      </c>
      <c r="AU44">
        <f t="shared" si="18"/>
        <v>0</v>
      </c>
      <c r="AV44">
        <f t="shared" si="19"/>
        <v>0</v>
      </c>
      <c r="AX44" t="s">
        <v>188</v>
      </c>
      <c r="AY44">
        <v>5</v>
      </c>
      <c r="AZ44">
        <v>2</v>
      </c>
      <c r="BA44">
        <v>7</v>
      </c>
      <c r="BB44">
        <v>5</v>
      </c>
      <c r="BD44">
        <v>5</v>
      </c>
      <c r="BE44">
        <v>3</v>
      </c>
      <c r="BG44">
        <v>3</v>
      </c>
    </row>
    <row r="45" spans="1:62" ht="15" x14ac:dyDescent="0.25">
      <c r="A45" s="470" t="s">
        <v>120</v>
      </c>
      <c r="B45" s="471"/>
      <c r="C45" s="471"/>
      <c r="D45" s="471"/>
      <c r="E45" s="471"/>
      <c r="F45" s="472"/>
      <c r="G45" s="472"/>
      <c r="H45" s="471">
        <v>3</v>
      </c>
      <c r="I45" s="471">
        <v>3</v>
      </c>
      <c r="J45" s="471">
        <v>2</v>
      </c>
      <c r="K45" s="471">
        <v>2</v>
      </c>
      <c r="L45" s="472">
        <v>5</v>
      </c>
      <c r="M45" s="472">
        <v>5</v>
      </c>
      <c r="N45" s="471"/>
      <c r="O45" s="471"/>
      <c r="P45" s="471">
        <v>1</v>
      </c>
      <c r="Q45" s="471">
        <v>1</v>
      </c>
      <c r="R45" s="472">
        <v>1</v>
      </c>
      <c r="S45" s="472">
        <v>1</v>
      </c>
      <c r="T45" s="471"/>
      <c r="U45" s="471"/>
      <c r="V45" s="471"/>
      <c r="W45" s="471"/>
      <c r="X45" s="472"/>
      <c r="Y45" s="472"/>
      <c r="Z45" s="118"/>
      <c r="AA45" s="473">
        <f t="shared" si="5"/>
        <v>3</v>
      </c>
      <c r="AB45" s="473">
        <f t="shared" si="0"/>
        <v>3</v>
      </c>
      <c r="AC45" s="473">
        <f t="shared" si="1"/>
        <v>3</v>
      </c>
      <c r="AD45" s="473">
        <f t="shared" si="2"/>
        <v>3</v>
      </c>
      <c r="AE45" s="474">
        <f t="shared" si="3"/>
        <v>6</v>
      </c>
      <c r="AF45" s="474">
        <f t="shared" si="4"/>
        <v>6</v>
      </c>
      <c r="AH45" t="s">
        <v>120</v>
      </c>
      <c r="AI45" t="b">
        <f t="shared" si="6"/>
        <v>1</v>
      </c>
      <c r="AJ45">
        <f t="shared" si="7"/>
        <v>0</v>
      </c>
      <c r="AK45">
        <f t="shared" si="8"/>
        <v>0</v>
      </c>
      <c r="AL45">
        <f t="shared" si="9"/>
        <v>0</v>
      </c>
      <c r="AM45">
        <f t="shared" si="10"/>
        <v>3</v>
      </c>
      <c r="AN45">
        <f t="shared" si="11"/>
        <v>2</v>
      </c>
      <c r="AO45">
        <f t="shared" si="12"/>
        <v>5</v>
      </c>
      <c r="AP45">
        <f t="shared" si="13"/>
        <v>0</v>
      </c>
      <c r="AQ45">
        <f t="shared" si="14"/>
        <v>1</v>
      </c>
      <c r="AR45">
        <f t="shared" si="15"/>
        <v>1</v>
      </c>
      <c r="AS45">
        <f t="shared" si="16"/>
        <v>0</v>
      </c>
      <c r="AT45">
        <f t="shared" si="17"/>
        <v>0</v>
      </c>
      <c r="AU45">
        <f t="shared" si="18"/>
        <v>0</v>
      </c>
      <c r="AV45">
        <f t="shared" si="19"/>
        <v>0</v>
      </c>
      <c r="AX45" t="s">
        <v>414</v>
      </c>
      <c r="AY45">
        <v>5</v>
      </c>
      <c r="AZ45">
        <v>4</v>
      </c>
      <c r="BA45">
        <v>9</v>
      </c>
      <c r="BB45">
        <v>15</v>
      </c>
      <c r="BC45">
        <v>10</v>
      </c>
      <c r="BD45">
        <v>25</v>
      </c>
      <c r="BE45">
        <v>6</v>
      </c>
      <c r="BF45">
        <v>1</v>
      </c>
      <c r="BG45">
        <v>7</v>
      </c>
      <c r="BH45">
        <v>1</v>
      </c>
      <c r="BJ45">
        <v>1</v>
      </c>
    </row>
    <row r="46" spans="1:62" ht="15" x14ac:dyDescent="0.25">
      <c r="A46" s="470" t="s">
        <v>441</v>
      </c>
      <c r="B46" s="471"/>
      <c r="C46" s="471"/>
      <c r="D46" s="471"/>
      <c r="E46" s="471"/>
      <c r="F46" s="472"/>
      <c r="G46" s="472"/>
      <c r="H46" s="471"/>
      <c r="I46" s="471"/>
      <c r="J46" s="471"/>
      <c r="K46" s="471"/>
      <c r="L46" s="472"/>
      <c r="M46" s="472"/>
      <c r="N46" s="471"/>
      <c r="O46" s="471"/>
      <c r="P46" s="471">
        <v>1</v>
      </c>
      <c r="Q46" s="471">
        <v>1</v>
      </c>
      <c r="R46" s="472">
        <v>1</v>
      </c>
      <c r="S46" s="472">
        <v>1</v>
      </c>
      <c r="T46" s="471"/>
      <c r="U46" s="471"/>
      <c r="V46" s="471"/>
      <c r="W46" s="471"/>
      <c r="X46" s="472"/>
      <c r="Y46" s="472"/>
      <c r="Z46" s="118"/>
      <c r="AA46" s="473">
        <f t="shared" si="5"/>
        <v>0</v>
      </c>
      <c r="AB46" s="473">
        <f t="shared" si="0"/>
        <v>0</v>
      </c>
      <c r="AC46" s="473">
        <f t="shared" si="1"/>
        <v>1</v>
      </c>
      <c r="AD46" s="473">
        <f t="shared" si="2"/>
        <v>1</v>
      </c>
      <c r="AE46" s="474">
        <f t="shared" si="3"/>
        <v>1</v>
      </c>
      <c r="AF46" s="474">
        <f t="shared" si="4"/>
        <v>1</v>
      </c>
      <c r="AH46" t="s">
        <v>441</v>
      </c>
      <c r="AI46" t="b">
        <f t="shared" si="6"/>
        <v>1</v>
      </c>
      <c r="AJ46">
        <f t="shared" si="7"/>
        <v>0</v>
      </c>
      <c r="AK46">
        <f t="shared" si="8"/>
        <v>0</v>
      </c>
      <c r="AL46">
        <f t="shared" si="9"/>
        <v>0</v>
      </c>
      <c r="AM46">
        <f t="shared" si="10"/>
        <v>0</v>
      </c>
      <c r="AN46">
        <f t="shared" si="11"/>
        <v>0</v>
      </c>
      <c r="AO46">
        <f t="shared" si="12"/>
        <v>0</v>
      </c>
      <c r="AP46">
        <f t="shared" si="13"/>
        <v>0</v>
      </c>
      <c r="AQ46">
        <f t="shared" si="14"/>
        <v>1</v>
      </c>
      <c r="AR46">
        <f t="shared" si="15"/>
        <v>1</v>
      </c>
      <c r="AS46">
        <f t="shared" si="16"/>
        <v>0</v>
      </c>
      <c r="AT46">
        <f t="shared" si="17"/>
        <v>0</v>
      </c>
      <c r="AU46">
        <f t="shared" si="18"/>
        <v>0</v>
      </c>
      <c r="AV46">
        <f t="shared" si="19"/>
        <v>0</v>
      </c>
      <c r="AX46" t="s">
        <v>189</v>
      </c>
      <c r="BC46">
        <v>1</v>
      </c>
      <c r="BD46">
        <v>1</v>
      </c>
    </row>
    <row r="47" spans="1:62" ht="15" x14ac:dyDescent="0.25">
      <c r="A47" s="465" t="s">
        <v>482</v>
      </c>
      <c r="B47" s="466">
        <v>12</v>
      </c>
      <c r="C47" s="466">
        <v>11</v>
      </c>
      <c r="D47" s="466">
        <v>6</v>
      </c>
      <c r="E47" s="466">
        <v>6</v>
      </c>
      <c r="F47" s="467">
        <v>18</v>
      </c>
      <c r="G47" s="467">
        <v>17</v>
      </c>
      <c r="H47" s="466">
        <v>21</v>
      </c>
      <c r="I47" s="466">
        <v>20</v>
      </c>
      <c r="J47" s="466">
        <v>11</v>
      </c>
      <c r="K47" s="466">
        <v>11</v>
      </c>
      <c r="L47" s="467">
        <v>32</v>
      </c>
      <c r="M47" s="467">
        <v>31</v>
      </c>
      <c r="N47" s="466">
        <v>16</v>
      </c>
      <c r="O47" s="466">
        <v>16</v>
      </c>
      <c r="P47" s="466">
        <v>2</v>
      </c>
      <c r="Q47" s="466">
        <v>2</v>
      </c>
      <c r="R47" s="467">
        <v>18</v>
      </c>
      <c r="S47" s="467">
        <v>18</v>
      </c>
      <c r="T47" s="466">
        <v>1</v>
      </c>
      <c r="U47" s="466">
        <v>1</v>
      </c>
      <c r="V47" s="466"/>
      <c r="W47" s="466"/>
      <c r="X47" s="467">
        <v>1</v>
      </c>
      <c r="Y47" s="467">
        <v>1</v>
      </c>
      <c r="Z47" s="118"/>
      <c r="AA47" s="468">
        <f t="shared" si="5"/>
        <v>50</v>
      </c>
      <c r="AB47" s="468">
        <f t="shared" si="0"/>
        <v>48</v>
      </c>
      <c r="AC47" s="468">
        <f t="shared" si="1"/>
        <v>19</v>
      </c>
      <c r="AD47" s="468">
        <f t="shared" si="2"/>
        <v>19</v>
      </c>
      <c r="AE47" s="469">
        <f t="shared" si="3"/>
        <v>69</v>
      </c>
      <c r="AF47" s="469">
        <f t="shared" si="4"/>
        <v>67</v>
      </c>
      <c r="AH47" t="s">
        <v>482</v>
      </c>
      <c r="AI47" t="b">
        <f t="shared" si="6"/>
        <v>1</v>
      </c>
      <c r="AJ47">
        <f t="shared" si="7"/>
        <v>11</v>
      </c>
      <c r="AK47">
        <f t="shared" si="8"/>
        <v>6</v>
      </c>
      <c r="AL47">
        <f t="shared" si="9"/>
        <v>17</v>
      </c>
      <c r="AM47">
        <f t="shared" si="10"/>
        <v>20</v>
      </c>
      <c r="AN47">
        <f t="shared" si="11"/>
        <v>11</v>
      </c>
      <c r="AO47">
        <f t="shared" si="12"/>
        <v>31</v>
      </c>
      <c r="AP47">
        <f t="shared" si="13"/>
        <v>16</v>
      </c>
      <c r="AQ47">
        <f t="shared" si="14"/>
        <v>2</v>
      </c>
      <c r="AR47">
        <f t="shared" si="15"/>
        <v>18</v>
      </c>
      <c r="AS47">
        <f t="shared" si="16"/>
        <v>1</v>
      </c>
      <c r="AT47">
        <f t="shared" si="17"/>
        <v>0</v>
      </c>
      <c r="AU47">
        <f t="shared" si="18"/>
        <v>1</v>
      </c>
      <c r="AV47">
        <f t="shared" si="19"/>
        <v>0</v>
      </c>
      <c r="AX47" t="s">
        <v>483</v>
      </c>
      <c r="AY47">
        <v>1</v>
      </c>
      <c r="BA47">
        <v>1</v>
      </c>
      <c r="BE47">
        <v>7</v>
      </c>
      <c r="BF47">
        <v>1</v>
      </c>
      <c r="BG47">
        <v>8</v>
      </c>
    </row>
    <row r="48" spans="1:62" ht="15" x14ac:dyDescent="0.25">
      <c r="A48" s="470" t="s">
        <v>188</v>
      </c>
      <c r="B48" s="471">
        <v>5</v>
      </c>
      <c r="C48" s="471">
        <v>5</v>
      </c>
      <c r="D48" s="471">
        <v>2</v>
      </c>
      <c r="E48" s="471">
        <v>2</v>
      </c>
      <c r="F48" s="472">
        <v>7</v>
      </c>
      <c r="G48" s="472">
        <v>7</v>
      </c>
      <c r="H48" s="471">
        <v>5</v>
      </c>
      <c r="I48" s="471">
        <v>5</v>
      </c>
      <c r="J48" s="471"/>
      <c r="K48" s="471"/>
      <c r="L48" s="472">
        <v>5</v>
      </c>
      <c r="M48" s="472">
        <v>5</v>
      </c>
      <c r="N48" s="471">
        <v>3</v>
      </c>
      <c r="O48" s="471">
        <v>3</v>
      </c>
      <c r="P48" s="471"/>
      <c r="Q48" s="471"/>
      <c r="R48" s="472">
        <v>3</v>
      </c>
      <c r="S48" s="472">
        <v>3</v>
      </c>
      <c r="T48" s="471"/>
      <c r="U48" s="471"/>
      <c r="V48" s="471"/>
      <c r="W48" s="471"/>
      <c r="X48" s="472"/>
      <c r="Y48" s="472"/>
      <c r="Z48" s="118"/>
      <c r="AA48" s="473">
        <f t="shared" si="5"/>
        <v>13</v>
      </c>
      <c r="AB48" s="473">
        <f t="shared" si="0"/>
        <v>13</v>
      </c>
      <c r="AC48" s="473">
        <f t="shared" si="1"/>
        <v>2</v>
      </c>
      <c r="AD48" s="473">
        <f t="shared" si="2"/>
        <v>2</v>
      </c>
      <c r="AE48" s="474">
        <f t="shared" si="3"/>
        <v>15</v>
      </c>
      <c r="AF48" s="474">
        <f t="shared" si="4"/>
        <v>15</v>
      </c>
      <c r="AH48" t="s">
        <v>188</v>
      </c>
      <c r="AI48" t="b">
        <f t="shared" si="6"/>
        <v>1</v>
      </c>
      <c r="AJ48">
        <f t="shared" si="7"/>
        <v>5</v>
      </c>
      <c r="AK48">
        <f t="shared" si="8"/>
        <v>2</v>
      </c>
      <c r="AL48">
        <f t="shared" si="9"/>
        <v>7</v>
      </c>
      <c r="AM48">
        <f t="shared" si="10"/>
        <v>5</v>
      </c>
      <c r="AN48">
        <f t="shared" si="11"/>
        <v>0</v>
      </c>
      <c r="AO48">
        <f t="shared" si="12"/>
        <v>5</v>
      </c>
      <c r="AP48">
        <f t="shared" si="13"/>
        <v>3</v>
      </c>
      <c r="AQ48">
        <f t="shared" si="14"/>
        <v>0</v>
      </c>
      <c r="AR48">
        <f t="shared" si="15"/>
        <v>3</v>
      </c>
      <c r="AS48">
        <f t="shared" si="16"/>
        <v>0</v>
      </c>
      <c r="AT48">
        <f t="shared" si="17"/>
        <v>0</v>
      </c>
      <c r="AU48">
        <f t="shared" si="18"/>
        <v>0</v>
      </c>
      <c r="AV48">
        <f t="shared" si="19"/>
        <v>0</v>
      </c>
      <c r="AX48" t="s">
        <v>484</v>
      </c>
      <c r="AZ48">
        <v>1</v>
      </c>
      <c r="BA48">
        <v>1</v>
      </c>
      <c r="BB48">
        <v>6</v>
      </c>
      <c r="BC48">
        <v>1</v>
      </c>
      <c r="BD48">
        <v>7</v>
      </c>
      <c r="BE48">
        <v>5</v>
      </c>
      <c r="BG48">
        <v>5</v>
      </c>
    </row>
    <row r="49" spans="1:62" ht="15" x14ac:dyDescent="0.25">
      <c r="A49" s="470" t="s">
        <v>414</v>
      </c>
      <c r="B49" s="471">
        <v>6</v>
      </c>
      <c r="C49" s="471">
        <v>5</v>
      </c>
      <c r="D49" s="471">
        <v>4</v>
      </c>
      <c r="E49" s="471">
        <v>4</v>
      </c>
      <c r="F49" s="472">
        <v>10</v>
      </c>
      <c r="G49" s="472">
        <v>9</v>
      </c>
      <c r="H49" s="471">
        <v>16</v>
      </c>
      <c r="I49" s="471">
        <v>15</v>
      </c>
      <c r="J49" s="471">
        <v>10</v>
      </c>
      <c r="K49" s="471">
        <v>10</v>
      </c>
      <c r="L49" s="472">
        <v>26</v>
      </c>
      <c r="M49" s="472">
        <v>25</v>
      </c>
      <c r="N49" s="471">
        <v>6</v>
      </c>
      <c r="O49" s="471">
        <v>6</v>
      </c>
      <c r="P49" s="471">
        <v>1</v>
      </c>
      <c r="Q49" s="471">
        <v>1</v>
      </c>
      <c r="R49" s="472">
        <v>7</v>
      </c>
      <c r="S49" s="472">
        <v>7</v>
      </c>
      <c r="T49" s="471">
        <v>1</v>
      </c>
      <c r="U49" s="471">
        <v>1</v>
      </c>
      <c r="V49" s="471"/>
      <c r="W49" s="471"/>
      <c r="X49" s="472">
        <v>1</v>
      </c>
      <c r="Y49" s="472">
        <v>1</v>
      </c>
      <c r="Z49" s="118"/>
      <c r="AA49" s="473">
        <f t="shared" si="5"/>
        <v>29</v>
      </c>
      <c r="AB49" s="473">
        <f t="shared" si="0"/>
        <v>27</v>
      </c>
      <c r="AC49" s="473">
        <f t="shared" si="1"/>
        <v>15</v>
      </c>
      <c r="AD49" s="473">
        <f t="shared" si="2"/>
        <v>15</v>
      </c>
      <c r="AE49" s="474">
        <f t="shared" si="3"/>
        <v>44</v>
      </c>
      <c r="AF49" s="474">
        <f t="shared" si="4"/>
        <v>42</v>
      </c>
      <c r="AH49" t="s">
        <v>414</v>
      </c>
      <c r="AI49" t="b">
        <f t="shared" si="6"/>
        <v>1</v>
      </c>
      <c r="AJ49">
        <f t="shared" si="7"/>
        <v>5</v>
      </c>
      <c r="AK49">
        <f t="shared" si="8"/>
        <v>4</v>
      </c>
      <c r="AL49">
        <f t="shared" si="9"/>
        <v>9</v>
      </c>
      <c r="AM49">
        <f t="shared" si="10"/>
        <v>15</v>
      </c>
      <c r="AN49">
        <f t="shared" si="11"/>
        <v>10</v>
      </c>
      <c r="AO49">
        <f t="shared" si="12"/>
        <v>25</v>
      </c>
      <c r="AP49">
        <f t="shared" si="13"/>
        <v>6</v>
      </c>
      <c r="AQ49">
        <f t="shared" si="14"/>
        <v>1</v>
      </c>
      <c r="AR49">
        <f t="shared" si="15"/>
        <v>7</v>
      </c>
      <c r="AS49">
        <f t="shared" si="16"/>
        <v>1</v>
      </c>
      <c r="AT49">
        <f t="shared" si="17"/>
        <v>0</v>
      </c>
      <c r="AU49">
        <f t="shared" si="18"/>
        <v>1</v>
      </c>
      <c r="AV49">
        <f t="shared" si="19"/>
        <v>0</v>
      </c>
      <c r="AX49" t="s">
        <v>415</v>
      </c>
      <c r="AZ49">
        <v>1</v>
      </c>
      <c r="BA49">
        <v>1</v>
      </c>
      <c r="BB49">
        <v>6</v>
      </c>
      <c r="BC49">
        <v>1</v>
      </c>
      <c r="BD49">
        <v>7</v>
      </c>
      <c r="BE49">
        <v>5</v>
      </c>
      <c r="BG49">
        <v>5</v>
      </c>
    </row>
    <row r="50" spans="1:62" ht="15" x14ac:dyDescent="0.25">
      <c r="A50" s="470" t="s">
        <v>189</v>
      </c>
      <c r="B50" s="471"/>
      <c r="C50" s="471"/>
      <c r="D50" s="471"/>
      <c r="E50" s="471"/>
      <c r="F50" s="472"/>
      <c r="G50" s="472"/>
      <c r="H50" s="471"/>
      <c r="I50" s="471"/>
      <c r="J50" s="471">
        <v>1</v>
      </c>
      <c r="K50" s="471">
        <v>1</v>
      </c>
      <c r="L50" s="472">
        <v>1</v>
      </c>
      <c r="M50" s="472">
        <v>1</v>
      </c>
      <c r="N50" s="471"/>
      <c r="O50" s="471"/>
      <c r="P50" s="471"/>
      <c r="Q50" s="471"/>
      <c r="R50" s="472"/>
      <c r="S50" s="472"/>
      <c r="T50" s="471"/>
      <c r="U50" s="471"/>
      <c r="V50" s="471"/>
      <c r="W50" s="471"/>
      <c r="X50" s="472"/>
      <c r="Y50" s="472"/>
      <c r="Z50" s="118"/>
      <c r="AA50" s="473">
        <f t="shared" si="5"/>
        <v>0</v>
      </c>
      <c r="AB50" s="473">
        <f t="shared" si="0"/>
        <v>0</v>
      </c>
      <c r="AC50" s="473">
        <f t="shared" si="1"/>
        <v>1</v>
      </c>
      <c r="AD50" s="473">
        <f t="shared" si="2"/>
        <v>1</v>
      </c>
      <c r="AE50" s="474">
        <f t="shared" si="3"/>
        <v>1</v>
      </c>
      <c r="AF50" s="474">
        <f t="shared" si="4"/>
        <v>1</v>
      </c>
      <c r="AH50" t="s">
        <v>189</v>
      </c>
      <c r="AI50" t="b">
        <f t="shared" si="6"/>
        <v>1</v>
      </c>
      <c r="AJ50">
        <f t="shared" si="7"/>
        <v>0</v>
      </c>
      <c r="AK50">
        <f t="shared" si="8"/>
        <v>0</v>
      </c>
      <c r="AL50">
        <f t="shared" si="9"/>
        <v>0</v>
      </c>
      <c r="AM50">
        <f t="shared" si="10"/>
        <v>0</v>
      </c>
      <c r="AN50">
        <f t="shared" si="11"/>
        <v>1</v>
      </c>
      <c r="AO50">
        <f t="shared" si="12"/>
        <v>1</v>
      </c>
      <c r="AP50">
        <f t="shared" si="13"/>
        <v>0</v>
      </c>
      <c r="AQ50">
        <f t="shared" si="14"/>
        <v>0</v>
      </c>
      <c r="AR50">
        <f t="shared" si="15"/>
        <v>0</v>
      </c>
      <c r="AS50">
        <f t="shared" si="16"/>
        <v>0</v>
      </c>
      <c r="AT50">
        <f t="shared" si="17"/>
        <v>0</v>
      </c>
      <c r="AU50">
        <f t="shared" si="18"/>
        <v>0</v>
      </c>
      <c r="AV50">
        <f t="shared" si="19"/>
        <v>0</v>
      </c>
      <c r="AX50" t="s">
        <v>485</v>
      </c>
      <c r="BB50">
        <v>1</v>
      </c>
      <c r="BC50">
        <v>1</v>
      </c>
      <c r="BD50">
        <v>2</v>
      </c>
      <c r="BE50">
        <v>1</v>
      </c>
      <c r="BG50">
        <v>1</v>
      </c>
    </row>
    <row r="51" spans="1:62" ht="15" x14ac:dyDescent="0.25">
      <c r="A51" s="485" t="s">
        <v>483</v>
      </c>
      <c r="B51" s="486">
        <v>1</v>
      </c>
      <c r="C51" s="486">
        <v>1</v>
      </c>
      <c r="D51" s="486"/>
      <c r="E51" s="486"/>
      <c r="F51" s="487">
        <v>1</v>
      </c>
      <c r="G51" s="487">
        <v>1</v>
      </c>
      <c r="H51" s="486"/>
      <c r="I51" s="486"/>
      <c r="J51" s="486"/>
      <c r="K51" s="486"/>
      <c r="L51" s="487"/>
      <c r="M51" s="487"/>
      <c r="N51" s="486">
        <v>7</v>
      </c>
      <c r="O51" s="486">
        <v>7</v>
      </c>
      <c r="P51" s="486">
        <v>1</v>
      </c>
      <c r="Q51" s="486">
        <v>1</v>
      </c>
      <c r="R51" s="487">
        <v>8</v>
      </c>
      <c r="S51" s="487">
        <v>8</v>
      </c>
      <c r="T51" s="486"/>
      <c r="U51" s="486"/>
      <c r="V51" s="486"/>
      <c r="W51" s="486"/>
      <c r="X51" s="487"/>
      <c r="Y51" s="487"/>
      <c r="Z51" s="118"/>
      <c r="AA51" s="488">
        <f t="shared" si="5"/>
        <v>8</v>
      </c>
      <c r="AB51" s="488">
        <f t="shared" si="0"/>
        <v>8</v>
      </c>
      <c r="AC51" s="488">
        <f t="shared" si="1"/>
        <v>1</v>
      </c>
      <c r="AD51" s="488">
        <f t="shared" si="2"/>
        <v>1</v>
      </c>
      <c r="AE51" s="489">
        <f t="shared" si="3"/>
        <v>9</v>
      </c>
      <c r="AF51" s="489">
        <f t="shared" si="4"/>
        <v>9</v>
      </c>
      <c r="AH51" t="s">
        <v>483</v>
      </c>
      <c r="AI51" t="b">
        <f t="shared" si="6"/>
        <v>1</v>
      </c>
      <c r="AJ51">
        <f t="shared" si="7"/>
        <v>1</v>
      </c>
      <c r="AK51">
        <f t="shared" si="8"/>
        <v>0</v>
      </c>
      <c r="AL51">
        <f t="shared" si="9"/>
        <v>1</v>
      </c>
      <c r="AM51">
        <f t="shared" si="10"/>
        <v>0</v>
      </c>
      <c r="AN51">
        <f t="shared" si="11"/>
        <v>0</v>
      </c>
      <c r="AO51">
        <f t="shared" si="12"/>
        <v>0</v>
      </c>
      <c r="AP51">
        <f t="shared" si="13"/>
        <v>7</v>
      </c>
      <c r="AQ51">
        <f t="shared" si="14"/>
        <v>1</v>
      </c>
      <c r="AR51">
        <f t="shared" si="15"/>
        <v>8</v>
      </c>
      <c r="AS51">
        <f t="shared" si="16"/>
        <v>0</v>
      </c>
      <c r="AT51">
        <f t="shared" si="17"/>
        <v>0</v>
      </c>
      <c r="AU51">
        <f t="shared" si="18"/>
        <v>0</v>
      </c>
      <c r="AV51">
        <f t="shared" si="19"/>
        <v>0</v>
      </c>
      <c r="AX51" t="s">
        <v>170</v>
      </c>
      <c r="BB51">
        <v>1</v>
      </c>
      <c r="BC51">
        <v>1</v>
      </c>
      <c r="BD51">
        <v>2</v>
      </c>
      <c r="BE51">
        <v>1</v>
      </c>
      <c r="BG51">
        <v>1</v>
      </c>
    </row>
    <row r="52" spans="1:62" ht="15" x14ac:dyDescent="0.25">
      <c r="A52" s="465" t="s">
        <v>484</v>
      </c>
      <c r="B52" s="466"/>
      <c r="C52" s="466"/>
      <c r="D52" s="466">
        <v>1</v>
      </c>
      <c r="E52" s="466">
        <v>1</v>
      </c>
      <c r="F52" s="467">
        <v>1</v>
      </c>
      <c r="G52" s="467">
        <v>1</v>
      </c>
      <c r="H52" s="466">
        <v>6</v>
      </c>
      <c r="I52" s="466">
        <v>6</v>
      </c>
      <c r="J52" s="466">
        <v>3</v>
      </c>
      <c r="K52" s="466">
        <v>1</v>
      </c>
      <c r="L52" s="467">
        <v>9</v>
      </c>
      <c r="M52" s="467">
        <v>7</v>
      </c>
      <c r="N52" s="466">
        <v>6</v>
      </c>
      <c r="O52" s="466">
        <v>5</v>
      </c>
      <c r="P52" s="466"/>
      <c r="Q52" s="466"/>
      <c r="R52" s="467">
        <v>6</v>
      </c>
      <c r="S52" s="467">
        <v>5</v>
      </c>
      <c r="T52" s="466"/>
      <c r="U52" s="466"/>
      <c r="V52" s="466"/>
      <c r="W52" s="466"/>
      <c r="X52" s="467"/>
      <c r="Y52" s="467"/>
      <c r="Z52" s="118"/>
      <c r="AA52" s="468">
        <f t="shared" si="5"/>
        <v>12</v>
      </c>
      <c r="AB52" s="468">
        <f t="shared" si="0"/>
        <v>11</v>
      </c>
      <c r="AC52" s="468">
        <f t="shared" si="1"/>
        <v>4</v>
      </c>
      <c r="AD52" s="468">
        <f t="shared" si="2"/>
        <v>2</v>
      </c>
      <c r="AE52" s="469">
        <f t="shared" si="3"/>
        <v>16</v>
      </c>
      <c r="AF52" s="469">
        <f t="shared" si="4"/>
        <v>13</v>
      </c>
      <c r="AH52" t="s">
        <v>484</v>
      </c>
      <c r="AI52" t="b">
        <f t="shared" si="6"/>
        <v>1</v>
      </c>
      <c r="AJ52">
        <f t="shared" si="7"/>
        <v>0</v>
      </c>
      <c r="AK52">
        <f t="shared" si="8"/>
        <v>1</v>
      </c>
      <c r="AL52">
        <f t="shared" si="9"/>
        <v>1</v>
      </c>
      <c r="AM52">
        <f t="shared" si="10"/>
        <v>6</v>
      </c>
      <c r="AN52">
        <f t="shared" si="11"/>
        <v>1</v>
      </c>
      <c r="AO52">
        <f t="shared" si="12"/>
        <v>7</v>
      </c>
      <c r="AP52">
        <f t="shared" si="13"/>
        <v>5</v>
      </c>
      <c r="AQ52">
        <f t="shared" si="14"/>
        <v>0</v>
      </c>
      <c r="AR52">
        <f t="shared" si="15"/>
        <v>5</v>
      </c>
      <c r="AS52">
        <f t="shared" si="16"/>
        <v>0</v>
      </c>
      <c r="AT52">
        <f t="shared" si="17"/>
        <v>0</v>
      </c>
      <c r="AU52">
        <f t="shared" si="18"/>
        <v>0</v>
      </c>
      <c r="AV52">
        <f t="shared" si="19"/>
        <v>0</v>
      </c>
      <c r="AX52" t="s">
        <v>486</v>
      </c>
      <c r="AZ52">
        <v>1</v>
      </c>
      <c r="BA52">
        <v>1</v>
      </c>
      <c r="BB52">
        <v>8</v>
      </c>
      <c r="BC52">
        <v>1</v>
      </c>
      <c r="BD52">
        <v>9</v>
      </c>
    </row>
    <row r="53" spans="1:62" ht="15" x14ac:dyDescent="0.25">
      <c r="A53" s="470" t="s">
        <v>415</v>
      </c>
      <c r="B53" s="471"/>
      <c r="C53" s="471"/>
      <c r="D53" s="471">
        <v>1</v>
      </c>
      <c r="E53" s="471">
        <v>1</v>
      </c>
      <c r="F53" s="472">
        <v>1</v>
      </c>
      <c r="G53" s="472">
        <v>1</v>
      </c>
      <c r="H53" s="471">
        <v>6</v>
      </c>
      <c r="I53" s="471">
        <v>6</v>
      </c>
      <c r="J53" s="471">
        <v>3</v>
      </c>
      <c r="K53" s="471">
        <v>1</v>
      </c>
      <c r="L53" s="472">
        <v>9</v>
      </c>
      <c r="M53" s="472">
        <v>7</v>
      </c>
      <c r="N53" s="471">
        <v>6</v>
      </c>
      <c r="O53" s="471">
        <v>5</v>
      </c>
      <c r="P53" s="471"/>
      <c r="Q53" s="471"/>
      <c r="R53" s="472">
        <v>6</v>
      </c>
      <c r="S53" s="472">
        <v>5</v>
      </c>
      <c r="T53" s="471"/>
      <c r="U53" s="471"/>
      <c r="V53" s="471"/>
      <c r="W53" s="471"/>
      <c r="X53" s="472"/>
      <c r="Y53" s="472"/>
      <c r="Z53" s="118"/>
      <c r="AA53" s="473">
        <f t="shared" si="5"/>
        <v>12</v>
      </c>
      <c r="AB53" s="473">
        <f t="shared" si="0"/>
        <v>11</v>
      </c>
      <c r="AC53" s="473">
        <f t="shared" si="1"/>
        <v>4</v>
      </c>
      <c r="AD53" s="473">
        <f t="shared" si="2"/>
        <v>2</v>
      </c>
      <c r="AE53" s="474">
        <f t="shared" si="3"/>
        <v>16</v>
      </c>
      <c r="AF53" s="474">
        <f t="shared" si="4"/>
        <v>13</v>
      </c>
      <c r="AH53" t="s">
        <v>415</v>
      </c>
      <c r="AI53" t="b">
        <f t="shared" si="6"/>
        <v>1</v>
      </c>
      <c r="AJ53">
        <f t="shared" si="7"/>
        <v>0</v>
      </c>
      <c r="AK53">
        <f t="shared" si="8"/>
        <v>1</v>
      </c>
      <c r="AL53">
        <f t="shared" si="9"/>
        <v>1</v>
      </c>
      <c r="AM53">
        <f t="shared" si="10"/>
        <v>6</v>
      </c>
      <c r="AN53">
        <f t="shared" si="11"/>
        <v>1</v>
      </c>
      <c r="AO53">
        <f t="shared" si="12"/>
        <v>7</v>
      </c>
      <c r="AP53">
        <f t="shared" si="13"/>
        <v>5</v>
      </c>
      <c r="AQ53">
        <f t="shared" si="14"/>
        <v>0</v>
      </c>
      <c r="AR53">
        <f t="shared" si="15"/>
        <v>5</v>
      </c>
      <c r="AS53">
        <f t="shared" si="16"/>
        <v>0</v>
      </c>
      <c r="AT53">
        <f t="shared" si="17"/>
        <v>0</v>
      </c>
      <c r="AU53">
        <f t="shared" si="18"/>
        <v>0</v>
      </c>
      <c r="AV53">
        <f t="shared" si="19"/>
        <v>0</v>
      </c>
      <c r="AX53" t="s">
        <v>429</v>
      </c>
      <c r="BB53">
        <v>5</v>
      </c>
      <c r="BD53">
        <v>5</v>
      </c>
    </row>
    <row r="54" spans="1:62" ht="15" x14ac:dyDescent="0.25">
      <c r="A54" s="465" t="s">
        <v>485</v>
      </c>
      <c r="B54" s="466"/>
      <c r="C54" s="466"/>
      <c r="D54" s="466"/>
      <c r="E54" s="466"/>
      <c r="F54" s="467"/>
      <c r="G54" s="467"/>
      <c r="H54" s="466">
        <v>2</v>
      </c>
      <c r="I54" s="466">
        <v>1</v>
      </c>
      <c r="J54" s="466">
        <v>1</v>
      </c>
      <c r="K54" s="466">
        <v>1</v>
      </c>
      <c r="L54" s="467">
        <v>3</v>
      </c>
      <c r="M54" s="467">
        <v>2</v>
      </c>
      <c r="N54" s="466">
        <v>2</v>
      </c>
      <c r="O54" s="466">
        <v>1</v>
      </c>
      <c r="P54" s="466"/>
      <c r="Q54" s="466"/>
      <c r="R54" s="467">
        <v>2</v>
      </c>
      <c r="S54" s="467">
        <v>1</v>
      </c>
      <c r="T54" s="466"/>
      <c r="U54" s="466"/>
      <c r="V54" s="466"/>
      <c r="W54" s="466"/>
      <c r="X54" s="467"/>
      <c r="Y54" s="467"/>
      <c r="Z54" s="118"/>
      <c r="AA54" s="468">
        <f t="shared" si="5"/>
        <v>4</v>
      </c>
      <c r="AB54" s="468">
        <f t="shared" si="0"/>
        <v>2</v>
      </c>
      <c r="AC54" s="468">
        <f t="shared" si="1"/>
        <v>1</v>
      </c>
      <c r="AD54" s="468">
        <f t="shared" si="2"/>
        <v>1</v>
      </c>
      <c r="AE54" s="469">
        <f t="shared" si="3"/>
        <v>5</v>
      </c>
      <c r="AF54" s="469">
        <f t="shared" si="4"/>
        <v>3</v>
      </c>
      <c r="AH54" t="s">
        <v>485</v>
      </c>
      <c r="AI54" t="b">
        <f t="shared" si="6"/>
        <v>1</v>
      </c>
      <c r="AJ54">
        <f t="shared" si="7"/>
        <v>0</v>
      </c>
      <c r="AK54">
        <f t="shared" si="8"/>
        <v>0</v>
      </c>
      <c r="AL54">
        <f t="shared" si="9"/>
        <v>0</v>
      </c>
      <c r="AM54">
        <f t="shared" si="10"/>
        <v>1</v>
      </c>
      <c r="AN54">
        <f t="shared" si="11"/>
        <v>1</v>
      </c>
      <c r="AO54">
        <f t="shared" si="12"/>
        <v>2</v>
      </c>
      <c r="AP54">
        <f t="shared" si="13"/>
        <v>1</v>
      </c>
      <c r="AQ54">
        <f t="shared" si="14"/>
        <v>0</v>
      </c>
      <c r="AR54">
        <f t="shared" si="15"/>
        <v>1</v>
      </c>
      <c r="AS54">
        <f t="shared" si="16"/>
        <v>0</v>
      </c>
      <c r="AT54">
        <f t="shared" si="17"/>
        <v>0</v>
      </c>
      <c r="AU54">
        <f t="shared" si="18"/>
        <v>0</v>
      </c>
      <c r="AV54">
        <f t="shared" si="19"/>
        <v>0</v>
      </c>
      <c r="AX54" t="s">
        <v>422</v>
      </c>
      <c r="AZ54">
        <v>1</v>
      </c>
      <c r="BA54">
        <v>1</v>
      </c>
    </row>
    <row r="55" spans="1:62" ht="15" x14ac:dyDescent="0.25">
      <c r="A55" s="470" t="s">
        <v>170</v>
      </c>
      <c r="B55" s="471"/>
      <c r="C55" s="471"/>
      <c r="D55" s="471"/>
      <c r="E55" s="471"/>
      <c r="F55" s="472"/>
      <c r="G55" s="472"/>
      <c r="H55" s="471">
        <v>2</v>
      </c>
      <c r="I55" s="471">
        <v>1</v>
      </c>
      <c r="J55" s="471">
        <v>1</v>
      </c>
      <c r="K55" s="471">
        <v>1</v>
      </c>
      <c r="L55" s="472">
        <v>3</v>
      </c>
      <c r="M55" s="472">
        <v>2</v>
      </c>
      <c r="N55" s="471">
        <v>2</v>
      </c>
      <c r="O55" s="471">
        <v>1</v>
      </c>
      <c r="P55" s="471"/>
      <c r="Q55" s="471"/>
      <c r="R55" s="472">
        <v>2</v>
      </c>
      <c r="S55" s="472">
        <v>1</v>
      </c>
      <c r="T55" s="471"/>
      <c r="U55" s="471"/>
      <c r="V55" s="471"/>
      <c r="W55" s="471"/>
      <c r="X55" s="472"/>
      <c r="Y55" s="472"/>
      <c r="Z55" s="118"/>
      <c r="AA55" s="473">
        <f t="shared" si="5"/>
        <v>4</v>
      </c>
      <c r="AB55" s="473">
        <f t="shared" si="0"/>
        <v>2</v>
      </c>
      <c r="AC55" s="473">
        <f t="shared" si="1"/>
        <v>1</v>
      </c>
      <c r="AD55" s="473">
        <f t="shared" si="2"/>
        <v>1</v>
      </c>
      <c r="AE55" s="474">
        <f t="shared" si="3"/>
        <v>5</v>
      </c>
      <c r="AF55" s="474">
        <f t="shared" si="4"/>
        <v>3</v>
      </c>
      <c r="AH55" t="s">
        <v>170</v>
      </c>
      <c r="AI55" t="b">
        <f t="shared" si="6"/>
        <v>1</v>
      </c>
      <c r="AJ55">
        <f t="shared" si="7"/>
        <v>0</v>
      </c>
      <c r="AK55">
        <f t="shared" si="8"/>
        <v>0</v>
      </c>
      <c r="AL55">
        <f t="shared" si="9"/>
        <v>0</v>
      </c>
      <c r="AM55">
        <f t="shared" si="10"/>
        <v>1</v>
      </c>
      <c r="AN55">
        <f t="shared" si="11"/>
        <v>1</v>
      </c>
      <c r="AO55">
        <f t="shared" si="12"/>
        <v>2</v>
      </c>
      <c r="AP55">
        <f t="shared" si="13"/>
        <v>1</v>
      </c>
      <c r="AQ55">
        <f t="shared" si="14"/>
        <v>0</v>
      </c>
      <c r="AR55">
        <f t="shared" si="15"/>
        <v>1</v>
      </c>
      <c r="AS55">
        <f t="shared" si="16"/>
        <v>0</v>
      </c>
      <c r="AT55">
        <f t="shared" si="17"/>
        <v>0</v>
      </c>
      <c r="AU55">
        <f t="shared" si="18"/>
        <v>0</v>
      </c>
      <c r="AV55">
        <f t="shared" si="19"/>
        <v>0</v>
      </c>
      <c r="AX55" t="s">
        <v>212</v>
      </c>
      <c r="BB55">
        <v>3</v>
      </c>
      <c r="BC55">
        <v>1</v>
      </c>
      <c r="BD55">
        <v>4</v>
      </c>
    </row>
    <row r="56" spans="1:62" ht="15" x14ac:dyDescent="0.25">
      <c r="A56" s="465" t="s">
        <v>486</v>
      </c>
      <c r="B56" s="466"/>
      <c r="C56" s="466"/>
      <c r="D56" s="466">
        <v>1</v>
      </c>
      <c r="E56" s="466">
        <v>1</v>
      </c>
      <c r="F56" s="467">
        <v>1</v>
      </c>
      <c r="G56" s="467">
        <v>1</v>
      </c>
      <c r="H56" s="466">
        <v>9</v>
      </c>
      <c r="I56" s="466">
        <v>8</v>
      </c>
      <c r="J56" s="466">
        <v>1</v>
      </c>
      <c r="K56" s="466">
        <v>1</v>
      </c>
      <c r="L56" s="467">
        <v>10</v>
      </c>
      <c r="M56" s="467">
        <v>9</v>
      </c>
      <c r="N56" s="466">
        <v>1</v>
      </c>
      <c r="O56" s="466"/>
      <c r="P56" s="466"/>
      <c r="Q56" s="466"/>
      <c r="R56" s="467">
        <v>1</v>
      </c>
      <c r="S56" s="467"/>
      <c r="T56" s="466"/>
      <c r="U56" s="466"/>
      <c r="V56" s="466"/>
      <c r="W56" s="466"/>
      <c r="X56" s="467"/>
      <c r="Y56" s="467"/>
      <c r="Z56" s="118"/>
      <c r="AA56" s="468">
        <f t="shared" si="5"/>
        <v>10</v>
      </c>
      <c r="AB56" s="468">
        <f t="shared" si="0"/>
        <v>8</v>
      </c>
      <c r="AC56" s="468">
        <f t="shared" si="1"/>
        <v>2</v>
      </c>
      <c r="AD56" s="468">
        <f t="shared" si="2"/>
        <v>2</v>
      </c>
      <c r="AE56" s="469">
        <f t="shared" si="3"/>
        <v>12</v>
      </c>
      <c r="AF56" s="469">
        <f t="shared" si="4"/>
        <v>10</v>
      </c>
      <c r="AH56" t="s">
        <v>486</v>
      </c>
      <c r="AI56" t="b">
        <f t="shared" si="6"/>
        <v>1</v>
      </c>
      <c r="AJ56">
        <f t="shared" si="7"/>
        <v>0</v>
      </c>
      <c r="AK56">
        <f t="shared" si="8"/>
        <v>1</v>
      </c>
      <c r="AL56">
        <f t="shared" si="9"/>
        <v>1</v>
      </c>
      <c r="AM56">
        <f t="shared" si="10"/>
        <v>8</v>
      </c>
      <c r="AN56">
        <f t="shared" si="11"/>
        <v>1</v>
      </c>
      <c r="AO56">
        <f t="shared" si="12"/>
        <v>9</v>
      </c>
      <c r="AP56">
        <f t="shared" si="13"/>
        <v>0</v>
      </c>
      <c r="AQ56">
        <f t="shared" si="14"/>
        <v>0</v>
      </c>
      <c r="AR56">
        <f t="shared" si="15"/>
        <v>0</v>
      </c>
      <c r="AS56">
        <f t="shared" si="16"/>
        <v>0</v>
      </c>
      <c r="AT56">
        <f t="shared" si="17"/>
        <v>0</v>
      </c>
      <c r="AU56">
        <f t="shared" si="18"/>
        <v>0</v>
      </c>
      <c r="AV56">
        <f t="shared" si="19"/>
        <v>0</v>
      </c>
      <c r="AX56" t="s">
        <v>487</v>
      </c>
      <c r="BE56">
        <v>1</v>
      </c>
      <c r="BG56">
        <v>1</v>
      </c>
    </row>
    <row r="57" spans="1:62" ht="15" x14ac:dyDescent="0.25">
      <c r="A57" s="470" t="s">
        <v>429</v>
      </c>
      <c r="B57" s="471"/>
      <c r="C57" s="471"/>
      <c r="D57" s="471"/>
      <c r="E57" s="471"/>
      <c r="F57" s="472"/>
      <c r="G57" s="472"/>
      <c r="H57" s="471">
        <v>5</v>
      </c>
      <c r="I57" s="471">
        <v>5</v>
      </c>
      <c r="J57" s="471"/>
      <c r="K57" s="471"/>
      <c r="L57" s="472">
        <v>5</v>
      </c>
      <c r="M57" s="472">
        <v>5</v>
      </c>
      <c r="N57" s="471">
        <v>1</v>
      </c>
      <c r="O57" s="471"/>
      <c r="P57" s="471"/>
      <c r="Q57" s="471"/>
      <c r="R57" s="472">
        <v>1</v>
      </c>
      <c r="S57" s="472"/>
      <c r="T57" s="471"/>
      <c r="U57" s="471"/>
      <c r="V57" s="471"/>
      <c r="W57" s="471"/>
      <c r="X57" s="472"/>
      <c r="Y57" s="472"/>
      <c r="Z57" s="118"/>
      <c r="AA57" s="473">
        <f t="shared" si="5"/>
        <v>6</v>
      </c>
      <c r="AB57" s="473">
        <f t="shared" si="0"/>
        <v>5</v>
      </c>
      <c r="AC57" s="473">
        <f t="shared" si="1"/>
        <v>0</v>
      </c>
      <c r="AD57" s="473">
        <f t="shared" si="2"/>
        <v>0</v>
      </c>
      <c r="AE57" s="474">
        <f t="shared" si="3"/>
        <v>6</v>
      </c>
      <c r="AF57" s="474">
        <f t="shared" si="4"/>
        <v>5</v>
      </c>
      <c r="AH57" t="s">
        <v>429</v>
      </c>
      <c r="AI57" t="b">
        <f t="shared" si="6"/>
        <v>1</v>
      </c>
      <c r="AJ57">
        <f t="shared" si="7"/>
        <v>0</v>
      </c>
      <c r="AK57">
        <f t="shared" si="8"/>
        <v>0</v>
      </c>
      <c r="AL57">
        <f t="shared" si="9"/>
        <v>0</v>
      </c>
      <c r="AM57">
        <f t="shared" si="10"/>
        <v>5</v>
      </c>
      <c r="AN57">
        <f t="shared" si="11"/>
        <v>0</v>
      </c>
      <c r="AO57">
        <f t="shared" si="12"/>
        <v>5</v>
      </c>
      <c r="AP57">
        <f t="shared" si="13"/>
        <v>0</v>
      </c>
      <c r="AQ57">
        <f t="shared" si="14"/>
        <v>0</v>
      </c>
      <c r="AR57">
        <f t="shared" si="15"/>
        <v>0</v>
      </c>
      <c r="AS57">
        <f t="shared" si="16"/>
        <v>0</v>
      </c>
      <c r="AT57">
        <f t="shared" si="17"/>
        <v>0</v>
      </c>
      <c r="AU57">
        <f t="shared" si="18"/>
        <v>0</v>
      </c>
      <c r="AV57">
        <f t="shared" si="19"/>
        <v>0</v>
      </c>
      <c r="AX57" t="s">
        <v>140</v>
      </c>
      <c r="BE57">
        <v>1</v>
      </c>
      <c r="BG57">
        <v>1</v>
      </c>
    </row>
    <row r="58" spans="1:62" ht="15" x14ac:dyDescent="0.25">
      <c r="A58" s="470" t="s">
        <v>422</v>
      </c>
      <c r="B58" s="471"/>
      <c r="C58" s="471"/>
      <c r="D58" s="471">
        <v>1</v>
      </c>
      <c r="E58" s="471">
        <v>1</v>
      </c>
      <c r="F58" s="472">
        <v>1</v>
      </c>
      <c r="G58" s="472">
        <v>1</v>
      </c>
      <c r="H58" s="471">
        <v>1</v>
      </c>
      <c r="I58" s="471"/>
      <c r="J58" s="471"/>
      <c r="K58" s="471"/>
      <c r="L58" s="472">
        <v>1</v>
      </c>
      <c r="M58" s="472"/>
      <c r="N58" s="471"/>
      <c r="O58" s="471"/>
      <c r="P58" s="471"/>
      <c r="Q58" s="471"/>
      <c r="R58" s="472"/>
      <c r="S58" s="472"/>
      <c r="T58" s="471"/>
      <c r="U58" s="471"/>
      <c r="V58" s="471"/>
      <c r="W58" s="471"/>
      <c r="X58" s="472"/>
      <c r="Y58" s="472"/>
      <c r="Z58" s="118"/>
      <c r="AA58" s="473">
        <f t="shared" si="5"/>
        <v>1</v>
      </c>
      <c r="AB58" s="473">
        <f t="shared" si="0"/>
        <v>0</v>
      </c>
      <c r="AC58" s="473">
        <f t="shared" si="1"/>
        <v>1</v>
      </c>
      <c r="AD58" s="473">
        <f t="shared" si="2"/>
        <v>1</v>
      </c>
      <c r="AE58" s="474">
        <f t="shared" si="3"/>
        <v>2</v>
      </c>
      <c r="AF58" s="474">
        <f t="shared" si="4"/>
        <v>1</v>
      </c>
      <c r="AH58" t="s">
        <v>422</v>
      </c>
      <c r="AI58" t="b">
        <f t="shared" si="6"/>
        <v>1</v>
      </c>
      <c r="AJ58">
        <f t="shared" si="7"/>
        <v>0</v>
      </c>
      <c r="AK58">
        <f t="shared" si="8"/>
        <v>1</v>
      </c>
      <c r="AL58">
        <f t="shared" si="9"/>
        <v>1</v>
      </c>
      <c r="AM58">
        <f t="shared" si="10"/>
        <v>0</v>
      </c>
      <c r="AN58">
        <f t="shared" si="11"/>
        <v>0</v>
      </c>
      <c r="AO58">
        <f t="shared" si="12"/>
        <v>0</v>
      </c>
      <c r="AP58">
        <f t="shared" si="13"/>
        <v>0</v>
      </c>
      <c r="AQ58">
        <f t="shared" si="14"/>
        <v>0</v>
      </c>
      <c r="AR58">
        <f t="shared" si="15"/>
        <v>0</v>
      </c>
      <c r="AS58">
        <f t="shared" si="16"/>
        <v>0</v>
      </c>
      <c r="AT58">
        <f t="shared" si="17"/>
        <v>0</v>
      </c>
      <c r="AU58">
        <f t="shared" si="18"/>
        <v>0</v>
      </c>
      <c r="AV58">
        <f t="shared" si="19"/>
        <v>0</v>
      </c>
      <c r="AX58" t="s">
        <v>488</v>
      </c>
      <c r="AY58">
        <v>10</v>
      </c>
      <c r="AZ58">
        <v>12</v>
      </c>
      <c r="BA58">
        <v>22</v>
      </c>
      <c r="BB58">
        <v>37</v>
      </c>
      <c r="BC58">
        <v>20</v>
      </c>
      <c r="BD58">
        <v>57</v>
      </c>
      <c r="BE58">
        <v>35</v>
      </c>
      <c r="BF58">
        <v>14</v>
      </c>
      <c r="BG58">
        <v>49</v>
      </c>
      <c r="BH58">
        <v>2</v>
      </c>
      <c r="BI58">
        <v>2</v>
      </c>
      <c r="BJ58">
        <v>4</v>
      </c>
    </row>
    <row r="59" spans="1:62" ht="15" x14ac:dyDescent="0.25">
      <c r="A59" s="470" t="s">
        <v>212</v>
      </c>
      <c r="B59" s="471"/>
      <c r="C59" s="471"/>
      <c r="D59" s="471"/>
      <c r="E59" s="471"/>
      <c r="F59" s="472"/>
      <c r="G59" s="472"/>
      <c r="H59" s="471">
        <v>3</v>
      </c>
      <c r="I59" s="471">
        <v>3</v>
      </c>
      <c r="J59" s="471">
        <v>1</v>
      </c>
      <c r="K59" s="471">
        <v>1</v>
      </c>
      <c r="L59" s="472">
        <v>4</v>
      </c>
      <c r="M59" s="472">
        <v>4</v>
      </c>
      <c r="N59" s="471"/>
      <c r="O59" s="471"/>
      <c r="P59" s="471"/>
      <c r="Q59" s="471"/>
      <c r="R59" s="472"/>
      <c r="S59" s="472"/>
      <c r="T59" s="471"/>
      <c r="U59" s="471"/>
      <c r="V59" s="471"/>
      <c r="W59" s="471"/>
      <c r="X59" s="472"/>
      <c r="Y59" s="472"/>
      <c r="Z59" s="118"/>
      <c r="AA59" s="473">
        <f t="shared" si="5"/>
        <v>3</v>
      </c>
      <c r="AB59" s="473">
        <f t="shared" si="0"/>
        <v>3</v>
      </c>
      <c r="AC59" s="473">
        <f t="shared" si="1"/>
        <v>1</v>
      </c>
      <c r="AD59" s="473">
        <f t="shared" si="2"/>
        <v>1</v>
      </c>
      <c r="AE59" s="474">
        <f t="shared" si="3"/>
        <v>4</v>
      </c>
      <c r="AF59" s="474">
        <f t="shared" si="4"/>
        <v>4</v>
      </c>
      <c r="AH59" t="s">
        <v>212</v>
      </c>
      <c r="AI59" t="b">
        <f t="shared" si="6"/>
        <v>1</v>
      </c>
      <c r="AJ59">
        <f t="shared" si="7"/>
        <v>0</v>
      </c>
      <c r="AK59">
        <f t="shared" si="8"/>
        <v>0</v>
      </c>
      <c r="AL59">
        <f t="shared" si="9"/>
        <v>0</v>
      </c>
      <c r="AM59">
        <f t="shared" si="10"/>
        <v>3</v>
      </c>
      <c r="AN59">
        <f t="shared" si="11"/>
        <v>1</v>
      </c>
      <c r="AO59">
        <f t="shared" si="12"/>
        <v>4</v>
      </c>
      <c r="AP59">
        <f t="shared" si="13"/>
        <v>0</v>
      </c>
      <c r="AQ59">
        <f t="shared" si="14"/>
        <v>0</v>
      </c>
      <c r="AR59">
        <f t="shared" si="15"/>
        <v>0</v>
      </c>
      <c r="AS59">
        <f t="shared" si="16"/>
        <v>0</v>
      </c>
      <c r="AT59">
        <f t="shared" si="17"/>
        <v>0</v>
      </c>
      <c r="AU59">
        <f t="shared" si="18"/>
        <v>0</v>
      </c>
      <c r="AV59">
        <f t="shared" si="19"/>
        <v>0</v>
      </c>
      <c r="AX59" t="s">
        <v>190</v>
      </c>
      <c r="AY59">
        <v>1</v>
      </c>
      <c r="BA59">
        <v>1</v>
      </c>
      <c r="BB59">
        <v>4</v>
      </c>
      <c r="BC59">
        <v>1</v>
      </c>
      <c r="BD59">
        <v>5</v>
      </c>
      <c r="BE59">
        <v>3</v>
      </c>
      <c r="BF59">
        <v>1</v>
      </c>
      <c r="BG59">
        <v>4</v>
      </c>
    </row>
    <row r="60" spans="1:62" ht="15" x14ac:dyDescent="0.25">
      <c r="A60" s="465" t="s">
        <v>487</v>
      </c>
      <c r="B60" s="466"/>
      <c r="C60" s="466"/>
      <c r="D60" s="466"/>
      <c r="E60" s="466"/>
      <c r="F60" s="467"/>
      <c r="G60" s="467"/>
      <c r="H60" s="466">
        <v>5</v>
      </c>
      <c r="I60" s="466"/>
      <c r="J60" s="466"/>
      <c r="K60" s="466"/>
      <c r="L60" s="467">
        <v>5</v>
      </c>
      <c r="M60" s="467"/>
      <c r="N60" s="466">
        <v>2</v>
      </c>
      <c r="O60" s="466">
        <v>1</v>
      </c>
      <c r="P60" s="466"/>
      <c r="Q60" s="466"/>
      <c r="R60" s="467">
        <v>2</v>
      </c>
      <c r="S60" s="467">
        <v>1</v>
      </c>
      <c r="T60" s="466">
        <v>1</v>
      </c>
      <c r="U60" s="466"/>
      <c r="V60" s="466"/>
      <c r="W60" s="466"/>
      <c r="X60" s="467">
        <v>1</v>
      </c>
      <c r="Y60" s="467"/>
      <c r="Z60" s="118"/>
      <c r="AA60" s="468">
        <f t="shared" si="5"/>
        <v>8</v>
      </c>
      <c r="AB60" s="468">
        <f t="shared" si="0"/>
        <v>1</v>
      </c>
      <c r="AC60" s="468">
        <f t="shared" si="1"/>
        <v>0</v>
      </c>
      <c r="AD60" s="468">
        <f t="shared" si="2"/>
        <v>0</v>
      </c>
      <c r="AE60" s="469">
        <f t="shared" si="3"/>
        <v>8</v>
      </c>
      <c r="AF60" s="469">
        <f t="shared" si="4"/>
        <v>1</v>
      </c>
      <c r="AH60" t="s">
        <v>487</v>
      </c>
      <c r="AI60" t="b">
        <f t="shared" si="6"/>
        <v>1</v>
      </c>
      <c r="AJ60">
        <f t="shared" si="7"/>
        <v>0</v>
      </c>
      <c r="AK60">
        <f t="shared" si="8"/>
        <v>0</v>
      </c>
      <c r="AL60">
        <f t="shared" si="9"/>
        <v>0</v>
      </c>
      <c r="AM60">
        <f t="shared" si="10"/>
        <v>0</v>
      </c>
      <c r="AN60">
        <f t="shared" si="11"/>
        <v>0</v>
      </c>
      <c r="AO60">
        <f t="shared" si="12"/>
        <v>0</v>
      </c>
      <c r="AP60">
        <f t="shared" si="13"/>
        <v>1</v>
      </c>
      <c r="AQ60">
        <f t="shared" si="14"/>
        <v>0</v>
      </c>
      <c r="AR60">
        <f t="shared" si="15"/>
        <v>1</v>
      </c>
      <c r="AS60">
        <f t="shared" si="16"/>
        <v>0</v>
      </c>
      <c r="AT60">
        <f t="shared" si="17"/>
        <v>0</v>
      </c>
      <c r="AU60">
        <f t="shared" si="18"/>
        <v>0</v>
      </c>
      <c r="AV60">
        <f t="shared" si="19"/>
        <v>0</v>
      </c>
      <c r="AX60" t="s">
        <v>438</v>
      </c>
      <c r="BB60">
        <v>2</v>
      </c>
      <c r="BC60">
        <v>1</v>
      </c>
      <c r="BD60">
        <v>3</v>
      </c>
      <c r="BE60">
        <v>1</v>
      </c>
      <c r="BG60">
        <v>1</v>
      </c>
    </row>
    <row r="61" spans="1:62" ht="15" x14ac:dyDescent="0.25">
      <c r="A61" s="470" t="s">
        <v>140</v>
      </c>
      <c r="B61" s="471"/>
      <c r="C61" s="471"/>
      <c r="D61" s="471"/>
      <c r="E61" s="471"/>
      <c r="F61" s="472"/>
      <c r="G61" s="472"/>
      <c r="H61" s="471">
        <v>5</v>
      </c>
      <c r="I61" s="471"/>
      <c r="J61" s="471"/>
      <c r="K61" s="471"/>
      <c r="L61" s="472">
        <v>5</v>
      </c>
      <c r="M61" s="472"/>
      <c r="N61" s="471">
        <v>2</v>
      </c>
      <c r="O61" s="471">
        <v>1</v>
      </c>
      <c r="P61" s="471"/>
      <c r="Q61" s="471"/>
      <c r="R61" s="472">
        <v>2</v>
      </c>
      <c r="S61" s="472">
        <v>1</v>
      </c>
      <c r="T61" s="471">
        <v>1</v>
      </c>
      <c r="U61" s="471"/>
      <c r="V61" s="471"/>
      <c r="W61" s="471"/>
      <c r="X61" s="472">
        <v>1</v>
      </c>
      <c r="Y61" s="472"/>
      <c r="Z61" s="118"/>
      <c r="AA61" s="473">
        <f t="shared" si="5"/>
        <v>8</v>
      </c>
      <c r="AB61" s="473">
        <f t="shared" si="0"/>
        <v>1</v>
      </c>
      <c r="AC61" s="473">
        <f t="shared" si="1"/>
        <v>0</v>
      </c>
      <c r="AD61" s="473">
        <f t="shared" si="2"/>
        <v>0</v>
      </c>
      <c r="AE61" s="474">
        <f t="shared" si="3"/>
        <v>8</v>
      </c>
      <c r="AF61" s="474">
        <f t="shared" si="4"/>
        <v>1</v>
      </c>
      <c r="AH61" t="s">
        <v>140</v>
      </c>
      <c r="AI61" t="b">
        <f t="shared" si="6"/>
        <v>1</v>
      </c>
      <c r="AJ61">
        <f t="shared" si="7"/>
        <v>0</v>
      </c>
      <c r="AK61">
        <f t="shared" si="8"/>
        <v>0</v>
      </c>
      <c r="AL61">
        <f t="shared" si="9"/>
        <v>0</v>
      </c>
      <c r="AM61">
        <f t="shared" si="10"/>
        <v>0</v>
      </c>
      <c r="AN61">
        <f t="shared" si="11"/>
        <v>0</v>
      </c>
      <c r="AO61">
        <f t="shared" si="12"/>
        <v>0</v>
      </c>
      <c r="AP61">
        <f t="shared" si="13"/>
        <v>1</v>
      </c>
      <c r="AQ61">
        <f t="shared" si="14"/>
        <v>0</v>
      </c>
      <c r="AR61">
        <f t="shared" si="15"/>
        <v>1</v>
      </c>
      <c r="AS61">
        <f t="shared" si="16"/>
        <v>0</v>
      </c>
      <c r="AT61">
        <f t="shared" si="17"/>
        <v>0</v>
      </c>
      <c r="AU61">
        <f t="shared" si="18"/>
        <v>0</v>
      </c>
      <c r="AV61">
        <f t="shared" si="19"/>
        <v>0</v>
      </c>
      <c r="AX61" t="s">
        <v>123</v>
      </c>
      <c r="AY61">
        <v>4</v>
      </c>
      <c r="AZ61">
        <v>9</v>
      </c>
      <c r="BA61">
        <v>13</v>
      </c>
      <c r="BB61">
        <v>22</v>
      </c>
      <c r="BC61">
        <v>12</v>
      </c>
      <c r="BD61">
        <v>34</v>
      </c>
      <c r="BE61">
        <v>18</v>
      </c>
      <c r="BF61">
        <v>7</v>
      </c>
      <c r="BG61">
        <v>25</v>
      </c>
      <c r="BH61">
        <v>2</v>
      </c>
      <c r="BI61">
        <v>1</v>
      </c>
      <c r="BJ61">
        <v>3</v>
      </c>
    </row>
    <row r="62" spans="1:62" ht="15" x14ac:dyDescent="0.25">
      <c r="A62" s="465" t="s">
        <v>488</v>
      </c>
      <c r="B62" s="466">
        <v>10</v>
      </c>
      <c r="C62" s="466">
        <v>10</v>
      </c>
      <c r="D62" s="466">
        <v>14</v>
      </c>
      <c r="E62" s="466">
        <v>12</v>
      </c>
      <c r="F62" s="467">
        <v>24</v>
      </c>
      <c r="G62" s="467">
        <v>22</v>
      </c>
      <c r="H62" s="466">
        <v>37</v>
      </c>
      <c r="I62" s="466">
        <v>37</v>
      </c>
      <c r="J62" s="466">
        <v>21</v>
      </c>
      <c r="K62" s="466">
        <v>20</v>
      </c>
      <c r="L62" s="467">
        <v>58</v>
      </c>
      <c r="M62" s="467">
        <v>57</v>
      </c>
      <c r="N62" s="466">
        <v>36</v>
      </c>
      <c r="O62" s="466">
        <v>35</v>
      </c>
      <c r="P62" s="466">
        <v>15</v>
      </c>
      <c r="Q62" s="466">
        <v>14</v>
      </c>
      <c r="R62" s="467">
        <v>51</v>
      </c>
      <c r="S62" s="467">
        <v>49</v>
      </c>
      <c r="T62" s="466">
        <v>2</v>
      </c>
      <c r="U62" s="466">
        <v>2</v>
      </c>
      <c r="V62" s="466">
        <v>2</v>
      </c>
      <c r="W62" s="466">
        <v>2</v>
      </c>
      <c r="X62" s="467">
        <v>4</v>
      </c>
      <c r="Y62" s="467">
        <v>4</v>
      </c>
      <c r="Z62" s="118"/>
      <c r="AA62" s="468">
        <f t="shared" si="5"/>
        <v>85</v>
      </c>
      <c r="AB62" s="468">
        <f t="shared" si="0"/>
        <v>84</v>
      </c>
      <c r="AC62" s="468">
        <f t="shared" si="1"/>
        <v>52</v>
      </c>
      <c r="AD62" s="468">
        <f t="shared" si="2"/>
        <v>48</v>
      </c>
      <c r="AE62" s="469">
        <f t="shared" si="3"/>
        <v>137</v>
      </c>
      <c r="AF62" s="469">
        <f t="shared" si="4"/>
        <v>132</v>
      </c>
      <c r="AH62" t="s">
        <v>488</v>
      </c>
      <c r="AI62" t="b">
        <f t="shared" si="6"/>
        <v>1</v>
      </c>
      <c r="AJ62">
        <f t="shared" si="7"/>
        <v>10</v>
      </c>
      <c r="AK62">
        <f t="shared" si="8"/>
        <v>12</v>
      </c>
      <c r="AL62">
        <f t="shared" si="9"/>
        <v>22</v>
      </c>
      <c r="AM62">
        <f t="shared" si="10"/>
        <v>37</v>
      </c>
      <c r="AN62">
        <f t="shared" si="11"/>
        <v>20</v>
      </c>
      <c r="AO62">
        <f t="shared" si="12"/>
        <v>57</v>
      </c>
      <c r="AP62">
        <f t="shared" si="13"/>
        <v>35</v>
      </c>
      <c r="AQ62">
        <f t="shared" si="14"/>
        <v>14</v>
      </c>
      <c r="AR62">
        <f t="shared" si="15"/>
        <v>49</v>
      </c>
      <c r="AS62">
        <f t="shared" si="16"/>
        <v>2</v>
      </c>
      <c r="AT62">
        <f t="shared" si="17"/>
        <v>2</v>
      </c>
      <c r="AU62">
        <f t="shared" si="18"/>
        <v>4</v>
      </c>
      <c r="AV62">
        <f t="shared" si="19"/>
        <v>0</v>
      </c>
      <c r="AX62" t="s">
        <v>191</v>
      </c>
      <c r="BF62">
        <v>2</v>
      </c>
      <c r="BG62">
        <v>2</v>
      </c>
    </row>
    <row r="63" spans="1:62" ht="15" x14ac:dyDescent="0.25">
      <c r="A63" s="470" t="s">
        <v>190</v>
      </c>
      <c r="B63" s="471">
        <v>1</v>
      </c>
      <c r="C63" s="471">
        <v>1</v>
      </c>
      <c r="D63" s="471">
        <v>1</v>
      </c>
      <c r="E63" s="471"/>
      <c r="F63" s="472">
        <v>2</v>
      </c>
      <c r="G63" s="472">
        <v>1</v>
      </c>
      <c r="H63" s="471">
        <v>4</v>
      </c>
      <c r="I63" s="471">
        <v>4</v>
      </c>
      <c r="J63" s="471">
        <v>2</v>
      </c>
      <c r="K63" s="471">
        <v>1</v>
      </c>
      <c r="L63" s="472">
        <v>6</v>
      </c>
      <c r="M63" s="472">
        <v>5</v>
      </c>
      <c r="N63" s="471">
        <v>3</v>
      </c>
      <c r="O63" s="471">
        <v>3</v>
      </c>
      <c r="P63" s="471">
        <v>1</v>
      </c>
      <c r="Q63" s="471">
        <v>1</v>
      </c>
      <c r="R63" s="472">
        <v>4</v>
      </c>
      <c r="S63" s="472">
        <v>4</v>
      </c>
      <c r="T63" s="471"/>
      <c r="U63" s="471"/>
      <c r="V63" s="471"/>
      <c r="W63" s="471"/>
      <c r="X63" s="472"/>
      <c r="Y63" s="472"/>
      <c r="Z63" s="118"/>
      <c r="AA63" s="473">
        <f t="shared" si="5"/>
        <v>8</v>
      </c>
      <c r="AB63" s="473">
        <f t="shared" si="0"/>
        <v>8</v>
      </c>
      <c r="AC63" s="473">
        <f t="shared" si="1"/>
        <v>4</v>
      </c>
      <c r="AD63" s="473">
        <f t="shared" si="2"/>
        <v>2</v>
      </c>
      <c r="AE63" s="474">
        <f t="shared" si="3"/>
        <v>12</v>
      </c>
      <c r="AF63" s="474">
        <f t="shared" si="4"/>
        <v>10</v>
      </c>
      <c r="AH63" t="s">
        <v>190</v>
      </c>
      <c r="AI63" t="b">
        <f t="shared" si="6"/>
        <v>1</v>
      </c>
      <c r="AJ63">
        <f t="shared" si="7"/>
        <v>1</v>
      </c>
      <c r="AK63">
        <f t="shared" si="8"/>
        <v>0</v>
      </c>
      <c r="AL63">
        <f t="shared" si="9"/>
        <v>1</v>
      </c>
      <c r="AM63">
        <f t="shared" si="10"/>
        <v>4</v>
      </c>
      <c r="AN63">
        <f t="shared" si="11"/>
        <v>1</v>
      </c>
      <c r="AO63">
        <f t="shared" si="12"/>
        <v>5</v>
      </c>
      <c r="AP63">
        <f t="shared" si="13"/>
        <v>3</v>
      </c>
      <c r="AQ63">
        <f t="shared" si="14"/>
        <v>1</v>
      </c>
      <c r="AR63">
        <f t="shared" si="15"/>
        <v>4</v>
      </c>
      <c r="AS63">
        <f t="shared" si="16"/>
        <v>0</v>
      </c>
      <c r="AT63">
        <f t="shared" si="17"/>
        <v>0</v>
      </c>
      <c r="AU63">
        <f t="shared" si="18"/>
        <v>0</v>
      </c>
      <c r="AV63">
        <f t="shared" si="19"/>
        <v>0</v>
      </c>
      <c r="AX63" t="s">
        <v>489</v>
      </c>
      <c r="BE63">
        <v>1</v>
      </c>
      <c r="BG63">
        <v>1</v>
      </c>
    </row>
    <row r="64" spans="1:62" ht="15" x14ac:dyDescent="0.25">
      <c r="A64" s="470" t="s">
        <v>438</v>
      </c>
      <c r="B64" s="471"/>
      <c r="C64" s="471"/>
      <c r="D64" s="471"/>
      <c r="E64" s="471"/>
      <c r="F64" s="472"/>
      <c r="G64" s="472"/>
      <c r="H64" s="471">
        <v>2</v>
      </c>
      <c r="I64" s="471">
        <v>2</v>
      </c>
      <c r="J64" s="471">
        <v>1</v>
      </c>
      <c r="K64" s="471">
        <v>1</v>
      </c>
      <c r="L64" s="472">
        <v>3</v>
      </c>
      <c r="M64" s="472">
        <v>3</v>
      </c>
      <c r="N64" s="471">
        <v>1</v>
      </c>
      <c r="O64" s="471">
        <v>1</v>
      </c>
      <c r="P64" s="471"/>
      <c r="Q64" s="471"/>
      <c r="R64" s="472">
        <v>1</v>
      </c>
      <c r="S64" s="472">
        <v>1</v>
      </c>
      <c r="T64" s="471"/>
      <c r="U64" s="471"/>
      <c r="V64" s="471"/>
      <c r="W64" s="471"/>
      <c r="X64" s="472"/>
      <c r="Y64" s="472"/>
      <c r="Z64" s="118"/>
      <c r="AA64" s="473">
        <f t="shared" si="5"/>
        <v>3</v>
      </c>
      <c r="AB64" s="473">
        <f t="shared" si="0"/>
        <v>3</v>
      </c>
      <c r="AC64" s="473">
        <f t="shared" si="1"/>
        <v>1</v>
      </c>
      <c r="AD64" s="473">
        <f t="shared" si="2"/>
        <v>1</v>
      </c>
      <c r="AE64" s="474">
        <f t="shared" si="3"/>
        <v>4</v>
      </c>
      <c r="AF64" s="474">
        <f t="shared" si="4"/>
        <v>4</v>
      </c>
      <c r="AH64" t="s">
        <v>438</v>
      </c>
      <c r="AI64" t="b">
        <f t="shared" si="6"/>
        <v>1</v>
      </c>
      <c r="AJ64">
        <f t="shared" si="7"/>
        <v>0</v>
      </c>
      <c r="AK64">
        <f t="shared" si="8"/>
        <v>0</v>
      </c>
      <c r="AL64">
        <f t="shared" si="9"/>
        <v>0</v>
      </c>
      <c r="AM64">
        <f t="shared" si="10"/>
        <v>2</v>
      </c>
      <c r="AN64">
        <f t="shared" si="11"/>
        <v>1</v>
      </c>
      <c r="AO64">
        <f t="shared" si="12"/>
        <v>3</v>
      </c>
      <c r="AP64">
        <f t="shared" si="13"/>
        <v>1</v>
      </c>
      <c r="AQ64">
        <f t="shared" si="14"/>
        <v>0</v>
      </c>
      <c r="AR64">
        <f t="shared" si="15"/>
        <v>1</v>
      </c>
      <c r="AS64">
        <f t="shared" si="16"/>
        <v>0</v>
      </c>
      <c r="AT64">
        <f t="shared" si="17"/>
        <v>0</v>
      </c>
      <c r="AU64">
        <f t="shared" si="18"/>
        <v>0</v>
      </c>
      <c r="AV64">
        <f t="shared" si="19"/>
        <v>0</v>
      </c>
      <c r="AX64" t="s">
        <v>192</v>
      </c>
      <c r="AY64">
        <v>2</v>
      </c>
      <c r="AZ64">
        <v>1</v>
      </c>
      <c r="BA64">
        <v>3</v>
      </c>
      <c r="BB64">
        <v>1</v>
      </c>
      <c r="BD64">
        <v>1</v>
      </c>
    </row>
    <row r="65" spans="1:62" ht="15" x14ac:dyDescent="0.25">
      <c r="A65" s="470" t="s">
        <v>123</v>
      </c>
      <c r="B65" s="471">
        <v>4</v>
      </c>
      <c r="C65" s="471">
        <v>4</v>
      </c>
      <c r="D65" s="471">
        <v>10</v>
      </c>
      <c r="E65" s="471">
        <v>9</v>
      </c>
      <c r="F65" s="472">
        <v>14</v>
      </c>
      <c r="G65" s="472">
        <v>13</v>
      </c>
      <c r="H65" s="471">
        <v>22</v>
      </c>
      <c r="I65" s="471">
        <v>22</v>
      </c>
      <c r="J65" s="471">
        <v>12</v>
      </c>
      <c r="K65" s="471">
        <v>12</v>
      </c>
      <c r="L65" s="472">
        <v>34</v>
      </c>
      <c r="M65" s="472">
        <v>34</v>
      </c>
      <c r="N65" s="471">
        <v>18</v>
      </c>
      <c r="O65" s="471">
        <v>18</v>
      </c>
      <c r="P65" s="471">
        <v>7</v>
      </c>
      <c r="Q65" s="471">
        <v>7</v>
      </c>
      <c r="R65" s="472">
        <v>25</v>
      </c>
      <c r="S65" s="472">
        <v>25</v>
      </c>
      <c r="T65" s="471">
        <v>2</v>
      </c>
      <c r="U65" s="471">
        <v>2</v>
      </c>
      <c r="V65" s="471">
        <v>1</v>
      </c>
      <c r="W65" s="471">
        <v>1</v>
      </c>
      <c r="X65" s="472">
        <v>3</v>
      </c>
      <c r="Y65" s="472">
        <v>3</v>
      </c>
      <c r="Z65" s="118"/>
      <c r="AA65" s="473">
        <f t="shared" si="5"/>
        <v>46</v>
      </c>
      <c r="AB65" s="473">
        <f t="shared" si="0"/>
        <v>46</v>
      </c>
      <c r="AC65" s="473">
        <f t="shared" si="1"/>
        <v>30</v>
      </c>
      <c r="AD65" s="473">
        <f t="shared" si="2"/>
        <v>29</v>
      </c>
      <c r="AE65" s="474">
        <f t="shared" si="3"/>
        <v>76</v>
      </c>
      <c r="AF65" s="474">
        <f t="shared" si="4"/>
        <v>75</v>
      </c>
      <c r="AH65" t="s">
        <v>123</v>
      </c>
      <c r="AI65" t="b">
        <f t="shared" si="6"/>
        <v>1</v>
      </c>
      <c r="AJ65">
        <f t="shared" si="7"/>
        <v>4</v>
      </c>
      <c r="AK65">
        <f t="shared" si="8"/>
        <v>9</v>
      </c>
      <c r="AL65">
        <f t="shared" si="9"/>
        <v>13</v>
      </c>
      <c r="AM65">
        <f t="shared" si="10"/>
        <v>22</v>
      </c>
      <c r="AN65">
        <f t="shared" si="11"/>
        <v>12</v>
      </c>
      <c r="AO65">
        <f t="shared" si="12"/>
        <v>34</v>
      </c>
      <c r="AP65">
        <f t="shared" si="13"/>
        <v>18</v>
      </c>
      <c r="AQ65">
        <f t="shared" si="14"/>
        <v>7</v>
      </c>
      <c r="AR65">
        <f t="shared" si="15"/>
        <v>25</v>
      </c>
      <c r="AS65">
        <f t="shared" si="16"/>
        <v>2</v>
      </c>
      <c r="AT65">
        <f t="shared" si="17"/>
        <v>1</v>
      </c>
      <c r="AU65">
        <f t="shared" si="18"/>
        <v>3</v>
      </c>
      <c r="AV65">
        <f t="shared" si="19"/>
        <v>0</v>
      </c>
      <c r="AX65" t="s">
        <v>193</v>
      </c>
      <c r="AY65">
        <v>2</v>
      </c>
      <c r="AZ65">
        <v>1</v>
      </c>
      <c r="BA65">
        <v>3</v>
      </c>
      <c r="BB65">
        <v>5</v>
      </c>
      <c r="BC65">
        <v>3</v>
      </c>
      <c r="BD65">
        <v>8</v>
      </c>
      <c r="BE65">
        <v>4</v>
      </c>
      <c r="BF65">
        <v>1</v>
      </c>
      <c r="BG65">
        <v>5</v>
      </c>
      <c r="BI65">
        <v>1</v>
      </c>
      <c r="BJ65">
        <v>1</v>
      </c>
    </row>
    <row r="66" spans="1:62" ht="15" x14ac:dyDescent="0.25">
      <c r="A66" s="470" t="s">
        <v>191</v>
      </c>
      <c r="B66" s="471"/>
      <c r="C66" s="471"/>
      <c r="D66" s="471"/>
      <c r="E66" s="471"/>
      <c r="F66" s="472"/>
      <c r="G66" s="472"/>
      <c r="H66" s="471"/>
      <c r="I66" s="471"/>
      <c r="J66" s="471"/>
      <c r="K66" s="471"/>
      <c r="L66" s="472"/>
      <c r="M66" s="472"/>
      <c r="N66" s="471"/>
      <c r="O66" s="471"/>
      <c r="P66" s="471">
        <v>2</v>
      </c>
      <c r="Q66" s="471">
        <v>2</v>
      </c>
      <c r="R66" s="472">
        <v>2</v>
      </c>
      <c r="S66" s="472">
        <v>2</v>
      </c>
      <c r="T66" s="471"/>
      <c r="U66" s="471"/>
      <c r="V66" s="471"/>
      <c r="W66" s="471"/>
      <c r="X66" s="472"/>
      <c r="Y66" s="472"/>
      <c r="Z66" s="118"/>
      <c r="AA66" s="473">
        <f t="shared" si="5"/>
        <v>0</v>
      </c>
      <c r="AB66" s="473">
        <f t="shared" si="0"/>
        <v>0</v>
      </c>
      <c r="AC66" s="473">
        <f t="shared" si="1"/>
        <v>2</v>
      </c>
      <c r="AD66" s="473">
        <f t="shared" si="2"/>
        <v>2</v>
      </c>
      <c r="AE66" s="474">
        <f t="shared" si="3"/>
        <v>2</v>
      </c>
      <c r="AF66" s="474">
        <f t="shared" si="4"/>
        <v>2</v>
      </c>
      <c r="AH66" t="s">
        <v>191</v>
      </c>
      <c r="AI66" t="b">
        <f t="shared" si="6"/>
        <v>1</v>
      </c>
      <c r="AJ66">
        <f t="shared" si="7"/>
        <v>0</v>
      </c>
      <c r="AK66">
        <f t="shared" si="8"/>
        <v>0</v>
      </c>
      <c r="AL66">
        <f t="shared" si="9"/>
        <v>0</v>
      </c>
      <c r="AM66">
        <f t="shared" si="10"/>
        <v>0</v>
      </c>
      <c r="AN66">
        <f t="shared" si="11"/>
        <v>0</v>
      </c>
      <c r="AO66">
        <f t="shared" si="12"/>
        <v>0</v>
      </c>
      <c r="AP66">
        <f t="shared" si="13"/>
        <v>0</v>
      </c>
      <c r="AQ66">
        <f t="shared" si="14"/>
        <v>2</v>
      </c>
      <c r="AR66">
        <f t="shared" si="15"/>
        <v>2</v>
      </c>
      <c r="AS66">
        <f t="shared" si="16"/>
        <v>0</v>
      </c>
      <c r="AT66">
        <f t="shared" si="17"/>
        <v>0</v>
      </c>
      <c r="AU66">
        <f t="shared" si="18"/>
        <v>0</v>
      </c>
      <c r="AV66">
        <f t="shared" si="19"/>
        <v>0</v>
      </c>
      <c r="AX66" t="s">
        <v>416</v>
      </c>
      <c r="BE66">
        <v>2</v>
      </c>
      <c r="BG66">
        <v>2</v>
      </c>
    </row>
    <row r="67" spans="1:62" ht="15" x14ac:dyDescent="0.25">
      <c r="A67" s="470" t="s">
        <v>489</v>
      </c>
      <c r="B67" s="471"/>
      <c r="C67" s="471"/>
      <c r="D67" s="471"/>
      <c r="E67" s="471"/>
      <c r="F67" s="472"/>
      <c r="G67" s="472"/>
      <c r="H67" s="471"/>
      <c r="I67" s="471"/>
      <c r="J67" s="471"/>
      <c r="K67" s="471"/>
      <c r="L67" s="472"/>
      <c r="M67" s="472"/>
      <c r="N67" s="471">
        <v>1</v>
      </c>
      <c r="O67" s="471">
        <v>1</v>
      </c>
      <c r="P67" s="471"/>
      <c r="Q67" s="471"/>
      <c r="R67" s="472">
        <v>1</v>
      </c>
      <c r="S67" s="472">
        <v>1</v>
      </c>
      <c r="T67" s="471"/>
      <c r="U67" s="471"/>
      <c r="V67" s="471"/>
      <c r="W67" s="471"/>
      <c r="X67" s="472"/>
      <c r="Y67" s="472"/>
      <c r="Z67" s="118"/>
      <c r="AA67" s="473">
        <f t="shared" si="5"/>
        <v>1</v>
      </c>
      <c r="AB67" s="473">
        <f t="shared" si="0"/>
        <v>1</v>
      </c>
      <c r="AC67" s="473">
        <f t="shared" si="1"/>
        <v>0</v>
      </c>
      <c r="AD67" s="473">
        <f t="shared" si="2"/>
        <v>0</v>
      </c>
      <c r="AE67" s="474">
        <f t="shared" si="3"/>
        <v>1</v>
      </c>
      <c r="AF67" s="474">
        <f t="shared" si="4"/>
        <v>1</v>
      </c>
      <c r="AH67" t="s">
        <v>489</v>
      </c>
      <c r="AI67" t="b">
        <f t="shared" si="6"/>
        <v>1</v>
      </c>
      <c r="AJ67">
        <f t="shared" si="7"/>
        <v>0</v>
      </c>
      <c r="AK67">
        <f t="shared" si="8"/>
        <v>0</v>
      </c>
      <c r="AL67">
        <f t="shared" si="9"/>
        <v>0</v>
      </c>
      <c r="AM67">
        <f t="shared" si="10"/>
        <v>0</v>
      </c>
      <c r="AN67">
        <f t="shared" si="11"/>
        <v>0</v>
      </c>
      <c r="AO67">
        <f t="shared" si="12"/>
        <v>0</v>
      </c>
      <c r="AP67">
        <f t="shared" si="13"/>
        <v>1</v>
      </c>
      <c r="AQ67">
        <f t="shared" si="14"/>
        <v>0</v>
      </c>
      <c r="AR67">
        <f t="shared" si="15"/>
        <v>1</v>
      </c>
      <c r="AS67">
        <f t="shared" si="16"/>
        <v>0</v>
      </c>
      <c r="AT67">
        <f t="shared" si="17"/>
        <v>0</v>
      </c>
      <c r="AU67">
        <f t="shared" si="18"/>
        <v>0</v>
      </c>
      <c r="AV67">
        <f t="shared" si="19"/>
        <v>0</v>
      </c>
      <c r="AX67" t="s">
        <v>417</v>
      </c>
      <c r="AY67">
        <v>1</v>
      </c>
      <c r="AZ67">
        <v>1</v>
      </c>
      <c r="BA67">
        <v>2</v>
      </c>
      <c r="BB67">
        <v>3</v>
      </c>
      <c r="BC67">
        <v>3</v>
      </c>
      <c r="BD67">
        <v>6</v>
      </c>
      <c r="BE67">
        <v>6</v>
      </c>
      <c r="BF67">
        <v>3</v>
      </c>
      <c r="BG67">
        <v>9</v>
      </c>
    </row>
    <row r="68" spans="1:62" ht="15" x14ac:dyDescent="0.25">
      <c r="A68" s="470" t="s">
        <v>192</v>
      </c>
      <c r="B68" s="471">
        <v>2</v>
      </c>
      <c r="C68" s="471">
        <v>2</v>
      </c>
      <c r="D68" s="471">
        <v>1</v>
      </c>
      <c r="E68" s="471">
        <v>1</v>
      </c>
      <c r="F68" s="472">
        <v>3</v>
      </c>
      <c r="G68" s="472">
        <v>3</v>
      </c>
      <c r="H68" s="471">
        <v>1</v>
      </c>
      <c r="I68" s="471">
        <v>1</v>
      </c>
      <c r="J68" s="471"/>
      <c r="K68" s="471"/>
      <c r="L68" s="472">
        <v>1</v>
      </c>
      <c r="M68" s="472">
        <v>1</v>
      </c>
      <c r="N68" s="471"/>
      <c r="O68" s="471"/>
      <c r="P68" s="471"/>
      <c r="Q68" s="471"/>
      <c r="R68" s="472"/>
      <c r="S68" s="472"/>
      <c r="T68" s="471"/>
      <c r="U68" s="471"/>
      <c r="V68" s="471"/>
      <c r="W68" s="471"/>
      <c r="X68" s="472"/>
      <c r="Y68" s="472"/>
      <c r="Z68" s="118"/>
      <c r="AA68" s="473">
        <f t="shared" si="5"/>
        <v>3</v>
      </c>
      <c r="AB68" s="473">
        <f t="shared" si="0"/>
        <v>3</v>
      </c>
      <c r="AC68" s="473">
        <f t="shared" si="1"/>
        <v>1</v>
      </c>
      <c r="AD68" s="473">
        <f t="shared" si="2"/>
        <v>1</v>
      </c>
      <c r="AE68" s="474">
        <f t="shared" si="3"/>
        <v>4</v>
      </c>
      <c r="AF68" s="474">
        <f t="shared" si="4"/>
        <v>4</v>
      </c>
      <c r="AH68" t="s">
        <v>192</v>
      </c>
      <c r="AI68" t="b">
        <f t="shared" si="6"/>
        <v>1</v>
      </c>
      <c r="AJ68">
        <f t="shared" si="7"/>
        <v>2</v>
      </c>
      <c r="AK68">
        <f t="shared" si="8"/>
        <v>1</v>
      </c>
      <c r="AL68">
        <f t="shared" si="9"/>
        <v>3</v>
      </c>
      <c r="AM68">
        <f t="shared" si="10"/>
        <v>1</v>
      </c>
      <c r="AN68">
        <f t="shared" si="11"/>
        <v>0</v>
      </c>
      <c r="AO68">
        <f t="shared" si="12"/>
        <v>1</v>
      </c>
      <c r="AP68">
        <f t="shared" si="13"/>
        <v>0</v>
      </c>
      <c r="AQ68">
        <f t="shared" si="14"/>
        <v>0</v>
      </c>
      <c r="AR68">
        <f t="shared" si="15"/>
        <v>0</v>
      </c>
      <c r="AS68">
        <f t="shared" si="16"/>
        <v>0</v>
      </c>
      <c r="AT68">
        <f t="shared" si="17"/>
        <v>0</v>
      </c>
      <c r="AU68">
        <f t="shared" si="18"/>
        <v>0</v>
      </c>
      <c r="AV68">
        <f t="shared" si="19"/>
        <v>0</v>
      </c>
      <c r="AX68" t="s">
        <v>490</v>
      </c>
      <c r="AZ68">
        <v>1</v>
      </c>
      <c r="BA68">
        <v>1</v>
      </c>
      <c r="BB68">
        <v>1</v>
      </c>
      <c r="BC68">
        <v>1</v>
      </c>
      <c r="BD68">
        <v>2</v>
      </c>
      <c r="BE68">
        <v>2</v>
      </c>
      <c r="BG68">
        <v>2</v>
      </c>
      <c r="BH68">
        <v>1</v>
      </c>
      <c r="BJ68">
        <v>1</v>
      </c>
    </row>
    <row r="69" spans="1:62" ht="15" x14ac:dyDescent="0.25">
      <c r="A69" s="470" t="s">
        <v>193</v>
      </c>
      <c r="B69" s="471">
        <v>2</v>
      </c>
      <c r="C69" s="471">
        <v>2</v>
      </c>
      <c r="D69" s="471">
        <v>1</v>
      </c>
      <c r="E69" s="471">
        <v>1</v>
      </c>
      <c r="F69" s="472">
        <v>3</v>
      </c>
      <c r="G69" s="472">
        <v>3</v>
      </c>
      <c r="H69" s="471">
        <v>5</v>
      </c>
      <c r="I69" s="471">
        <v>5</v>
      </c>
      <c r="J69" s="471">
        <v>3</v>
      </c>
      <c r="K69" s="471">
        <v>3</v>
      </c>
      <c r="L69" s="472">
        <v>8</v>
      </c>
      <c r="M69" s="472">
        <v>8</v>
      </c>
      <c r="N69" s="471">
        <v>4</v>
      </c>
      <c r="O69" s="471">
        <v>4</v>
      </c>
      <c r="P69" s="471">
        <v>2</v>
      </c>
      <c r="Q69" s="471">
        <v>1</v>
      </c>
      <c r="R69" s="472">
        <v>6</v>
      </c>
      <c r="S69" s="472">
        <v>5</v>
      </c>
      <c r="T69" s="471"/>
      <c r="U69" s="471"/>
      <c r="V69" s="471">
        <v>1</v>
      </c>
      <c r="W69" s="471">
        <v>1</v>
      </c>
      <c r="X69" s="472">
        <v>1</v>
      </c>
      <c r="Y69" s="472">
        <v>1</v>
      </c>
      <c r="Z69" s="118"/>
      <c r="AA69" s="473">
        <f t="shared" si="5"/>
        <v>11</v>
      </c>
      <c r="AB69" s="473">
        <f t="shared" si="0"/>
        <v>11</v>
      </c>
      <c r="AC69" s="473">
        <f t="shared" si="1"/>
        <v>7</v>
      </c>
      <c r="AD69" s="473">
        <f t="shared" si="2"/>
        <v>6</v>
      </c>
      <c r="AE69" s="474">
        <f t="shared" si="3"/>
        <v>18</v>
      </c>
      <c r="AF69" s="474">
        <f t="shared" si="4"/>
        <v>17</v>
      </c>
      <c r="AH69" t="s">
        <v>193</v>
      </c>
      <c r="AI69" t="b">
        <f t="shared" si="6"/>
        <v>1</v>
      </c>
      <c r="AJ69">
        <f t="shared" si="7"/>
        <v>2</v>
      </c>
      <c r="AK69">
        <f t="shared" si="8"/>
        <v>1</v>
      </c>
      <c r="AL69">
        <f t="shared" si="9"/>
        <v>3</v>
      </c>
      <c r="AM69">
        <f t="shared" si="10"/>
        <v>5</v>
      </c>
      <c r="AN69">
        <f t="shared" si="11"/>
        <v>3</v>
      </c>
      <c r="AO69">
        <f t="shared" si="12"/>
        <v>8</v>
      </c>
      <c r="AP69">
        <f t="shared" si="13"/>
        <v>4</v>
      </c>
      <c r="AQ69">
        <f t="shared" si="14"/>
        <v>1</v>
      </c>
      <c r="AR69">
        <f t="shared" si="15"/>
        <v>5</v>
      </c>
      <c r="AS69">
        <f t="shared" si="16"/>
        <v>0</v>
      </c>
      <c r="AT69">
        <f t="shared" si="17"/>
        <v>1</v>
      </c>
      <c r="AU69">
        <f t="shared" si="18"/>
        <v>1</v>
      </c>
      <c r="AV69">
        <f t="shared" si="19"/>
        <v>0</v>
      </c>
      <c r="AX69" t="s">
        <v>139</v>
      </c>
      <c r="AZ69">
        <v>1</v>
      </c>
      <c r="BA69">
        <v>1</v>
      </c>
      <c r="BB69">
        <v>1</v>
      </c>
      <c r="BC69">
        <v>1</v>
      </c>
      <c r="BD69">
        <v>2</v>
      </c>
      <c r="BE69">
        <v>2</v>
      </c>
      <c r="BG69">
        <v>2</v>
      </c>
      <c r="BH69">
        <v>1</v>
      </c>
      <c r="BJ69">
        <v>1</v>
      </c>
    </row>
    <row r="70" spans="1:62" ht="15" x14ac:dyDescent="0.25">
      <c r="A70" s="470" t="s">
        <v>416</v>
      </c>
      <c r="B70" s="471"/>
      <c r="C70" s="471"/>
      <c r="D70" s="471"/>
      <c r="E70" s="471"/>
      <c r="F70" s="472"/>
      <c r="G70" s="472"/>
      <c r="H70" s="471"/>
      <c r="I70" s="471"/>
      <c r="J70" s="471"/>
      <c r="K70" s="471"/>
      <c r="L70" s="472"/>
      <c r="M70" s="472"/>
      <c r="N70" s="471">
        <v>2</v>
      </c>
      <c r="O70" s="471">
        <v>2</v>
      </c>
      <c r="P70" s="471"/>
      <c r="Q70" s="471"/>
      <c r="R70" s="472">
        <v>2</v>
      </c>
      <c r="S70" s="472">
        <v>2</v>
      </c>
      <c r="T70" s="471"/>
      <c r="U70" s="471"/>
      <c r="V70" s="471"/>
      <c r="W70" s="471"/>
      <c r="X70" s="472"/>
      <c r="Y70" s="472"/>
      <c r="Z70" s="118"/>
      <c r="AA70" s="473">
        <f t="shared" si="5"/>
        <v>2</v>
      </c>
      <c r="AB70" s="473">
        <f t="shared" si="0"/>
        <v>2</v>
      </c>
      <c r="AC70" s="473">
        <f t="shared" si="1"/>
        <v>0</v>
      </c>
      <c r="AD70" s="473">
        <f t="shared" si="2"/>
        <v>0</v>
      </c>
      <c r="AE70" s="474">
        <f t="shared" si="3"/>
        <v>2</v>
      </c>
      <c r="AF70" s="474">
        <f t="shared" si="4"/>
        <v>2</v>
      </c>
      <c r="AH70" t="s">
        <v>416</v>
      </c>
      <c r="AI70" t="b">
        <f t="shared" si="6"/>
        <v>1</v>
      </c>
      <c r="AJ70">
        <f t="shared" si="7"/>
        <v>0</v>
      </c>
      <c r="AK70">
        <f t="shared" si="8"/>
        <v>0</v>
      </c>
      <c r="AL70">
        <f t="shared" si="9"/>
        <v>0</v>
      </c>
      <c r="AM70">
        <f t="shared" si="10"/>
        <v>0</v>
      </c>
      <c r="AN70">
        <f t="shared" si="11"/>
        <v>0</v>
      </c>
      <c r="AO70">
        <f t="shared" si="12"/>
        <v>0</v>
      </c>
      <c r="AP70">
        <f t="shared" si="13"/>
        <v>2</v>
      </c>
      <c r="AQ70">
        <f t="shared" si="14"/>
        <v>0</v>
      </c>
      <c r="AR70">
        <f t="shared" si="15"/>
        <v>2</v>
      </c>
      <c r="AS70">
        <f t="shared" si="16"/>
        <v>0</v>
      </c>
      <c r="AT70">
        <f t="shared" si="17"/>
        <v>0</v>
      </c>
      <c r="AU70">
        <f t="shared" si="18"/>
        <v>0</v>
      </c>
      <c r="AV70">
        <f t="shared" si="19"/>
        <v>0</v>
      </c>
      <c r="AX70" t="s">
        <v>491</v>
      </c>
      <c r="AY70">
        <v>12</v>
      </c>
      <c r="AZ70">
        <v>4</v>
      </c>
      <c r="BA70">
        <v>16</v>
      </c>
      <c r="BB70">
        <v>33</v>
      </c>
      <c r="BC70">
        <v>10</v>
      </c>
      <c r="BD70">
        <v>43</v>
      </c>
      <c r="BE70">
        <v>21</v>
      </c>
      <c r="BF70">
        <v>14</v>
      </c>
      <c r="BG70">
        <v>35</v>
      </c>
      <c r="BH70">
        <v>1</v>
      </c>
      <c r="BI70">
        <v>2</v>
      </c>
      <c r="BJ70">
        <v>3</v>
      </c>
    </row>
    <row r="71" spans="1:62" ht="15" x14ac:dyDescent="0.25">
      <c r="A71" s="470" t="s">
        <v>417</v>
      </c>
      <c r="B71" s="471">
        <v>1</v>
      </c>
      <c r="C71" s="471">
        <v>1</v>
      </c>
      <c r="D71" s="471">
        <v>1</v>
      </c>
      <c r="E71" s="471">
        <v>1</v>
      </c>
      <c r="F71" s="472">
        <v>2</v>
      </c>
      <c r="G71" s="472">
        <v>2</v>
      </c>
      <c r="H71" s="471">
        <v>3</v>
      </c>
      <c r="I71" s="471">
        <v>3</v>
      </c>
      <c r="J71" s="471">
        <v>3</v>
      </c>
      <c r="K71" s="471">
        <v>3</v>
      </c>
      <c r="L71" s="472">
        <v>6</v>
      </c>
      <c r="M71" s="472">
        <v>6</v>
      </c>
      <c r="N71" s="471">
        <v>7</v>
      </c>
      <c r="O71" s="471">
        <v>6</v>
      </c>
      <c r="P71" s="471">
        <v>3</v>
      </c>
      <c r="Q71" s="471">
        <v>3</v>
      </c>
      <c r="R71" s="472">
        <v>10</v>
      </c>
      <c r="S71" s="472">
        <v>9</v>
      </c>
      <c r="T71" s="471"/>
      <c r="U71" s="471"/>
      <c r="V71" s="471"/>
      <c r="W71" s="471"/>
      <c r="X71" s="472"/>
      <c r="Y71" s="472"/>
      <c r="Z71" s="118"/>
      <c r="AA71" s="473">
        <f t="shared" si="5"/>
        <v>11</v>
      </c>
      <c r="AB71" s="473">
        <f t="shared" si="0"/>
        <v>10</v>
      </c>
      <c r="AC71" s="473">
        <f t="shared" si="1"/>
        <v>7</v>
      </c>
      <c r="AD71" s="473">
        <f t="shared" si="2"/>
        <v>7</v>
      </c>
      <c r="AE71" s="474">
        <f t="shared" si="3"/>
        <v>18</v>
      </c>
      <c r="AF71" s="474">
        <f t="shared" si="4"/>
        <v>17</v>
      </c>
      <c r="AH71" t="s">
        <v>417</v>
      </c>
      <c r="AI71" t="b">
        <f t="shared" si="6"/>
        <v>1</v>
      </c>
      <c r="AJ71">
        <f t="shared" si="7"/>
        <v>1</v>
      </c>
      <c r="AK71">
        <f t="shared" si="8"/>
        <v>1</v>
      </c>
      <c r="AL71">
        <f t="shared" si="9"/>
        <v>2</v>
      </c>
      <c r="AM71">
        <f t="shared" si="10"/>
        <v>3</v>
      </c>
      <c r="AN71">
        <f t="shared" si="11"/>
        <v>3</v>
      </c>
      <c r="AO71">
        <f t="shared" si="12"/>
        <v>6</v>
      </c>
      <c r="AP71">
        <f t="shared" si="13"/>
        <v>6</v>
      </c>
      <c r="AQ71">
        <f t="shared" si="14"/>
        <v>3</v>
      </c>
      <c r="AR71">
        <f t="shared" si="15"/>
        <v>9</v>
      </c>
      <c r="AS71">
        <f t="shared" si="16"/>
        <v>0</v>
      </c>
      <c r="AT71">
        <f t="shared" si="17"/>
        <v>0</v>
      </c>
      <c r="AU71">
        <f t="shared" si="18"/>
        <v>0</v>
      </c>
      <c r="AV71">
        <f t="shared" si="19"/>
        <v>0</v>
      </c>
      <c r="AX71" t="s">
        <v>418</v>
      </c>
      <c r="AY71">
        <v>2</v>
      </c>
      <c r="BA71">
        <v>2</v>
      </c>
      <c r="BB71">
        <v>5</v>
      </c>
      <c r="BC71">
        <v>2</v>
      </c>
      <c r="BD71">
        <v>7</v>
      </c>
      <c r="BE71">
        <v>7</v>
      </c>
      <c r="BF71">
        <v>4</v>
      </c>
      <c r="BG71">
        <v>11</v>
      </c>
      <c r="BH71">
        <v>1</v>
      </c>
      <c r="BI71">
        <v>2</v>
      </c>
      <c r="BJ71">
        <v>3</v>
      </c>
    </row>
    <row r="72" spans="1:62" ht="15" x14ac:dyDescent="0.25">
      <c r="A72" s="465" t="s">
        <v>490</v>
      </c>
      <c r="B72" s="466"/>
      <c r="C72" s="466"/>
      <c r="D72" s="466">
        <v>1</v>
      </c>
      <c r="E72" s="466">
        <v>1</v>
      </c>
      <c r="F72" s="467">
        <v>1</v>
      </c>
      <c r="G72" s="467">
        <v>1</v>
      </c>
      <c r="H72" s="466">
        <v>1</v>
      </c>
      <c r="I72" s="466">
        <v>1</v>
      </c>
      <c r="J72" s="466">
        <v>1</v>
      </c>
      <c r="K72" s="466">
        <v>1</v>
      </c>
      <c r="L72" s="467">
        <v>2</v>
      </c>
      <c r="M72" s="467">
        <v>2</v>
      </c>
      <c r="N72" s="466">
        <v>2</v>
      </c>
      <c r="O72" s="466">
        <v>2</v>
      </c>
      <c r="P72" s="466"/>
      <c r="Q72" s="466"/>
      <c r="R72" s="467">
        <v>2</v>
      </c>
      <c r="S72" s="467">
        <v>2</v>
      </c>
      <c r="T72" s="466">
        <v>1</v>
      </c>
      <c r="U72" s="466">
        <v>1</v>
      </c>
      <c r="V72" s="466"/>
      <c r="W72" s="466"/>
      <c r="X72" s="467">
        <v>1</v>
      </c>
      <c r="Y72" s="467">
        <v>1</v>
      </c>
      <c r="Z72" s="118"/>
      <c r="AA72" s="468">
        <f t="shared" si="5"/>
        <v>4</v>
      </c>
      <c r="AB72" s="468">
        <f t="shared" si="0"/>
        <v>4</v>
      </c>
      <c r="AC72" s="468">
        <f t="shared" si="1"/>
        <v>2</v>
      </c>
      <c r="AD72" s="468">
        <f t="shared" si="2"/>
        <v>2</v>
      </c>
      <c r="AE72" s="469">
        <f t="shared" si="3"/>
        <v>6</v>
      </c>
      <c r="AF72" s="469">
        <f t="shared" si="4"/>
        <v>6</v>
      </c>
      <c r="AH72" t="s">
        <v>490</v>
      </c>
      <c r="AI72" t="b">
        <f t="shared" si="6"/>
        <v>1</v>
      </c>
      <c r="AJ72">
        <f t="shared" si="7"/>
        <v>0</v>
      </c>
      <c r="AK72">
        <f t="shared" si="8"/>
        <v>1</v>
      </c>
      <c r="AL72">
        <f t="shared" si="9"/>
        <v>1</v>
      </c>
      <c r="AM72">
        <f t="shared" si="10"/>
        <v>1</v>
      </c>
      <c r="AN72">
        <f t="shared" si="11"/>
        <v>1</v>
      </c>
      <c r="AO72">
        <f t="shared" si="12"/>
        <v>2</v>
      </c>
      <c r="AP72">
        <f t="shared" si="13"/>
        <v>2</v>
      </c>
      <c r="AQ72">
        <f t="shared" si="14"/>
        <v>0</v>
      </c>
      <c r="AR72">
        <f t="shared" si="15"/>
        <v>2</v>
      </c>
      <c r="AS72">
        <f t="shared" si="16"/>
        <v>1</v>
      </c>
      <c r="AT72">
        <f t="shared" si="17"/>
        <v>0</v>
      </c>
      <c r="AU72">
        <f t="shared" si="18"/>
        <v>1</v>
      </c>
      <c r="AV72">
        <f t="shared" si="19"/>
        <v>0</v>
      </c>
      <c r="AX72" t="s">
        <v>194</v>
      </c>
      <c r="AY72">
        <v>1</v>
      </c>
      <c r="AZ72">
        <v>2</v>
      </c>
      <c r="BA72">
        <v>3</v>
      </c>
      <c r="BB72">
        <v>16</v>
      </c>
      <c r="BC72">
        <v>7</v>
      </c>
      <c r="BD72">
        <v>23</v>
      </c>
      <c r="BE72">
        <v>1</v>
      </c>
      <c r="BF72">
        <v>2</v>
      </c>
      <c r="BG72">
        <v>3</v>
      </c>
    </row>
    <row r="73" spans="1:62" ht="15" x14ac:dyDescent="0.25">
      <c r="A73" s="470" t="s">
        <v>139</v>
      </c>
      <c r="B73" s="471"/>
      <c r="C73" s="471"/>
      <c r="D73" s="471">
        <v>1</v>
      </c>
      <c r="E73" s="471">
        <v>1</v>
      </c>
      <c r="F73" s="472">
        <v>1</v>
      </c>
      <c r="G73" s="472">
        <v>1</v>
      </c>
      <c r="H73" s="471">
        <v>1</v>
      </c>
      <c r="I73" s="471">
        <v>1</v>
      </c>
      <c r="J73" s="471">
        <v>1</v>
      </c>
      <c r="K73" s="471">
        <v>1</v>
      </c>
      <c r="L73" s="472">
        <v>2</v>
      </c>
      <c r="M73" s="472">
        <v>2</v>
      </c>
      <c r="N73" s="471">
        <v>2</v>
      </c>
      <c r="O73" s="471">
        <v>2</v>
      </c>
      <c r="P73" s="471"/>
      <c r="Q73" s="471"/>
      <c r="R73" s="472">
        <v>2</v>
      </c>
      <c r="S73" s="472">
        <v>2</v>
      </c>
      <c r="T73" s="471">
        <v>1</v>
      </c>
      <c r="U73" s="471">
        <v>1</v>
      </c>
      <c r="V73" s="471"/>
      <c r="W73" s="471"/>
      <c r="X73" s="472">
        <v>1</v>
      </c>
      <c r="Y73" s="472">
        <v>1</v>
      </c>
      <c r="Z73" s="118"/>
      <c r="AA73" s="473">
        <f t="shared" si="5"/>
        <v>4</v>
      </c>
      <c r="AB73" s="473">
        <f t="shared" si="0"/>
        <v>4</v>
      </c>
      <c r="AC73" s="473">
        <f t="shared" si="1"/>
        <v>2</v>
      </c>
      <c r="AD73" s="473">
        <f t="shared" si="2"/>
        <v>2</v>
      </c>
      <c r="AE73" s="474">
        <f t="shared" si="3"/>
        <v>6</v>
      </c>
      <c r="AF73" s="474">
        <f t="shared" si="4"/>
        <v>6</v>
      </c>
      <c r="AH73" t="s">
        <v>139</v>
      </c>
      <c r="AI73" t="b">
        <f t="shared" si="6"/>
        <v>1</v>
      </c>
      <c r="AJ73">
        <f t="shared" si="7"/>
        <v>0</v>
      </c>
      <c r="AK73">
        <f t="shared" si="8"/>
        <v>1</v>
      </c>
      <c r="AL73">
        <f t="shared" si="9"/>
        <v>1</v>
      </c>
      <c r="AM73">
        <f t="shared" si="10"/>
        <v>1</v>
      </c>
      <c r="AN73">
        <f t="shared" si="11"/>
        <v>1</v>
      </c>
      <c r="AO73">
        <f t="shared" si="12"/>
        <v>2</v>
      </c>
      <c r="AP73">
        <f t="shared" si="13"/>
        <v>2</v>
      </c>
      <c r="AQ73">
        <f t="shared" si="14"/>
        <v>0</v>
      </c>
      <c r="AR73">
        <f t="shared" si="15"/>
        <v>2</v>
      </c>
      <c r="AS73">
        <f t="shared" si="16"/>
        <v>1</v>
      </c>
      <c r="AT73">
        <f t="shared" si="17"/>
        <v>0</v>
      </c>
      <c r="AU73">
        <f t="shared" si="18"/>
        <v>1</v>
      </c>
      <c r="AV73">
        <f t="shared" si="19"/>
        <v>0</v>
      </c>
      <c r="AX73" t="s">
        <v>195</v>
      </c>
      <c r="AY73">
        <v>5</v>
      </c>
      <c r="AZ73">
        <v>1</v>
      </c>
      <c r="BA73">
        <v>6</v>
      </c>
      <c r="BB73">
        <v>3</v>
      </c>
      <c r="BD73">
        <v>3</v>
      </c>
    </row>
    <row r="74" spans="1:62" ht="15" x14ac:dyDescent="0.25">
      <c r="A74" s="465" t="s">
        <v>491</v>
      </c>
      <c r="B74" s="466">
        <v>12</v>
      </c>
      <c r="C74" s="466">
        <v>12</v>
      </c>
      <c r="D74" s="466">
        <v>5</v>
      </c>
      <c r="E74" s="466">
        <v>4</v>
      </c>
      <c r="F74" s="467">
        <v>17</v>
      </c>
      <c r="G74" s="467">
        <v>16</v>
      </c>
      <c r="H74" s="466">
        <v>34</v>
      </c>
      <c r="I74" s="466">
        <v>33</v>
      </c>
      <c r="J74" s="466">
        <v>14</v>
      </c>
      <c r="K74" s="466">
        <v>10</v>
      </c>
      <c r="L74" s="467">
        <v>48</v>
      </c>
      <c r="M74" s="467">
        <v>43</v>
      </c>
      <c r="N74" s="466">
        <v>21</v>
      </c>
      <c r="O74" s="466">
        <v>21</v>
      </c>
      <c r="P74" s="466">
        <v>14</v>
      </c>
      <c r="Q74" s="466">
        <v>14</v>
      </c>
      <c r="R74" s="467">
        <v>35</v>
      </c>
      <c r="S74" s="467">
        <v>35</v>
      </c>
      <c r="T74" s="466">
        <v>2</v>
      </c>
      <c r="U74" s="466">
        <v>1</v>
      </c>
      <c r="V74" s="466">
        <v>2</v>
      </c>
      <c r="W74" s="466">
        <v>2</v>
      </c>
      <c r="X74" s="467">
        <v>4</v>
      </c>
      <c r="Y74" s="467">
        <v>3</v>
      </c>
      <c r="Z74" s="118"/>
      <c r="AA74" s="468">
        <f t="shared" si="5"/>
        <v>69</v>
      </c>
      <c r="AB74" s="468">
        <f t="shared" ref="AB74:AB137" si="20">C74+I74+O74+U74</f>
        <v>67</v>
      </c>
      <c r="AC74" s="468">
        <f t="shared" ref="AC74:AC137" si="21">D74+J74+P74+V74</f>
        <v>35</v>
      </c>
      <c r="AD74" s="468">
        <f t="shared" ref="AD74:AD137" si="22">E74+K74+Q74+W74</f>
        <v>30</v>
      </c>
      <c r="AE74" s="469">
        <f t="shared" ref="AE74:AE137" si="23">F74+L74+R74+X74</f>
        <v>104</v>
      </c>
      <c r="AF74" s="469">
        <f t="shared" ref="AF74:AF137" si="24">G74+M74+S74+Y74</f>
        <v>97</v>
      </c>
      <c r="AH74" t="s">
        <v>491</v>
      </c>
      <c r="AI74" t="b">
        <f t="shared" si="6"/>
        <v>1</v>
      </c>
      <c r="AJ74">
        <f t="shared" si="7"/>
        <v>12</v>
      </c>
      <c r="AK74">
        <f t="shared" si="8"/>
        <v>4</v>
      </c>
      <c r="AL74">
        <f t="shared" si="9"/>
        <v>16</v>
      </c>
      <c r="AM74">
        <f t="shared" si="10"/>
        <v>33</v>
      </c>
      <c r="AN74">
        <f t="shared" si="11"/>
        <v>10</v>
      </c>
      <c r="AO74">
        <f t="shared" si="12"/>
        <v>43</v>
      </c>
      <c r="AP74">
        <f t="shared" si="13"/>
        <v>21</v>
      </c>
      <c r="AQ74">
        <f t="shared" si="14"/>
        <v>14</v>
      </c>
      <c r="AR74">
        <f t="shared" si="15"/>
        <v>35</v>
      </c>
      <c r="AS74">
        <f t="shared" si="16"/>
        <v>1</v>
      </c>
      <c r="AT74">
        <f t="shared" si="17"/>
        <v>2</v>
      </c>
      <c r="AU74">
        <f t="shared" si="18"/>
        <v>3</v>
      </c>
      <c r="AV74">
        <f t="shared" si="19"/>
        <v>0</v>
      </c>
      <c r="AX74" t="s">
        <v>196</v>
      </c>
      <c r="BE74">
        <v>2</v>
      </c>
      <c r="BF74">
        <v>2</v>
      </c>
      <c r="BG74">
        <v>4</v>
      </c>
    </row>
    <row r="75" spans="1:62" ht="15" x14ac:dyDescent="0.25">
      <c r="A75" s="470" t="s">
        <v>418</v>
      </c>
      <c r="B75" s="471">
        <v>2</v>
      </c>
      <c r="C75" s="471">
        <v>2</v>
      </c>
      <c r="D75" s="471"/>
      <c r="E75" s="471"/>
      <c r="F75" s="472">
        <v>2</v>
      </c>
      <c r="G75" s="472">
        <v>2</v>
      </c>
      <c r="H75" s="471">
        <v>5</v>
      </c>
      <c r="I75" s="471">
        <v>5</v>
      </c>
      <c r="J75" s="471">
        <v>3</v>
      </c>
      <c r="K75" s="471">
        <v>2</v>
      </c>
      <c r="L75" s="472">
        <v>8</v>
      </c>
      <c r="M75" s="472">
        <v>7</v>
      </c>
      <c r="N75" s="471">
        <v>7</v>
      </c>
      <c r="O75" s="471">
        <v>7</v>
      </c>
      <c r="P75" s="471">
        <v>4</v>
      </c>
      <c r="Q75" s="471">
        <v>4</v>
      </c>
      <c r="R75" s="472">
        <v>11</v>
      </c>
      <c r="S75" s="472">
        <v>11</v>
      </c>
      <c r="T75" s="471">
        <v>2</v>
      </c>
      <c r="U75" s="471">
        <v>1</v>
      </c>
      <c r="V75" s="471">
        <v>2</v>
      </c>
      <c r="W75" s="471">
        <v>2</v>
      </c>
      <c r="X75" s="472">
        <v>4</v>
      </c>
      <c r="Y75" s="472">
        <v>3</v>
      </c>
      <c r="Z75" s="118"/>
      <c r="AA75" s="473">
        <f t="shared" ref="AA75:AA138" si="25">B75+H75+N75+T75</f>
        <v>16</v>
      </c>
      <c r="AB75" s="473">
        <f t="shared" si="20"/>
        <v>15</v>
      </c>
      <c r="AC75" s="473">
        <f t="shared" si="21"/>
        <v>9</v>
      </c>
      <c r="AD75" s="473">
        <f t="shared" si="22"/>
        <v>8</v>
      </c>
      <c r="AE75" s="474">
        <f t="shared" si="23"/>
        <v>25</v>
      </c>
      <c r="AF75" s="474">
        <f t="shared" si="24"/>
        <v>23</v>
      </c>
      <c r="AH75" t="s">
        <v>418</v>
      </c>
      <c r="AI75" t="b">
        <f t="shared" ref="AI75:AI138" si="26">AH75=A75</f>
        <v>1</v>
      </c>
      <c r="AJ75">
        <f t="shared" ref="AJ75:AJ138" si="27">VLOOKUP($AH75,$AX$9:$BL$155,2,FALSE)</f>
        <v>2</v>
      </c>
      <c r="AK75">
        <f t="shared" ref="AK75:AK138" si="28">VLOOKUP($AH75,$AX$9:$BL$155,3,FALSE)</f>
        <v>0</v>
      </c>
      <c r="AL75">
        <f t="shared" ref="AL75:AL138" si="29">VLOOKUP($AH75,$AX$9:$BL$155,4,FALSE)</f>
        <v>2</v>
      </c>
      <c r="AM75">
        <f t="shared" ref="AM75:AM138" si="30">VLOOKUP($AH75,$AX$9:$BL$155,5,FALSE)</f>
        <v>5</v>
      </c>
      <c r="AN75">
        <f t="shared" ref="AN75:AN138" si="31">VLOOKUP($AH75,$AX$9:$BL$155,6,FALSE)</f>
        <v>2</v>
      </c>
      <c r="AO75">
        <f t="shared" ref="AO75:AO138" si="32">VLOOKUP($AH75,$AX$9:$BL$155,7,FALSE)</f>
        <v>7</v>
      </c>
      <c r="AP75">
        <f t="shared" ref="AP75:AP138" si="33">VLOOKUP($AH75,$AX$9:$BL$155,8,FALSE)</f>
        <v>7</v>
      </c>
      <c r="AQ75">
        <f t="shared" ref="AQ75:AQ138" si="34">VLOOKUP($AH75,$AX$9:$BL$155,9,FALSE)</f>
        <v>4</v>
      </c>
      <c r="AR75">
        <f t="shared" ref="AR75:AR138" si="35">VLOOKUP($AH75,$AX$9:$BL$155,10,FALSE)</f>
        <v>11</v>
      </c>
      <c r="AS75">
        <f t="shared" ref="AS75:AS138" si="36">VLOOKUP($AH75,$AX$9:$BL$155,11,FALSE)</f>
        <v>1</v>
      </c>
      <c r="AT75">
        <f t="shared" ref="AT75:AT138" si="37">VLOOKUP($AH75,$AX$9:$BL$155,12,FALSE)</f>
        <v>2</v>
      </c>
      <c r="AU75">
        <f t="shared" ref="AU75:AU138" si="38">VLOOKUP($AH75,$AX$9:$BL$155,13,FALSE)</f>
        <v>3</v>
      </c>
      <c r="AV75">
        <f t="shared" ref="AV75:AV138" si="39">VLOOKUP($AH75,$AX$9:$BL$155,14,FALSE)</f>
        <v>0</v>
      </c>
      <c r="AX75" t="s">
        <v>197</v>
      </c>
      <c r="AY75">
        <v>1</v>
      </c>
      <c r="BA75">
        <v>1</v>
      </c>
      <c r="BB75">
        <v>4</v>
      </c>
      <c r="BC75">
        <v>1</v>
      </c>
      <c r="BD75">
        <v>5</v>
      </c>
      <c r="BF75">
        <v>2</v>
      </c>
      <c r="BG75">
        <v>2</v>
      </c>
    </row>
    <row r="76" spans="1:62" ht="15" x14ac:dyDescent="0.25">
      <c r="A76" s="470" t="s">
        <v>194</v>
      </c>
      <c r="B76" s="471">
        <v>1</v>
      </c>
      <c r="C76" s="471">
        <v>1</v>
      </c>
      <c r="D76" s="471">
        <v>3</v>
      </c>
      <c r="E76" s="471">
        <v>2</v>
      </c>
      <c r="F76" s="472">
        <v>4</v>
      </c>
      <c r="G76" s="472">
        <v>3</v>
      </c>
      <c r="H76" s="471">
        <v>16</v>
      </c>
      <c r="I76" s="471">
        <v>16</v>
      </c>
      <c r="J76" s="471">
        <v>7</v>
      </c>
      <c r="K76" s="471">
        <v>7</v>
      </c>
      <c r="L76" s="472">
        <v>23</v>
      </c>
      <c r="M76" s="472">
        <v>23</v>
      </c>
      <c r="N76" s="471">
        <v>1</v>
      </c>
      <c r="O76" s="471">
        <v>1</v>
      </c>
      <c r="P76" s="471">
        <v>2</v>
      </c>
      <c r="Q76" s="471">
        <v>2</v>
      </c>
      <c r="R76" s="472">
        <v>3</v>
      </c>
      <c r="S76" s="472">
        <v>3</v>
      </c>
      <c r="T76" s="471"/>
      <c r="U76" s="471"/>
      <c r="V76" s="471"/>
      <c r="W76" s="471"/>
      <c r="X76" s="472"/>
      <c r="Y76" s="472"/>
      <c r="Z76" s="118"/>
      <c r="AA76" s="473">
        <f t="shared" si="25"/>
        <v>18</v>
      </c>
      <c r="AB76" s="473">
        <f t="shared" si="20"/>
        <v>18</v>
      </c>
      <c r="AC76" s="473">
        <f t="shared" si="21"/>
        <v>12</v>
      </c>
      <c r="AD76" s="473">
        <f t="shared" si="22"/>
        <v>11</v>
      </c>
      <c r="AE76" s="474">
        <f t="shared" si="23"/>
        <v>30</v>
      </c>
      <c r="AF76" s="474">
        <f t="shared" si="24"/>
        <v>29</v>
      </c>
      <c r="AH76" t="s">
        <v>194</v>
      </c>
      <c r="AI76" t="b">
        <f t="shared" si="26"/>
        <v>1</v>
      </c>
      <c r="AJ76">
        <f t="shared" si="27"/>
        <v>1</v>
      </c>
      <c r="AK76">
        <f t="shared" si="28"/>
        <v>2</v>
      </c>
      <c r="AL76">
        <f t="shared" si="29"/>
        <v>3</v>
      </c>
      <c r="AM76">
        <f t="shared" si="30"/>
        <v>16</v>
      </c>
      <c r="AN76">
        <f t="shared" si="31"/>
        <v>7</v>
      </c>
      <c r="AO76">
        <f t="shared" si="32"/>
        <v>23</v>
      </c>
      <c r="AP76">
        <f t="shared" si="33"/>
        <v>1</v>
      </c>
      <c r="AQ76">
        <f t="shared" si="34"/>
        <v>2</v>
      </c>
      <c r="AR76">
        <f t="shared" si="35"/>
        <v>3</v>
      </c>
      <c r="AS76">
        <f t="shared" si="36"/>
        <v>0</v>
      </c>
      <c r="AT76">
        <f t="shared" si="37"/>
        <v>0</v>
      </c>
      <c r="AU76">
        <f t="shared" si="38"/>
        <v>0</v>
      </c>
      <c r="AV76">
        <f t="shared" si="39"/>
        <v>0</v>
      </c>
      <c r="AX76" t="s">
        <v>419</v>
      </c>
      <c r="BB76">
        <v>1</v>
      </c>
      <c r="BD76">
        <v>1</v>
      </c>
    </row>
    <row r="77" spans="1:62" ht="15" x14ac:dyDescent="0.25">
      <c r="A77" s="470" t="s">
        <v>195</v>
      </c>
      <c r="B77" s="471">
        <v>5</v>
      </c>
      <c r="C77" s="471">
        <v>5</v>
      </c>
      <c r="D77" s="471">
        <v>1</v>
      </c>
      <c r="E77" s="471">
        <v>1</v>
      </c>
      <c r="F77" s="472">
        <v>6</v>
      </c>
      <c r="G77" s="472">
        <v>6</v>
      </c>
      <c r="H77" s="471">
        <v>3</v>
      </c>
      <c r="I77" s="471">
        <v>3</v>
      </c>
      <c r="J77" s="471"/>
      <c r="K77" s="471"/>
      <c r="L77" s="472">
        <v>3</v>
      </c>
      <c r="M77" s="472">
        <v>3</v>
      </c>
      <c r="N77" s="471"/>
      <c r="O77" s="471"/>
      <c r="P77" s="471"/>
      <c r="Q77" s="471"/>
      <c r="R77" s="472"/>
      <c r="S77" s="472"/>
      <c r="T77" s="471"/>
      <c r="U77" s="471"/>
      <c r="V77" s="471"/>
      <c r="W77" s="471"/>
      <c r="X77" s="472"/>
      <c r="Y77" s="472"/>
      <c r="Z77" s="118"/>
      <c r="AA77" s="473">
        <f t="shared" si="25"/>
        <v>8</v>
      </c>
      <c r="AB77" s="473">
        <f t="shared" si="20"/>
        <v>8</v>
      </c>
      <c r="AC77" s="473">
        <f t="shared" si="21"/>
        <v>1</v>
      </c>
      <c r="AD77" s="473">
        <f t="shared" si="22"/>
        <v>1</v>
      </c>
      <c r="AE77" s="474">
        <f t="shared" si="23"/>
        <v>9</v>
      </c>
      <c r="AF77" s="474">
        <f t="shared" si="24"/>
        <v>9</v>
      </c>
      <c r="AH77" t="s">
        <v>195</v>
      </c>
      <c r="AI77" t="b">
        <f t="shared" si="26"/>
        <v>1</v>
      </c>
      <c r="AJ77">
        <f t="shared" si="27"/>
        <v>5</v>
      </c>
      <c r="AK77">
        <f t="shared" si="28"/>
        <v>1</v>
      </c>
      <c r="AL77">
        <f t="shared" si="29"/>
        <v>6</v>
      </c>
      <c r="AM77">
        <f t="shared" si="30"/>
        <v>3</v>
      </c>
      <c r="AN77">
        <f t="shared" si="31"/>
        <v>0</v>
      </c>
      <c r="AO77">
        <f t="shared" si="32"/>
        <v>3</v>
      </c>
      <c r="AP77">
        <f t="shared" si="33"/>
        <v>0</v>
      </c>
      <c r="AQ77">
        <f t="shared" si="34"/>
        <v>0</v>
      </c>
      <c r="AR77">
        <f t="shared" si="35"/>
        <v>0</v>
      </c>
      <c r="AS77">
        <f t="shared" si="36"/>
        <v>0</v>
      </c>
      <c r="AT77">
        <f t="shared" si="37"/>
        <v>0</v>
      </c>
      <c r="AU77">
        <f t="shared" si="38"/>
        <v>0</v>
      </c>
      <c r="AV77">
        <f t="shared" si="39"/>
        <v>0</v>
      </c>
      <c r="AX77" t="s">
        <v>198</v>
      </c>
      <c r="AY77">
        <v>1</v>
      </c>
      <c r="BA77">
        <v>1</v>
      </c>
    </row>
    <row r="78" spans="1:62" ht="15" x14ac:dyDescent="0.25">
      <c r="A78" s="470" t="s">
        <v>196</v>
      </c>
      <c r="B78" s="471"/>
      <c r="C78" s="471"/>
      <c r="D78" s="471"/>
      <c r="E78" s="471"/>
      <c r="F78" s="472"/>
      <c r="G78" s="472"/>
      <c r="H78" s="471"/>
      <c r="I78" s="471"/>
      <c r="J78" s="471"/>
      <c r="K78" s="471"/>
      <c r="L78" s="472"/>
      <c r="M78" s="472"/>
      <c r="N78" s="471">
        <v>2</v>
      </c>
      <c r="O78" s="471">
        <v>2</v>
      </c>
      <c r="P78" s="471">
        <v>2</v>
      </c>
      <c r="Q78" s="471">
        <v>2</v>
      </c>
      <c r="R78" s="472">
        <v>4</v>
      </c>
      <c r="S78" s="472">
        <v>4</v>
      </c>
      <c r="T78" s="471"/>
      <c r="U78" s="471"/>
      <c r="V78" s="471"/>
      <c r="W78" s="471"/>
      <c r="X78" s="472"/>
      <c r="Y78" s="472"/>
      <c r="Z78" s="118"/>
      <c r="AA78" s="473">
        <f t="shared" si="25"/>
        <v>2</v>
      </c>
      <c r="AB78" s="473">
        <f t="shared" si="20"/>
        <v>2</v>
      </c>
      <c r="AC78" s="473">
        <f t="shared" si="21"/>
        <v>2</v>
      </c>
      <c r="AD78" s="473">
        <f t="shared" si="22"/>
        <v>2</v>
      </c>
      <c r="AE78" s="474">
        <f t="shared" si="23"/>
        <v>4</v>
      </c>
      <c r="AF78" s="474">
        <f t="shared" si="24"/>
        <v>4</v>
      </c>
      <c r="AH78" t="s">
        <v>196</v>
      </c>
      <c r="AI78" t="b">
        <f t="shared" si="26"/>
        <v>1</v>
      </c>
      <c r="AJ78">
        <f t="shared" si="27"/>
        <v>0</v>
      </c>
      <c r="AK78">
        <f t="shared" si="28"/>
        <v>0</v>
      </c>
      <c r="AL78">
        <f t="shared" si="29"/>
        <v>0</v>
      </c>
      <c r="AM78">
        <f t="shared" si="30"/>
        <v>0</v>
      </c>
      <c r="AN78">
        <f t="shared" si="31"/>
        <v>0</v>
      </c>
      <c r="AO78">
        <f t="shared" si="32"/>
        <v>0</v>
      </c>
      <c r="AP78">
        <f t="shared" si="33"/>
        <v>2</v>
      </c>
      <c r="AQ78">
        <f t="shared" si="34"/>
        <v>2</v>
      </c>
      <c r="AR78">
        <f t="shared" si="35"/>
        <v>4</v>
      </c>
      <c r="AS78">
        <f t="shared" si="36"/>
        <v>0</v>
      </c>
      <c r="AT78">
        <f t="shared" si="37"/>
        <v>0</v>
      </c>
      <c r="AU78">
        <f t="shared" si="38"/>
        <v>0</v>
      </c>
      <c r="AV78">
        <f t="shared" si="39"/>
        <v>0</v>
      </c>
      <c r="AX78" t="s">
        <v>199</v>
      </c>
      <c r="BE78">
        <v>6</v>
      </c>
      <c r="BF78">
        <v>3</v>
      </c>
      <c r="BG78">
        <v>9</v>
      </c>
    </row>
    <row r="79" spans="1:62" ht="15" x14ac:dyDescent="0.25">
      <c r="A79" s="470" t="s">
        <v>197</v>
      </c>
      <c r="B79" s="471">
        <v>1</v>
      </c>
      <c r="C79" s="471">
        <v>1</v>
      </c>
      <c r="D79" s="471"/>
      <c r="E79" s="471"/>
      <c r="F79" s="472">
        <v>1</v>
      </c>
      <c r="G79" s="472">
        <v>1</v>
      </c>
      <c r="H79" s="471">
        <v>4</v>
      </c>
      <c r="I79" s="471">
        <v>4</v>
      </c>
      <c r="J79" s="471">
        <v>1</v>
      </c>
      <c r="K79" s="471">
        <v>1</v>
      </c>
      <c r="L79" s="472">
        <v>5</v>
      </c>
      <c r="M79" s="472">
        <v>5</v>
      </c>
      <c r="N79" s="471"/>
      <c r="O79" s="471"/>
      <c r="P79" s="471">
        <v>2</v>
      </c>
      <c r="Q79" s="471">
        <v>2</v>
      </c>
      <c r="R79" s="472">
        <v>2</v>
      </c>
      <c r="S79" s="472">
        <v>2</v>
      </c>
      <c r="T79" s="471"/>
      <c r="U79" s="471"/>
      <c r="V79" s="471"/>
      <c r="W79" s="471"/>
      <c r="X79" s="472"/>
      <c r="Y79" s="472"/>
      <c r="Z79" s="118"/>
      <c r="AA79" s="473">
        <f t="shared" si="25"/>
        <v>5</v>
      </c>
      <c r="AB79" s="473">
        <f t="shared" si="20"/>
        <v>5</v>
      </c>
      <c r="AC79" s="473">
        <f t="shared" si="21"/>
        <v>3</v>
      </c>
      <c r="AD79" s="473">
        <f t="shared" si="22"/>
        <v>3</v>
      </c>
      <c r="AE79" s="474">
        <f t="shared" si="23"/>
        <v>8</v>
      </c>
      <c r="AF79" s="474">
        <f t="shared" si="24"/>
        <v>8</v>
      </c>
      <c r="AH79" t="s">
        <v>197</v>
      </c>
      <c r="AI79" t="b">
        <f t="shared" si="26"/>
        <v>1</v>
      </c>
      <c r="AJ79">
        <f t="shared" si="27"/>
        <v>1</v>
      </c>
      <c r="AK79">
        <f t="shared" si="28"/>
        <v>0</v>
      </c>
      <c r="AL79">
        <f t="shared" si="29"/>
        <v>1</v>
      </c>
      <c r="AM79">
        <f t="shared" si="30"/>
        <v>4</v>
      </c>
      <c r="AN79">
        <f t="shared" si="31"/>
        <v>1</v>
      </c>
      <c r="AO79">
        <f t="shared" si="32"/>
        <v>5</v>
      </c>
      <c r="AP79">
        <f t="shared" si="33"/>
        <v>0</v>
      </c>
      <c r="AQ79">
        <f t="shared" si="34"/>
        <v>2</v>
      </c>
      <c r="AR79">
        <f t="shared" si="35"/>
        <v>2</v>
      </c>
      <c r="AS79">
        <f t="shared" si="36"/>
        <v>0</v>
      </c>
      <c r="AT79">
        <f t="shared" si="37"/>
        <v>0</v>
      </c>
      <c r="AU79">
        <f t="shared" si="38"/>
        <v>0</v>
      </c>
      <c r="AV79">
        <f t="shared" si="39"/>
        <v>0</v>
      </c>
      <c r="AX79" t="s">
        <v>200</v>
      </c>
      <c r="AY79">
        <v>2</v>
      </c>
      <c r="AZ79">
        <v>1</v>
      </c>
      <c r="BA79">
        <v>3</v>
      </c>
      <c r="BB79">
        <v>4</v>
      </c>
      <c r="BD79">
        <v>4</v>
      </c>
      <c r="BE79">
        <v>3</v>
      </c>
      <c r="BF79">
        <v>1</v>
      </c>
      <c r="BG79">
        <v>4</v>
      </c>
    </row>
    <row r="80" spans="1:62" ht="15" x14ac:dyDescent="0.25">
      <c r="A80" s="470" t="s">
        <v>492</v>
      </c>
      <c r="B80" s="471"/>
      <c r="C80" s="471"/>
      <c r="D80" s="471"/>
      <c r="E80" s="471"/>
      <c r="F80" s="472"/>
      <c r="G80" s="472"/>
      <c r="H80" s="471">
        <v>1</v>
      </c>
      <c r="I80" s="471"/>
      <c r="J80" s="471"/>
      <c r="K80" s="471"/>
      <c r="L80" s="472">
        <v>1</v>
      </c>
      <c r="M80" s="472"/>
      <c r="N80" s="471"/>
      <c r="O80" s="471"/>
      <c r="P80" s="471"/>
      <c r="Q80" s="471"/>
      <c r="R80" s="472"/>
      <c r="S80" s="472"/>
      <c r="T80" s="471"/>
      <c r="U80" s="471"/>
      <c r="V80" s="471"/>
      <c r="W80" s="471"/>
      <c r="X80" s="472"/>
      <c r="Y80" s="472"/>
      <c r="Z80" s="118"/>
      <c r="AA80" s="473">
        <f t="shared" si="25"/>
        <v>1</v>
      </c>
      <c r="AB80" s="473">
        <f t="shared" si="20"/>
        <v>0</v>
      </c>
      <c r="AC80" s="473">
        <f t="shared" si="21"/>
        <v>0</v>
      </c>
      <c r="AD80" s="473">
        <f t="shared" si="22"/>
        <v>0</v>
      </c>
      <c r="AE80" s="474">
        <f t="shared" si="23"/>
        <v>1</v>
      </c>
      <c r="AF80" s="474">
        <f t="shared" si="24"/>
        <v>0</v>
      </c>
      <c r="AH80" t="s">
        <v>492</v>
      </c>
      <c r="AI80" t="b">
        <f t="shared" si="26"/>
        <v>1</v>
      </c>
      <c r="AJ80" t="e">
        <f t="shared" si="27"/>
        <v>#N/A</v>
      </c>
      <c r="AK80" t="e">
        <f t="shared" si="28"/>
        <v>#N/A</v>
      </c>
      <c r="AL80" t="e">
        <f t="shared" si="29"/>
        <v>#N/A</v>
      </c>
      <c r="AM80" t="e">
        <f t="shared" si="30"/>
        <v>#N/A</v>
      </c>
      <c r="AN80" t="e">
        <f t="shared" si="31"/>
        <v>#N/A</v>
      </c>
      <c r="AO80" t="e">
        <f t="shared" si="32"/>
        <v>#N/A</v>
      </c>
      <c r="AP80" t="e">
        <f t="shared" si="33"/>
        <v>#N/A</v>
      </c>
      <c r="AQ80" t="e">
        <f t="shared" si="34"/>
        <v>#N/A</v>
      </c>
      <c r="AR80" t="e">
        <f t="shared" si="35"/>
        <v>#N/A</v>
      </c>
      <c r="AS80" t="e">
        <f t="shared" si="36"/>
        <v>#N/A</v>
      </c>
      <c r="AT80" t="e">
        <f t="shared" si="37"/>
        <v>#N/A</v>
      </c>
      <c r="AU80" t="e">
        <f t="shared" si="38"/>
        <v>#N/A</v>
      </c>
      <c r="AV80" t="e">
        <f t="shared" si="39"/>
        <v>#N/A</v>
      </c>
      <c r="AX80" t="s">
        <v>201</v>
      </c>
      <c r="BE80">
        <v>2</v>
      </c>
      <c r="BG80">
        <v>2</v>
      </c>
    </row>
    <row r="81" spans="1:62" ht="15" x14ac:dyDescent="0.25">
      <c r="A81" s="470" t="s">
        <v>419</v>
      </c>
      <c r="B81" s="471"/>
      <c r="C81" s="471"/>
      <c r="D81" s="471"/>
      <c r="E81" s="471"/>
      <c r="F81" s="472"/>
      <c r="G81" s="472"/>
      <c r="H81" s="471">
        <v>1</v>
      </c>
      <c r="I81" s="471">
        <v>1</v>
      </c>
      <c r="J81" s="471">
        <v>1</v>
      </c>
      <c r="K81" s="471"/>
      <c r="L81" s="472">
        <v>2</v>
      </c>
      <c r="M81" s="472">
        <v>1</v>
      </c>
      <c r="N81" s="471"/>
      <c r="O81" s="471"/>
      <c r="P81" s="471"/>
      <c r="Q81" s="471"/>
      <c r="R81" s="472"/>
      <c r="S81" s="472"/>
      <c r="T81" s="471"/>
      <c r="U81" s="471"/>
      <c r="V81" s="471"/>
      <c r="W81" s="471"/>
      <c r="X81" s="472"/>
      <c r="Y81" s="472"/>
      <c r="Z81" s="118"/>
      <c r="AA81" s="473">
        <f t="shared" si="25"/>
        <v>1</v>
      </c>
      <c r="AB81" s="473">
        <f t="shared" si="20"/>
        <v>1</v>
      </c>
      <c r="AC81" s="473">
        <f t="shared" si="21"/>
        <v>1</v>
      </c>
      <c r="AD81" s="473">
        <f t="shared" si="22"/>
        <v>0</v>
      </c>
      <c r="AE81" s="474">
        <f t="shared" si="23"/>
        <v>2</v>
      </c>
      <c r="AF81" s="474">
        <f t="shared" si="24"/>
        <v>1</v>
      </c>
      <c r="AH81" t="s">
        <v>419</v>
      </c>
      <c r="AI81" t="b">
        <f t="shared" si="26"/>
        <v>1</v>
      </c>
      <c r="AJ81">
        <f t="shared" si="27"/>
        <v>0</v>
      </c>
      <c r="AK81">
        <f t="shared" si="28"/>
        <v>0</v>
      </c>
      <c r="AL81">
        <f t="shared" si="29"/>
        <v>0</v>
      </c>
      <c r="AM81">
        <f t="shared" si="30"/>
        <v>1</v>
      </c>
      <c r="AN81">
        <f t="shared" si="31"/>
        <v>0</v>
      </c>
      <c r="AO81">
        <f t="shared" si="32"/>
        <v>1</v>
      </c>
      <c r="AP81">
        <f t="shared" si="33"/>
        <v>0</v>
      </c>
      <c r="AQ81">
        <f t="shared" si="34"/>
        <v>0</v>
      </c>
      <c r="AR81">
        <f t="shared" si="35"/>
        <v>0</v>
      </c>
      <c r="AS81">
        <f t="shared" si="36"/>
        <v>0</v>
      </c>
      <c r="AT81">
        <f t="shared" si="37"/>
        <v>0</v>
      </c>
      <c r="AU81">
        <f t="shared" si="38"/>
        <v>0</v>
      </c>
      <c r="AV81">
        <f t="shared" si="39"/>
        <v>0</v>
      </c>
      <c r="AX81" t="s">
        <v>493</v>
      </c>
      <c r="AY81">
        <v>15</v>
      </c>
      <c r="AZ81">
        <v>2</v>
      </c>
      <c r="BA81">
        <v>17</v>
      </c>
      <c r="BB81">
        <v>17</v>
      </c>
      <c r="BC81">
        <v>9</v>
      </c>
      <c r="BD81">
        <v>26</v>
      </c>
      <c r="BE81">
        <v>14</v>
      </c>
      <c r="BF81">
        <v>8</v>
      </c>
      <c r="BG81">
        <v>22</v>
      </c>
      <c r="BH81">
        <v>2</v>
      </c>
      <c r="BI81">
        <v>2</v>
      </c>
      <c r="BJ81">
        <v>4</v>
      </c>
    </row>
    <row r="82" spans="1:62" ht="15" x14ac:dyDescent="0.25">
      <c r="A82" s="470" t="s">
        <v>198</v>
      </c>
      <c r="B82" s="471">
        <v>1</v>
      </c>
      <c r="C82" s="471">
        <v>1</v>
      </c>
      <c r="D82" s="471"/>
      <c r="E82" s="471"/>
      <c r="F82" s="472">
        <v>1</v>
      </c>
      <c r="G82" s="472">
        <v>1</v>
      </c>
      <c r="H82" s="471"/>
      <c r="I82" s="471"/>
      <c r="J82" s="471"/>
      <c r="K82" s="471"/>
      <c r="L82" s="472"/>
      <c r="M82" s="472"/>
      <c r="N82" s="471"/>
      <c r="O82" s="471"/>
      <c r="P82" s="471"/>
      <c r="Q82" s="471"/>
      <c r="R82" s="472"/>
      <c r="S82" s="472"/>
      <c r="T82" s="471"/>
      <c r="U82" s="471"/>
      <c r="V82" s="471"/>
      <c r="W82" s="471"/>
      <c r="X82" s="472"/>
      <c r="Y82" s="472"/>
      <c r="Z82" s="118"/>
      <c r="AA82" s="473">
        <f t="shared" si="25"/>
        <v>1</v>
      </c>
      <c r="AB82" s="473">
        <f t="shared" si="20"/>
        <v>1</v>
      </c>
      <c r="AC82" s="473">
        <f t="shared" si="21"/>
        <v>0</v>
      </c>
      <c r="AD82" s="473">
        <f t="shared" si="22"/>
        <v>0</v>
      </c>
      <c r="AE82" s="474">
        <f t="shared" si="23"/>
        <v>1</v>
      </c>
      <c r="AF82" s="474">
        <f t="shared" si="24"/>
        <v>1</v>
      </c>
      <c r="AH82" t="s">
        <v>198</v>
      </c>
      <c r="AI82" t="b">
        <f t="shared" si="26"/>
        <v>1</v>
      </c>
      <c r="AJ82">
        <f t="shared" si="27"/>
        <v>1</v>
      </c>
      <c r="AK82">
        <f t="shared" si="28"/>
        <v>0</v>
      </c>
      <c r="AL82">
        <f t="shared" si="29"/>
        <v>1</v>
      </c>
      <c r="AM82">
        <f t="shared" si="30"/>
        <v>0</v>
      </c>
      <c r="AN82">
        <f t="shared" si="31"/>
        <v>0</v>
      </c>
      <c r="AO82">
        <f t="shared" si="32"/>
        <v>0</v>
      </c>
      <c r="AP82">
        <f t="shared" si="33"/>
        <v>0</v>
      </c>
      <c r="AQ82">
        <f t="shared" si="34"/>
        <v>0</v>
      </c>
      <c r="AR82">
        <f t="shared" si="35"/>
        <v>0</v>
      </c>
      <c r="AS82">
        <f t="shared" si="36"/>
        <v>0</v>
      </c>
      <c r="AT82">
        <f t="shared" si="37"/>
        <v>0</v>
      </c>
      <c r="AU82">
        <f t="shared" si="38"/>
        <v>0</v>
      </c>
      <c r="AV82">
        <f t="shared" si="39"/>
        <v>0</v>
      </c>
      <c r="AX82" t="s">
        <v>125</v>
      </c>
      <c r="AY82">
        <v>9</v>
      </c>
      <c r="AZ82">
        <v>2</v>
      </c>
      <c r="BA82">
        <v>11</v>
      </c>
      <c r="BB82">
        <v>3</v>
      </c>
      <c r="BD82">
        <v>3</v>
      </c>
      <c r="BE82">
        <v>9</v>
      </c>
      <c r="BF82">
        <v>6</v>
      </c>
      <c r="BG82">
        <v>15</v>
      </c>
      <c r="BH82">
        <v>2</v>
      </c>
      <c r="BI82">
        <v>2</v>
      </c>
      <c r="BJ82">
        <v>4</v>
      </c>
    </row>
    <row r="83" spans="1:62" ht="15" x14ac:dyDescent="0.25">
      <c r="A83" s="470" t="s">
        <v>199</v>
      </c>
      <c r="B83" s="471"/>
      <c r="C83" s="471"/>
      <c r="D83" s="471"/>
      <c r="E83" s="471"/>
      <c r="F83" s="472"/>
      <c r="G83" s="472"/>
      <c r="H83" s="471"/>
      <c r="I83" s="471"/>
      <c r="J83" s="471"/>
      <c r="K83" s="471"/>
      <c r="L83" s="472"/>
      <c r="M83" s="472"/>
      <c r="N83" s="471">
        <v>6</v>
      </c>
      <c r="O83" s="471">
        <v>6</v>
      </c>
      <c r="P83" s="471">
        <v>3</v>
      </c>
      <c r="Q83" s="471">
        <v>3</v>
      </c>
      <c r="R83" s="472">
        <v>9</v>
      </c>
      <c r="S83" s="472">
        <v>9</v>
      </c>
      <c r="T83" s="471"/>
      <c r="U83" s="471"/>
      <c r="V83" s="471"/>
      <c r="W83" s="471"/>
      <c r="X83" s="472"/>
      <c r="Y83" s="472"/>
      <c r="Z83" s="118"/>
      <c r="AA83" s="473">
        <f t="shared" si="25"/>
        <v>6</v>
      </c>
      <c r="AB83" s="473">
        <f t="shared" si="20"/>
        <v>6</v>
      </c>
      <c r="AC83" s="473">
        <f t="shared" si="21"/>
        <v>3</v>
      </c>
      <c r="AD83" s="473">
        <f t="shared" si="22"/>
        <v>3</v>
      </c>
      <c r="AE83" s="474">
        <f t="shared" si="23"/>
        <v>9</v>
      </c>
      <c r="AF83" s="474">
        <f t="shared" si="24"/>
        <v>9</v>
      </c>
      <c r="AH83" t="s">
        <v>199</v>
      </c>
      <c r="AI83" t="b">
        <f t="shared" si="26"/>
        <v>1</v>
      </c>
      <c r="AJ83">
        <f t="shared" si="27"/>
        <v>0</v>
      </c>
      <c r="AK83">
        <f t="shared" si="28"/>
        <v>0</v>
      </c>
      <c r="AL83">
        <f t="shared" si="29"/>
        <v>0</v>
      </c>
      <c r="AM83">
        <f t="shared" si="30"/>
        <v>0</v>
      </c>
      <c r="AN83">
        <f t="shared" si="31"/>
        <v>0</v>
      </c>
      <c r="AO83">
        <f t="shared" si="32"/>
        <v>0</v>
      </c>
      <c r="AP83">
        <f t="shared" si="33"/>
        <v>6</v>
      </c>
      <c r="AQ83">
        <f t="shared" si="34"/>
        <v>3</v>
      </c>
      <c r="AR83">
        <f t="shared" si="35"/>
        <v>9</v>
      </c>
      <c r="AS83">
        <f t="shared" si="36"/>
        <v>0</v>
      </c>
      <c r="AT83">
        <f t="shared" si="37"/>
        <v>0</v>
      </c>
      <c r="AU83">
        <f t="shared" si="38"/>
        <v>0</v>
      </c>
      <c r="AV83">
        <f t="shared" si="39"/>
        <v>0</v>
      </c>
      <c r="AX83" t="s">
        <v>202</v>
      </c>
      <c r="AY83">
        <v>2</v>
      </c>
      <c r="BA83">
        <v>2</v>
      </c>
      <c r="BB83">
        <v>12</v>
      </c>
      <c r="BC83">
        <v>7</v>
      </c>
      <c r="BD83">
        <v>19</v>
      </c>
      <c r="BE83">
        <v>1</v>
      </c>
      <c r="BG83">
        <v>1</v>
      </c>
    </row>
    <row r="84" spans="1:62" ht="15" x14ac:dyDescent="0.25">
      <c r="A84" s="470" t="s">
        <v>200</v>
      </c>
      <c r="B84" s="471">
        <v>2</v>
      </c>
      <c r="C84" s="471">
        <v>2</v>
      </c>
      <c r="D84" s="471">
        <v>1</v>
      </c>
      <c r="E84" s="471">
        <v>1</v>
      </c>
      <c r="F84" s="472">
        <v>3</v>
      </c>
      <c r="G84" s="472">
        <v>3</v>
      </c>
      <c r="H84" s="471">
        <v>4</v>
      </c>
      <c r="I84" s="471">
        <v>4</v>
      </c>
      <c r="J84" s="471">
        <v>2</v>
      </c>
      <c r="K84" s="471"/>
      <c r="L84" s="472">
        <v>6</v>
      </c>
      <c r="M84" s="472">
        <v>4</v>
      </c>
      <c r="N84" s="471">
        <v>3</v>
      </c>
      <c r="O84" s="471">
        <v>3</v>
      </c>
      <c r="P84" s="471">
        <v>1</v>
      </c>
      <c r="Q84" s="471">
        <v>1</v>
      </c>
      <c r="R84" s="472">
        <v>4</v>
      </c>
      <c r="S84" s="472">
        <v>4</v>
      </c>
      <c r="T84" s="471"/>
      <c r="U84" s="471"/>
      <c r="V84" s="471"/>
      <c r="W84" s="471"/>
      <c r="X84" s="472"/>
      <c r="Y84" s="472"/>
      <c r="Z84" s="118"/>
      <c r="AA84" s="473">
        <f t="shared" si="25"/>
        <v>9</v>
      </c>
      <c r="AB84" s="473">
        <f t="shared" si="20"/>
        <v>9</v>
      </c>
      <c r="AC84" s="473">
        <f t="shared" si="21"/>
        <v>4</v>
      </c>
      <c r="AD84" s="473">
        <f t="shared" si="22"/>
        <v>2</v>
      </c>
      <c r="AE84" s="474">
        <f t="shared" si="23"/>
        <v>13</v>
      </c>
      <c r="AF84" s="474">
        <f t="shared" si="24"/>
        <v>11</v>
      </c>
      <c r="AH84" t="s">
        <v>200</v>
      </c>
      <c r="AI84" t="b">
        <f t="shared" si="26"/>
        <v>1</v>
      </c>
      <c r="AJ84">
        <f t="shared" si="27"/>
        <v>2</v>
      </c>
      <c r="AK84">
        <f t="shared" si="28"/>
        <v>1</v>
      </c>
      <c r="AL84">
        <f t="shared" si="29"/>
        <v>3</v>
      </c>
      <c r="AM84">
        <f t="shared" si="30"/>
        <v>4</v>
      </c>
      <c r="AN84">
        <f t="shared" si="31"/>
        <v>0</v>
      </c>
      <c r="AO84">
        <f t="shared" si="32"/>
        <v>4</v>
      </c>
      <c r="AP84">
        <f t="shared" si="33"/>
        <v>3</v>
      </c>
      <c r="AQ84">
        <f t="shared" si="34"/>
        <v>1</v>
      </c>
      <c r="AR84">
        <f t="shared" si="35"/>
        <v>4</v>
      </c>
      <c r="AS84">
        <f t="shared" si="36"/>
        <v>0</v>
      </c>
      <c r="AT84">
        <f t="shared" si="37"/>
        <v>0</v>
      </c>
      <c r="AU84">
        <f t="shared" si="38"/>
        <v>0</v>
      </c>
      <c r="AV84">
        <f t="shared" si="39"/>
        <v>0</v>
      </c>
      <c r="AX84" t="s">
        <v>203</v>
      </c>
      <c r="BB84">
        <v>1</v>
      </c>
      <c r="BD84">
        <v>1</v>
      </c>
      <c r="BE84">
        <v>2</v>
      </c>
      <c r="BG84">
        <v>2</v>
      </c>
    </row>
    <row r="85" spans="1:62" ht="15" x14ac:dyDescent="0.25">
      <c r="A85" s="470" t="s">
        <v>201</v>
      </c>
      <c r="B85" s="471"/>
      <c r="C85" s="471"/>
      <c r="D85" s="471"/>
      <c r="E85" s="471"/>
      <c r="F85" s="472"/>
      <c r="G85" s="472"/>
      <c r="H85" s="471"/>
      <c r="I85" s="471"/>
      <c r="J85" s="471"/>
      <c r="K85" s="471"/>
      <c r="L85" s="472"/>
      <c r="M85" s="472"/>
      <c r="N85" s="471">
        <v>2</v>
      </c>
      <c r="O85" s="471">
        <v>2</v>
      </c>
      <c r="P85" s="471"/>
      <c r="Q85" s="471"/>
      <c r="R85" s="472">
        <v>2</v>
      </c>
      <c r="S85" s="472">
        <v>2</v>
      </c>
      <c r="T85" s="471"/>
      <c r="U85" s="471"/>
      <c r="V85" s="471"/>
      <c r="W85" s="471"/>
      <c r="X85" s="472"/>
      <c r="Y85" s="472"/>
      <c r="Z85" s="118"/>
      <c r="AA85" s="473">
        <f t="shared" si="25"/>
        <v>2</v>
      </c>
      <c r="AB85" s="473">
        <f t="shared" si="20"/>
        <v>2</v>
      </c>
      <c r="AC85" s="473">
        <f t="shared" si="21"/>
        <v>0</v>
      </c>
      <c r="AD85" s="473">
        <f t="shared" si="22"/>
        <v>0</v>
      </c>
      <c r="AE85" s="474">
        <f t="shared" si="23"/>
        <v>2</v>
      </c>
      <c r="AF85" s="474">
        <f t="shared" si="24"/>
        <v>2</v>
      </c>
      <c r="AH85" t="s">
        <v>201</v>
      </c>
      <c r="AI85" t="b">
        <f t="shared" si="26"/>
        <v>1</v>
      </c>
      <c r="AJ85">
        <f t="shared" si="27"/>
        <v>0</v>
      </c>
      <c r="AK85">
        <f t="shared" si="28"/>
        <v>0</v>
      </c>
      <c r="AL85">
        <f t="shared" si="29"/>
        <v>0</v>
      </c>
      <c r="AM85">
        <f t="shared" si="30"/>
        <v>0</v>
      </c>
      <c r="AN85">
        <f t="shared" si="31"/>
        <v>0</v>
      </c>
      <c r="AO85">
        <f t="shared" si="32"/>
        <v>0</v>
      </c>
      <c r="AP85">
        <f t="shared" si="33"/>
        <v>2</v>
      </c>
      <c r="AQ85">
        <f t="shared" si="34"/>
        <v>0</v>
      </c>
      <c r="AR85">
        <f t="shared" si="35"/>
        <v>2</v>
      </c>
      <c r="AS85">
        <f t="shared" si="36"/>
        <v>0</v>
      </c>
      <c r="AT85">
        <f t="shared" si="37"/>
        <v>0</v>
      </c>
      <c r="AU85">
        <f t="shared" si="38"/>
        <v>0</v>
      </c>
      <c r="AV85">
        <f t="shared" si="39"/>
        <v>0</v>
      </c>
      <c r="AX85" t="s">
        <v>204</v>
      </c>
      <c r="AY85">
        <v>4</v>
      </c>
      <c r="BA85">
        <v>4</v>
      </c>
      <c r="BB85">
        <v>1</v>
      </c>
      <c r="BC85">
        <v>2</v>
      </c>
      <c r="BD85">
        <v>3</v>
      </c>
      <c r="BE85">
        <v>2</v>
      </c>
      <c r="BF85">
        <v>2</v>
      </c>
      <c r="BG85">
        <v>4</v>
      </c>
    </row>
    <row r="86" spans="1:62" ht="15" x14ac:dyDescent="0.25">
      <c r="A86" s="465" t="s">
        <v>493</v>
      </c>
      <c r="B86" s="466">
        <v>15</v>
      </c>
      <c r="C86" s="466">
        <v>15</v>
      </c>
      <c r="D86" s="466">
        <v>4</v>
      </c>
      <c r="E86" s="466">
        <v>2</v>
      </c>
      <c r="F86" s="467">
        <v>19</v>
      </c>
      <c r="G86" s="467">
        <v>17</v>
      </c>
      <c r="H86" s="466">
        <v>17</v>
      </c>
      <c r="I86" s="466">
        <v>17</v>
      </c>
      <c r="J86" s="466">
        <v>10</v>
      </c>
      <c r="K86" s="466">
        <v>9</v>
      </c>
      <c r="L86" s="467">
        <v>27</v>
      </c>
      <c r="M86" s="467">
        <v>26</v>
      </c>
      <c r="N86" s="466">
        <v>14</v>
      </c>
      <c r="O86" s="466">
        <v>14</v>
      </c>
      <c r="P86" s="466">
        <v>8</v>
      </c>
      <c r="Q86" s="466">
        <v>8</v>
      </c>
      <c r="R86" s="467">
        <v>22</v>
      </c>
      <c r="S86" s="467">
        <v>22</v>
      </c>
      <c r="T86" s="466">
        <v>2</v>
      </c>
      <c r="U86" s="466">
        <v>2</v>
      </c>
      <c r="V86" s="466">
        <v>2</v>
      </c>
      <c r="W86" s="466">
        <v>2</v>
      </c>
      <c r="X86" s="467">
        <v>4</v>
      </c>
      <c r="Y86" s="467">
        <v>4</v>
      </c>
      <c r="Z86" s="118"/>
      <c r="AA86" s="468">
        <f t="shared" si="25"/>
        <v>48</v>
      </c>
      <c r="AB86" s="468">
        <f t="shared" si="20"/>
        <v>48</v>
      </c>
      <c r="AC86" s="468">
        <f t="shared" si="21"/>
        <v>24</v>
      </c>
      <c r="AD86" s="468">
        <f t="shared" si="22"/>
        <v>21</v>
      </c>
      <c r="AE86" s="469">
        <f t="shared" si="23"/>
        <v>72</v>
      </c>
      <c r="AF86" s="469">
        <f t="shared" si="24"/>
        <v>69</v>
      </c>
      <c r="AH86" t="s">
        <v>493</v>
      </c>
      <c r="AI86" t="b">
        <f t="shared" si="26"/>
        <v>1</v>
      </c>
      <c r="AJ86">
        <f t="shared" si="27"/>
        <v>15</v>
      </c>
      <c r="AK86">
        <f t="shared" si="28"/>
        <v>2</v>
      </c>
      <c r="AL86">
        <f t="shared" si="29"/>
        <v>17</v>
      </c>
      <c r="AM86">
        <f t="shared" si="30"/>
        <v>17</v>
      </c>
      <c r="AN86">
        <f t="shared" si="31"/>
        <v>9</v>
      </c>
      <c r="AO86">
        <f t="shared" si="32"/>
        <v>26</v>
      </c>
      <c r="AP86">
        <f t="shared" si="33"/>
        <v>14</v>
      </c>
      <c r="AQ86">
        <f t="shared" si="34"/>
        <v>8</v>
      </c>
      <c r="AR86">
        <f t="shared" si="35"/>
        <v>22</v>
      </c>
      <c r="AS86">
        <f t="shared" si="36"/>
        <v>2</v>
      </c>
      <c r="AT86">
        <f t="shared" si="37"/>
        <v>2</v>
      </c>
      <c r="AU86">
        <f t="shared" si="38"/>
        <v>4</v>
      </c>
      <c r="AV86">
        <f t="shared" si="39"/>
        <v>0</v>
      </c>
      <c r="AX86" t="s">
        <v>494</v>
      </c>
      <c r="AY86">
        <v>14</v>
      </c>
      <c r="AZ86">
        <v>2</v>
      </c>
      <c r="BA86">
        <v>16</v>
      </c>
      <c r="BB86">
        <v>20</v>
      </c>
      <c r="BC86">
        <v>8</v>
      </c>
      <c r="BD86">
        <v>28</v>
      </c>
      <c r="BE86">
        <v>9</v>
      </c>
      <c r="BF86">
        <v>12</v>
      </c>
      <c r="BG86">
        <v>21</v>
      </c>
      <c r="BH86">
        <v>1</v>
      </c>
      <c r="BJ86">
        <v>1</v>
      </c>
    </row>
    <row r="87" spans="1:62" ht="15" x14ac:dyDescent="0.25">
      <c r="A87" s="470" t="s">
        <v>125</v>
      </c>
      <c r="B87" s="471">
        <v>9</v>
      </c>
      <c r="C87" s="471">
        <v>9</v>
      </c>
      <c r="D87" s="471">
        <v>3</v>
      </c>
      <c r="E87" s="471">
        <v>2</v>
      </c>
      <c r="F87" s="472">
        <v>12</v>
      </c>
      <c r="G87" s="472">
        <v>11</v>
      </c>
      <c r="H87" s="471">
        <v>3</v>
      </c>
      <c r="I87" s="471">
        <v>3</v>
      </c>
      <c r="J87" s="471"/>
      <c r="K87" s="471"/>
      <c r="L87" s="472">
        <v>3</v>
      </c>
      <c r="M87" s="472">
        <v>3</v>
      </c>
      <c r="N87" s="471">
        <v>9</v>
      </c>
      <c r="O87" s="471">
        <v>9</v>
      </c>
      <c r="P87" s="471">
        <v>6</v>
      </c>
      <c r="Q87" s="471">
        <v>6</v>
      </c>
      <c r="R87" s="472">
        <v>15</v>
      </c>
      <c r="S87" s="472">
        <v>15</v>
      </c>
      <c r="T87" s="471">
        <v>2</v>
      </c>
      <c r="U87" s="471">
        <v>2</v>
      </c>
      <c r="V87" s="471">
        <v>2</v>
      </c>
      <c r="W87" s="471">
        <v>2</v>
      </c>
      <c r="X87" s="472">
        <v>4</v>
      </c>
      <c r="Y87" s="472">
        <v>4</v>
      </c>
      <c r="Z87" s="118"/>
      <c r="AA87" s="473">
        <f t="shared" si="25"/>
        <v>23</v>
      </c>
      <c r="AB87" s="473">
        <f t="shared" si="20"/>
        <v>23</v>
      </c>
      <c r="AC87" s="473">
        <f t="shared" si="21"/>
        <v>11</v>
      </c>
      <c r="AD87" s="473">
        <f t="shared" si="22"/>
        <v>10</v>
      </c>
      <c r="AE87" s="474">
        <f t="shared" si="23"/>
        <v>34</v>
      </c>
      <c r="AF87" s="474">
        <f t="shared" si="24"/>
        <v>33</v>
      </c>
      <c r="AH87" t="s">
        <v>125</v>
      </c>
      <c r="AI87" t="b">
        <f t="shared" si="26"/>
        <v>1</v>
      </c>
      <c r="AJ87">
        <f t="shared" si="27"/>
        <v>9</v>
      </c>
      <c r="AK87">
        <f t="shared" si="28"/>
        <v>2</v>
      </c>
      <c r="AL87">
        <f t="shared" si="29"/>
        <v>11</v>
      </c>
      <c r="AM87">
        <f t="shared" si="30"/>
        <v>3</v>
      </c>
      <c r="AN87">
        <f t="shared" si="31"/>
        <v>0</v>
      </c>
      <c r="AO87">
        <f t="shared" si="32"/>
        <v>3</v>
      </c>
      <c r="AP87">
        <f t="shared" si="33"/>
        <v>9</v>
      </c>
      <c r="AQ87">
        <f t="shared" si="34"/>
        <v>6</v>
      </c>
      <c r="AR87">
        <f t="shared" si="35"/>
        <v>15</v>
      </c>
      <c r="AS87">
        <f t="shared" si="36"/>
        <v>2</v>
      </c>
      <c r="AT87">
        <f t="shared" si="37"/>
        <v>2</v>
      </c>
      <c r="AU87">
        <f t="shared" si="38"/>
        <v>4</v>
      </c>
      <c r="AV87">
        <f t="shared" si="39"/>
        <v>0</v>
      </c>
      <c r="AX87" t="s">
        <v>205</v>
      </c>
      <c r="AY87">
        <v>14</v>
      </c>
      <c r="AZ87">
        <v>2</v>
      </c>
      <c r="BA87">
        <v>16</v>
      </c>
      <c r="BB87">
        <v>20</v>
      </c>
      <c r="BC87">
        <v>8</v>
      </c>
      <c r="BD87">
        <v>28</v>
      </c>
      <c r="BE87">
        <v>9</v>
      </c>
      <c r="BF87">
        <v>12</v>
      </c>
      <c r="BG87">
        <v>21</v>
      </c>
      <c r="BH87">
        <v>1</v>
      </c>
      <c r="BJ87">
        <v>1</v>
      </c>
    </row>
    <row r="88" spans="1:62" ht="15" x14ac:dyDescent="0.25">
      <c r="A88" s="470" t="s">
        <v>202</v>
      </c>
      <c r="B88" s="471">
        <v>2</v>
      </c>
      <c r="C88" s="471">
        <v>2</v>
      </c>
      <c r="D88" s="471"/>
      <c r="E88" s="471"/>
      <c r="F88" s="472">
        <v>2</v>
      </c>
      <c r="G88" s="472">
        <v>2</v>
      </c>
      <c r="H88" s="471">
        <v>12</v>
      </c>
      <c r="I88" s="471">
        <v>12</v>
      </c>
      <c r="J88" s="471">
        <v>7</v>
      </c>
      <c r="K88" s="471">
        <v>7</v>
      </c>
      <c r="L88" s="472">
        <v>19</v>
      </c>
      <c r="M88" s="472">
        <v>19</v>
      </c>
      <c r="N88" s="471">
        <v>1</v>
      </c>
      <c r="O88" s="471">
        <v>1</v>
      </c>
      <c r="P88" s="471"/>
      <c r="Q88" s="471"/>
      <c r="R88" s="472">
        <v>1</v>
      </c>
      <c r="S88" s="472">
        <v>1</v>
      </c>
      <c r="T88" s="471"/>
      <c r="U88" s="471"/>
      <c r="V88" s="471"/>
      <c r="W88" s="471"/>
      <c r="X88" s="472"/>
      <c r="Y88" s="472"/>
      <c r="Z88" s="118"/>
      <c r="AA88" s="473">
        <f t="shared" si="25"/>
        <v>15</v>
      </c>
      <c r="AB88" s="473">
        <f t="shared" si="20"/>
        <v>15</v>
      </c>
      <c r="AC88" s="473">
        <f t="shared" si="21"/>
        <v>7</v>
      </c>
      <c r="AD88" s="473">
        <f t="shared" si="22"/>
        <v>7</v>
      </c>
      <c r="AE88" s="474">
        <f t="shared" si="23"/>
        <v>22</v>
      </c>
      <c r="AF88" s="474">
        <f t="shared" si="24"/>
        <v>22</v>
      </c>
      <c r="AH88" t="s">
        <v>202</v>
      </c>
      <c r="AI88" t="b">
        <f t="shared" si="26"/>
        <v>1</v>
      </c>
      <c r="AJ88">
        <f t="shared" si="27"/>
        <v>2</v>
      </c>
      <c r="AK88">
        <f t="shared" si="28"/>
        <v>0</v>
      </c>
      <c r="AL88">
        <f t="shared" si="29"/>
        <v>2</v>
      </c>
      <c r="AM88">
        <f t="shared" si="30"/>
        <v>12</v>
      </c>
      <c r="AN88">
        <f t="shared" si="31"/>
        <v>7</v>
      </c>
      <c r="AO88">
        <f t="shared" si="32"/>
        <v>19</v>
      </c>
      <c r="AP88">
        <f t="shared" si="33"/>
        <v>1</v>
      </c>
      <c r="AQ88">
        <f t="shared" si="34"/>
        <v>0</v>
      </c>
      <c r="AR88">
        <f t="shared" si="35"/>
        <v>1</v>
      </c>
      <c r="AS88">
        <f t="shared" si="36"/>
        <v>0</v>
      </c>
      <c r="AT88">
        <f t="shared" si="37"/>
        <v>0</v>
      </c>
      <c r="AU88">
        <f t="shared" si="38"/>
        <v>0</v>
      </c>
      <c r="AV88">
        <f t="shared" si="39"/>
        <v>0</v>
      </c>
      <c r="AX88" t="s">
        <v>495</v>
      </c>
      <c r="AY88">
        <v>10</v>
      </c>
      <c r="AZ88">
        <v>4</v>
      </c>
      <c r="BA88">
        <v>14</v>
      </c>
      <c r="BB88">
        <v>18</v>
      </c>
      <c r="BC88">
        <v>11</v>
      </c>
      <c r="BD88">
        <v>29</v>
      </c>
      <c r="BE88">
        <v>19</v>
      </c>
      <c r="BF88">
        <v>9</v>
      </c>
      <c r="BG88">
        <v>28</v>
      </c>
      <c r="BH88">
        <v>1</v>
      </c>
      <c r="BJ88">
        <v>1</v>
      </c>
    </row>
    <row r="89" spans="1:62" ht="15" x14ac:dyDescent="0.25">
      <c r="A89" s="470" t="s">
        <v>420</v>
      </c>
      <c r="B89" s="471"/>
      <c r="C89" s="471"/>
      <c r="D89" s="471"/>
      <c r="E89" s="471"/>
      <c r="F89" s="472"/>
      <c r="G89" s="472"/>
      <c r="H89" s="471"/>
      <c r="I89" s="471"/>
      <c r="J89" s="471"/>
      <c r="K89" s="471"/>
      <c r="L89" s="472"/>
      <c r="M89" s="472"/>
      <c r="N89" s="471"/>
      <c r="O89" s="471"/>
      <c r="P89" s="471"/>
      <c r="Q89" s="471"/>
      <c r="R89" s="472"/>
      <c r="S89" s="472"/>
      <c r="T89" s="471"/>
      <c r="U89" s="471"/>
      <c r="V89" s="471"/>
      <c r="W89" s="471"/>
      <c r="X89" s="472"/>
      <c r="Y89" s="472"/>
      <c r="Z89" s="118"/>
      <c r="AA89" s="473">
        <f t="shared" si="25"/>
        <v>0</v>
      </c>
      <c r="AB89" s="473">
        <f t="shared" si="20"/>
        <v>0</v>
      </c>
      <c r="AC89" s="473">
        <f t="shared" si="21"/>
        <v>0</v>
      </c>
      <c r="AD89" s="473">
        <f t="shared" si="22"/>
        <v>0</v>
      </c>
      <c r="AE89" s="474">
        <f t="shared" si="23"/>
        <v>0</v>
      </c>
      <c r="AF89" s="474">
        <f t="shared" si="24"/>
        <v>0</v>
      </c>
      <c r="AH89" t="s">
        <v>420</v>
      </c>
      <c r="AI89" t="b">
        <f t="shared" si="26"/>
        <v>1</v>
      </c>
      <c r="AJ89" t="e">
        <f t="shared" si="27"/>
        <v>#N/A</v>
      </c>
      <c r="AK89" t="e">
        <f t="shared" si="28"/>
        <v>#N/A</v>
      </c>
      <c r="AL89" t="e">
        <f t="shared" si="29"/>
        <v>#N/A</v>
      </c>
      <c r="AM89" t="e">
        <f t="shared" si="30"/>
        <v>#N/A</v>
      </c>
      <c r="AN89" t="e">
        <f t="shared" si="31"/>
        <v>#N/A</v>
      </c>
      <c r="AO89" t="e">
        <f t="shared" si="32"/>
        <v>#N/A</v>
      </c>
      <c r="AP89" t="e">
        <f t="shared" si="33"/>
        <v>#N/A</v>
      </c>
      <c r="AQ89" t="e">
        <f t="shared" si="34"/>
        <v>#N/A</v>
      </c>
      <c r="AR89" t="e">
        <f t="shared" si="35"/>
        <v>#N/A</v>
      </c>
      <c r="AS89" t="e">
        <f t="shared" si="36"/>
        <v>#N/A</v>
      </c>
      <c r="AT89" t="e">
        <f t="shared" si="37"/>
        <v>#N/A</v>
      </c>
      <c r="AU89" t="e">
        <f t="shared" si="38"/>
        <v>#N/A</v>
      </c>
      <c r="AV89" t="e">
        <f t="shared" si="39"/>
        <v>#N/A</v>
      </c>
      <c r="AX89" t="s">
        <v>206</v>
      </c>
      <c r="AY89">
        <v>1</v>
      </c>
      <c r="AZ89">
        <v>3</v>
      </c>
      <c r="BA89">
        <v>4</v>
      </c>
      <c r="BB89">
        <v>3</v>
      </c>
      <c r="BC89">
        <v>2</v>
      </c>
      <c r="BD89">
        <v>5</v>
      </c>
      <c r="BE89">
        <v>8</v>
      </c>
      <c r="BF89">
        <v>3</v>
      </c>
      <c r="BG89">
        <v>11</v>
      </c>
      <c r="BH89">
        <v>1</v>
      </c>
      <c r="BJ89">
        <v>1</v>
      </c>
    </row>
    <row r="90" spans="1:62" ht="15" x14ac:dyDescent="0.25">
      <c r="A90" s="470" t="s">
        <v>203</v>
      </c>
      <c r="B90" s="471"/>
      <c r="C90" s="471"/>
      <c r="D90" s="471">
        <v>1</v>
      </c>
      <c r="E90" s="471"/>
      <c r="F90" s="472">
        <v>1</v>
      </c>
      <c r="G90" s="472"/>
      <c r="H90" s="471">
        <v>1</v>
      </c>
      <c r="I90" s="471">
        <v>1</v>
      </c>
      <c r="J90" s="471"/>
      <c r="K90" s="471"/>
      <c r="L90" s="472">
        <v>1</v>
      </c>
      <c r="M90" s="472">
        <v>1</v>
      </c>
      <c r="N90" s="471">
        <v>2</v>
      </c>
      <c r="O90" s="471">
        <v>2</v>
      </c>
      <c r="P90" s="471"/>
      <c r="Q90" s="471"/>
      <c r="R90" s="472">
        <v>2</v>
      </c>
      <c r="S90" s="472">
        <v>2</v>
      </c>
      <c r="T90" s="471"/>
      <c r="U90" s="471"/>
      <c r="V90" s="471"/>
      <c r="W90" s="471"/>
      <c r="X90" s="472"/>
      <c r="Y90" s="472"/>
      <c r="Z90" s="118"/>
      <c r="AA90" s="473">
        <f t="shared" si="25"/>
        <v>3</v>
      </c>
      <c r="AB90" s="473">
        <f t="shared" si="20"/>
        <v>3</v>
      </c>
      <c r="AC90" s="473">
        <f t="shared" si="21"/>
        <v>1</v>
      </c>
      <c r="AD90" s="473">
        <f t="shared" si="22"/>
        <v>0</v>
      </c>
      <c r="AE90" s="474">
        <f t="shared" si="23"/>
        <v>4</v>
      </c>
      <c r="AF90" s="474">
        <f t="shared" si="24"/>
        <v>3</v>
      </c>
      <c r="AH90" t="s">
        <v>203</v>
      </c>
      <c r="AI90" t="b">
        <f t="shared" si="26"/>
        <v>1</v>
      </c>
      <c r="AJ90">
        <f t="shared" si="27"/>
        <v>0</v>
      </c>
      <c r="AK90">
        <f t="shared" si="28"/>
        <v>0</v>
      </c>
      <c r="AL90">
        <f t="shared" si="29"/>
        <v>0</v>
      </c>
      <c r="AM90">
        <f t="shared" si="30"/>
        <v>1</v>
      </c>
      <c r="AN90">
        <f t="shared" si="31"/>
        <v>0</v>
      </c>
      <c r="AO90">
        <f t="shared" si="32"/>
        <v>1</v>
      </c>
      <c r="AP90">
        <f t="shared" si="33"/>
        <v>2</v>
      </c>
      <c r="AQ90">
        <f t="shared" si="34"/>
        <v>0</v>
      </c>
      <c r="AR90">
        <f t="shared" si="35"/>
        <v>2</v>
      </c>
      <c r="AS90">
        <f t="shared" si="36"/>
        <v>0</v>
      </c>
      <c r="AT90">
        <f t="shared" si="37"/>
        <v>0</v>
      </c>
      <c r="AU90">
        <f t="shared" si="38"/>
        <v>0</v>
      </c>
      <c r="AV90">
        <f t="shared" si="39"/>
        <v>0</v>
      </c>
      <c r="AX90" t="s">
        <v>207</v>
      </c>
      <c r="AY90">
        <v>1</v>
      </c>
      <c r="BA90">
        <v>1</v>
      </c>
      <c r="BB90">
        <v>3</v>
      </c>
      <c r="BC90">
        <v>2</v>
      </c>
      <c r="BD90">
        <v>5</v>
      </c>
      <c r="BE90">
        <v>2</v>
      </c>
      <c r="BF90">
        <v>1</v>
      </c>
      <c r="BG90">
        <v>3</v>
      </c>
    </row>
    <row r="91" spans="1:62" ht="15" x14ac:dyDescent="0.25">
      <c r="A91" s="470" t="s">
        <v>204</v>
      </c>
      <c r="B91" s="471">
        <v>4</v>
      </c>
      <c r="C91" s="471">
        <v>4</v>
      </c>
      <c r="D91" s="471"/>
      <c r="E91" s="471"/>
      <c r="F91" s="472">
        <v>4</v>
      </c>
      <c r="G91" s="472">
        <v>4</v>
      </c>
      <c r="H91" s="471">
        <v>1</v>
      </c>
      <c r="I91" s="471">
        <v>1</v>
      </c>
      <c r="J91" s="471">
        <v>3</v>
      </c>
      <c r="K91" s="471">
        <v>2</v>
      </c>
      <c r="L91" s="472">
        <v>4</v>
      </c>
      <c r="M91" s="472">
        <v>3</v>
      </c>
      <c r="N91" s="471">
        <v>2</v>
      </c>
      <c r="O91" s="471">
        <v>2</v>
      </c>
      <c r="P91" s="471">
        <v>2</v>
      </c>
      <c r="Q91" s="471">
        <v>2</v>
      </c>
      <c r="R91" s="472">
        <v>4</v>
      </c>
      <c r="S91" s="472">
        <v>4</v>
      </c>
      <c r="T91" s="471"/>
      <c r="U91" s="471"/>
      <c r="V91" s="471"/>
      <c r="W91" s="471"/>
      <c r="X91" s="472"/>
      <c r="Y91" s="472"/>
      <c r="Z91" s="118"/>
      <c r="AA91" s="473">
        <f t="shared" si="25"/>
        <v>7</v>
      </c>
      <c r="AB91" s="473">
        <f t="shared" si="20"/>
        <v>7</v>
      </c>
      <c r="AC91" s="473">
        <f t="shared" si="21"/>
        <v>5</v>
      </c>
      <c r="AD91" s="473">
        <f t="shared" si="22"/>
        <v>4</v>
      </c>
      <c r="AE91" s="474">
        <f t="shared" si="23"/>
        <v>12</v>
      </c>
      <c r="AF91" s="474">
        <f t="shared" si="24"/>
        <v>11</v>
      </c>
      <c r="AH91" t="s">
        <v>204</v>
      </c>
      <c r="AI91" t="b">
        <f t="shared" si="26"/>
        <v>1</v>
      </c>
      <c r="AJ91">
        <f t="shared" si="27"/>
        <v>4</v>
      </c>
      <c r="AK91">
        <f t="shared" si="28"/>
        <v>0</v>
      </c>
      <c r="AL91">
        <f t="shared" si="29"/>
        <v>4</v>
      </c>
      <c r="AM91">
        <f t="shared" si="30"/>
        <v>1</v>
      </c>
      <c r="AN91">
        <f t="shared" si="31"/>
        <v>2</v>
      </c>
      <c r="AO91">
        <f t="shared" si="32"/>
        <v>3</v>
      </c>
      <c r="AP91">
        <f t="shared" si="33"/>
        <v>2</v>
      </c>
      <c r="AQ91">
        <f t="shared" si="34"/>
        <v>2</v>
      </c>
      <c r="AR91">
        <f t="shared" si="35"/>
        <v>4</v>
      </c>
      <c r="AS91">
        <f t="shared" si="36"/>
        <v>0</v>
      </c>
      <c r="AT91">
        <f t="shared" si="37"/>
        <v>0</v>
      </c>
      <c r="AU91">
        <f t="shared" si="38"/>
        <v>0</v>
      </c>
      <c r="AV91">
        <f t="shared" si="39"/>
        <v>0</v>
      </c>
      <c r="AX91" t="s">
        <v>127</v>
      </c>
      <c r="AY91">
        <v>8</v>
      </c>
      <c r="AZ91">
        <v>1</v>
      </c>
      <c r="BA91">
        <v>9</v>
      </c>
      <c r="BB91">
        <v>12</v>
      </c>
      <c r="BC91">
        <v>7</v>
      </c>
      <c r="BD91">
        <v>19</v>
      </c>
      <c r="BE91">
        <v>9</v>
      </c>
      <c r="BF91">
        <v>3</v>
      </c>
      <c r="BG91">
        <v>12</v>
      </c>
    </row>
    <row r="92" spans="1:62" ht="15" x14ac:dyDescent="0.25">
      <c r="A92" s="465" t="s">
        <v>494</v>
      </c>
      <c r="B92" s="466">
        <v>15</v>
      </c>
      <c r="C92" s="466">
        <v>14</v>
      </c>
      <c r="D92" s="466">
        <v>2</v>
      </c>
      <c r="E92" s="466">
        <v>2</v>
      </c>
      <c r="F92" s="467">
        <v>17</v>
      </c>
      <c r="G92" s="467">
        <v>16</v>
      </c>
      <c r="H92" s="466">
        <v>20</v>
      </c>
      <c r="I92" s="466">
        <v>20</v>
      </c>
      <c r="J92" s="466">
        <v>8</v>
      </c>
      <c r="K92" s="466">
        <v>8</v>
      </c>
      <c r="L92" s="467">
        <v>28</v>
      </c>
      <c r="M92" s="467">
        <v>28</v>
      </c>
      <c r="N92" s="466">
        <v>9</v>
      </c>
      <c r="O92" s="466">
        <v>9</v>
      </c>
      <c r="P92" s="466">
        <v>12</v>
      </c>
      <c r="Q92" s="466">
        <v>12</v>
      </c>
      <c r="R92" s="467">
        <v>21</v>
      </c>
      <c r="S92" s="467">
        <v>21</v>
      </c>
      <c r="T92" s="466">
        <v>1</v>
      </c>
      <c r="U92" s="466">
        <v>1</v>
      </c>
      <c r="V92" s="466"/>
      <c r="W92" s="466"/>
      <c r="X92" s="467">
        <v>1</v>
      </c>
      <c r="Y92" s="467">
        <v>1</v>
      </c>
      <c r="Z92" s="118"/>
      <c r="AA92" s="468">
        <f t="shared" si="25"/>
        <v>45</v>
      </c>
      <c r="AB92" s="468">
        <f t="shared" si="20"/>
        <v>44</v>
      </c>
      <c r="AC92" s="468">
        <f t="shared" si="21"/>
        <v>22</v>
      </c>
      <c r="AD92" s="468">
        <f t="shared" si="22"/>
        <v>22</v>
      </c>
      <c r="AE92" s="469">
        <f t="shared" si="23"/>
        <v>67</v>
      </c>
      <c r="AF92" s="469">
        <f t="shared" si="24"/>
        <v>66</v>
      </c>
      <c r="AH92" t="s">
        <v>494</v>
      </c>
      <c r="AI92" t="b">
        <f t="shared" si="26"/>
        <v>1</v>
      </c>
      <c r="AJ92">
        <f t="shared" si="27"/>
        <v>14</v>
      </c>
      <c r="AK92">
        <f t="shared" si="28"/>
        <v>2</v>
      </c>
      <c r="AL92">
        <f t="shared" si="29"/>
        <v>16</v>
      </c>
      <c r="AM92">
        <f t="shared" si="30"/>
        <v>20</v>
      </c>
      <c r="AN92">
        <f t="shared" si="31"/>
        <v>8</v>
      </c>
      <c r="AO92">
        <f t="shared" si="32"/>
        <v>28</v>
      </c>
      <c r="AP92">
        <f t="shared" si="33"/>
        <v>9</v>
      </c>
      <c r="AQ92">
        <f t="shared" si="34"/>
        <v>12</v>
      </c>
      <c r="AR92">
        <f t="shared" si="35"/>
        <v>21</v>
      </c>
      <c r="AS92">
        <f t="shared" si="36"/>
        <v>1</v>
      </c>
      <c r="AT92">
        <f t="shared" si="37"/>
        <v>0</v>
      </c>
      <c r="AU92">
        <f t="shared" si="38"/>
        <v>1</v>
      </c>
      <c r="AV92">
        <f t="shared" si="39"/>
        <v>0</v>
      </c>
      <c r="AX92" t="s">
        <v>208</v>
      </c>
      <c r="BF92">
        <v>2</v>
      </c>
      <c r="BG92">
        <v>2</v>
      </c>
    </row>
    <row r="93" spans="1:62" ht="15" x14ac:dyDescent="0.25">
      <c r="A93" s="470" t="s">
        <v>205</v>
      </c>
      <c r="B93" s="471">
        <v>15</v>
      </c>
      <c r="C93" s="471">
        <v>14</v>
      </c>
      <c r="D93" s="471">
        <v>2</v>
      </c>
      <c r="E93" s="471">
        <v>2</v>
      </c>
      <c r="F93" s="472">
        <v>17</v>
      </c>
      <c r="G93" s="472">
        <v>16</v>
      </c>
      <c r="H93" s="471">
        <v>20</v>
      </c>
      <c r="I93" s="471">
        <v>20</v>
      </c>
      <c r="J93" s="471">
        <v>8</v>
      </c>
      <c r="K93" s="471">
        <v>8</v>
      </c>
      <c r="L93" s="472">
        <v>28</v>
      </c>
      <c r="M93" s="472">
        <v>28</v>
      </c>
      <c r="N93" s="471">
        <v>9</v>
      </c>
      <c r="O93" s="471">
        <v>9</v>
      </c>
      <c r="P93" s="471">
        <v>12</v>
      </c>
      <c r="Q93" s="471">
        <v>12</v>
      </c>
      <c r="R93" s="472">
        <v>21</v>
      </c>
      <c r="S93" s="472">
        <v>21</v>
      </c>
      <c r="T93" s="471">
        <v>1</v>
      </c>
      <c r="U93" s="471">
        <v>1</v>
      </c>
      <c r="V93" s="471"/>
      <c r="W93" s="471"/>
      <c r="X93" s="472">
        <v>1</v>
      </c>
      <c r="Y93" s="472">
        <v>1</v>
      </c>
      <c r="Z93" s="118"/>
      <c r="AA93" s="473">
        <f t="shared" si="25"/>
        <v>45</v>
      </c>
      <c r="AB93" s="473">
        <f t="shared" si="20"/>
        <v>44</v>
      </c>
      <c r="AC93" s="473">
        <f t="shared" si="21"/>
        <v>22</v>
      </c>
      <c r="AD93" s="473">
        <f t="shared" si="22"/>
        <v>22</v>
      </c>
      <c r="AE93" s="474">
        <f t="shared" si="23"/>
        <v>67</v>
      </c>
      <c r="AF93" s="474">
        <f t="shared" si="24"/>
        <v>66</v>
      </c>
      <c r="AH93" t="s">
        <v>205</v>
      </c>
      <c r="AI93" t="b">
        <f t="shared" si="26"/>
        <v>1</v>
      </c>
      <c r="AJ93">
        <f t="shared" si="27"/>
        <v>14</v>
      </c>
      <c r="AK93">
        <f t="shared" si="28"/>
        <v>2</v>
      </c>
      <c r="AL93">
        <f t="shared" si="29"/>
        <v>16</v>
      </c>
      <c r="AM93">
        <f t="shared" si="30"/>
        <v>20</v>
      </c>
      <c r="AN93">
        <f t="shared" si="31"/>
        <v>8</v>
      </c>
      <c r="AO93">
        <f t="shared" si="32"/>
        <v>28</v>
      </c>
      <c r="AP93">
        <f t="shared" si="33"/>
        <v>9</v>
      </c>
      <c r="AQ93">
        <f t="shared" si="34"/>
        <v>12</v>
      </c>
      <c r="AR93">
        <f t="shared" si="35"/>
        <v>21</v>
      </c>
      <c r="AS93">
        <f t="shared" si="36"/>
        <v>1</v>
      </c>
      <c r="AT93">
        <f t="shared" si="37"/>
        <v>0</v>
      </c>
      <c r="AU93">
        <f t="shared" si="38"/>
        <v>1</v>
      </c>
      <c r="AV93">
        <f t="shared" si="39"/>
        <v>0</v>
      </c>
      <c r="AX93" t="s">
        <v>496</v>
      </c>
      <c r="AY93">
        <v>6</v>
      </c>
      <c r="AZ93">
        <v>4</v>
      </c>
      <c r="BA93">
        <v>10</v>
      </c>
      <c r="BB93">
        <v>11</v>
      </c>
      <c r="BC93">
        <v>3</v>
      </c>
      <c r="BD93">
        <v>14</v>
      </c>
      <c r="BE93">
        <v>7</v>
      </c>
      <c r="BF93">
        <v>4</v>
      </c>
      <c r="BG93">
        <v>11</v>
      </c>
    </row>
    <row r="94" spans="1:62" ht="15" x14ac:dyDescent="0.25">
      <c r="A94" s="465" t="s">
        <v>495</v>
      </c>
      <c r="B94" s="466">
        <v>10</v>
      </c>
      <c r="C94" s="466">
        <v>10</v>
      </c>
      <c r="D94" s="466">
        <v>6</v>
      </c>
      <c r="E94" s="466">
        <v>4</v>
      </c>
      <c r="F94" s="467">
        <v>16</v>
      </c>
      <c r="G94" s="467">
        <v>14</v>
      </c>
      <c r="H94" s="466">
        <v>18</v>
      </c>
      <c r="I94" s="466">
        <v>18</v>
      </c>
      <c r="J94" s="466">
        <v>11</v>
      </c>
      <c r="K94" s="466">
        <v>11</v>
      </c>
      <c r="L94" s="467">
        <v>29</v>
      </c>
      <c r="M94" s="467">
        <v>29</v>
      </c>
      <c r="N94" s="466">
        <v>20</v>
      </c>
      <c r="O94" s="466">
        <v>19</v>
      </c>
      <c r="P94" s="466">
        <v>9</v>
      </c>
      <c r="Q94" s="466">
        <v>9</v>
      </c>
      <c r="R94" s="467">
        <v>29</v>
      </c>
      <c r="S94" s="467">
        <v>28</v>
      </c>
      <c r="T94" s="466">
        <v>1</v>
      </c>
      <c r="U94" s="466">
        <v>1</v>
      </c>
      <c r="V94" s="466"/>
      <c r="W94" s="466"/>
      <c r="X94" s="467">
        <v>1</v>
      </c>
      <c r="Y94" s="467">
        <v>1</v>
      </c>
      <c r="Z94" s="118"/>
      <c r="AA94" s="468">
        <f t="shared" si="25"/>
        <v>49</v>
      </c>
      <c r="AB94" s="468">
        <f t="shared" si="20"/>
        <v>48</v>
      </c>
      <c r="AC94" s="468">
        <f t="shared" si="21"/>
        <v>26</v>
      </c>
      <c r="AD94" s="468">
        <f t="shared" si="22"/>
        <v>24</v>
      </c>
      <c r="AE94" s="469">
        <f t="shared" si="23"/>
        <v>75</v>
      </c>
      <c r="AF94" s="469">
        <f t="shared" si="24"/>
        <v>72</v>
      </c>
      <c r="AH94" t="s">
        <v>495</v>
      </c>
      <c r="AI94" t="b">
        <f t="shared" si="26"/>
        <v>1</v>
      </c>
      <c r="AJ94">
        <f t="shared" si="27"/>
        <v>10</v>
      </c>
      <c r="AK94">
        <f t="shared" si="28"/>
        <v>4</v>
      </c>
      <c r="AL94">
        <f t="shared" si="29"/>
        <v>14</v>
      </c>
      <c r="AM94">
        <f t="shared" si="30"/>
        <v>18</v>
      </c>
      <c r="AN94">
        <f t="shared" si="31"/>
        <v>11</v>
      </c>
      <c r="AO94">
        <f t="shared" si="32"/>
        <v>29</v>
      </c>
      <c r="AP94">
        <f t="shared" si="33"/>
        <v>19</v>
      </c>
      <c r="AQ94">
        <f t="shared" si="34"/>
        <v>9</v>
      </c>
      <c r="AR94">
        <f t="shared" si="35"/>
        <v>28</v>
      </c>
      <c r="AS94">
        <f t="shared" si="36"/>
        <v>1</v>
      </c>
      <c r="AT94">
        <f t="shared" si="37"/>
        <v>0</v>
      </c>
      <c r="AU94">
        <f t="shared" si="38"/>
        <v>1</v>
      </c>
      <c r="AV94">
        <f t="shared" si="39"/>
        <v>0</v>
      </c>
      <c r="AX94" t="s">
        <v>128</v>
      </c>
      <c r="AY94">
        <v>4</v>
      </c>
      <c r="AZ94">
        <v>3</v>
      </c>
      <c r="BA94">
        <v>7</v>
      </c>
      <c r="BB94">
        <v>8</v>
      </c>
      <c r="BD94">
        <v>8</v>
      </c>
      <c r="BE94">
        <v>4</v>
      </c>
      <c r="BF94">
        <v>4</v>
      </c>
      <c r="BG94">
        <v>8</v>
      </c>
    </row>
    <row r="95" spans="1:62" ht="15" x14ac:dyDescent="0.25">
      <c r="A95" s="470" t="s">
        <v>206</v>
      </c>
      <c r="B95" s="471">
        <v>1</v>
      </c>
      <c r="C95" s="471">
        <v>1</v>
      </c>
      <c r="D95" s="471">
        <v>3</v>
      </c>
      <c r="E95" s="471">
        <v>3</v>
      </c>
      <c r="F95" s="472">
        <v>4</v>
      </c>
      <c r="G95" s="472">
        <v>4</v>
      </c>
      <c r="H95" s="471">
        <v>3</v>
      </c>
      <c r="I95" s="471">
        <v>3</v>
      </c>
      <c r="J95" s="471">
        <v>2</v>
      </c>
      <c r="K95" s="471">
        <v>2</v>
      </c>
      <c r="L95" s="472">
        <v>5</v>
      </c>
      <c r="M95" s="472">
        <v>5</v>
      </c>
      <c r="N95" s="471">
        <v>9</v>
      </c>
      <c r="O95" s="471">
        <v>8</v>
      </c>
      <c r="P95" s="471">
        <v>3</v>
      </c>
      <c r="Q95" s="471">
        <v>3</v>
      </c>
      <c r="R95" s="472">
        <v>12</v>
      </c>
      <c r="S95" s="472">
        <v>11</v>
      </c>
      <c r="T95" s="471">
        <v>1</v>
      </c>
      <c r="U95" s="471">
        <v>1</v>
      </c>
      <c r="V95" s="471"/>
      <c r="W95" s="471"/>
      <c r="X95" s="472">
        <v>1</v>
      </c>
      <c r="Y95" s="472">
        <v>1</v>
      </c>
      <c r="Z95" s="118"/>
      <c r="AA95" s="473">
        <f t="shared" si="25"/>
        <v>14</v>
      </c>
      <c r="AB95" s="473">
        <f t="shared" si="20"/>
        <v>13</v>
      </c>
      <c r="AC95" s="473">
        <f t="shared" si="21"/>
        <v>8</v>
      </c>
      <c r="AD95" s="473">
        <f t="shared" si="22"/>
        <v>8</v>
      </c>
      <c r="AE95" s="474">
        <f t="shared" si="23"/>
        <v>22</v>
      </c>
      <c r="AF95" s="474">
        <f t="shared" si="24"/>
        <v>21</v>
      </c>
      <c r="AH95" t="s">
        <v>206</v>
      </c>
      <c r="AI95" t="b">
        <f t="shared" si="26"/>
        <v>1</v>
      </c>
      <c r="AJ95">
        <f t="shared" si="27"/>
        <v>1</v>
      </c>
      <c r="AK95">
        <f t="shared" si="28"/>
        <v>3</v>
      </c>
      <c r="AL95">
        <f t="shared" si="29"/>
        <v>4</v>
      </c>
      <c r="AM95">
        <f t="shared" si="30"/>
        <v>3</v>
      </c>
      <c r="AN95">
        <f t="shared" si="31"/>
        <v>2</v>
      </c>
      <c r="AO95">
        <f t="shared" si="32"/>
        <v>5</v>
      </c>
      <c r="AP95">
        <f t="shared" si="33"/>
        <v>8</v>
      </c>
      <c r="AQ95">
        <f t="shared" si="34"/>
        <v>3</v>
      </c>
      <c r="AR95">
        <f t="shared" si="35"/>
        <v>11</v>
      </c>
      <c r="AS95">
        <f t="shared" si="36"/>
        <v>1</v>
      </c>
      <c r="AT95">
        <f t="shared" si="37"/>
        <v>0</v>
      </c>
      <c r="AU95">
        <f t="shared" si="38"/>
        <v>1</v>
      </c>
      <c r="AV95">
        <f t="shared" si="39"/>
        <v>0</v>
      </c>
      <c r="AX95" t="s">
        <v>209</v>
      </c>
      <c r="AY95">
        <v>2</v>
      </c>
      <c r="AZ95">
        <v>1</v>
      </c>
      <c r="BA95">
        <v>3</v>
      </c>
      <c r="BB95">
        <v>3</v>
      </c>
      <c r="BC95">
        <v>3</v>
      </c>
      <c r="BD95">
        <v>6</v>
      </c>
      <c r="BE95">
        <v>3</v>
      </c>
      <c r="BG95">
        <v>3</v>
      </c>
    </row>
    <row r="96" spans="1:62" ht="15" x14ac:dyDescent="0.25">
      <c r="A96" s="470" t="s">
        <v>207</v>
      </c>
      <c r="B96" s="471">
        <v>1</v>
      </c>
      <c r="C96" s="471">
        <v>1</v>
      </c>
      <c r="D96" s="471">
        <v>1</v>
      </c>
      <c r="E96" s="471"/>
      <c r="F96" s="472">
        <v>2</v>
      </c>
      <c r="G96" s="472">
        <v>1</v>
      </c>
      <c r="H96" s="471">
        <v>3</v>
      </c>
      <c r="I96" s="471">
        <v>3</v>
      </c>
      <c r="J96" s="471">
        <v>2</v>
      </c>
      <c r="K96" s="471">
        <v>2</v>
      </c>
      <c r="L96" s="472">
        <v>5</v>
      </c>
      <c r="M96" s="472">
        <v>5</v>
      </c>
      <c r="N96" s="471">
        <v>2</v>
      </c>
      <c r="O96" s="471">
        <v>2</v>
      </c>
      <c r="P96" s="471">
        <v>1</v>
      </c>
      <c r="Q96" s="471">
        <v>1</v>
      </c>
      <c r="R96" s="472">
        <v>3</v>
      </c>
      <c r="S96" s="472">
        <v>3</v>
      </c>
      <c r="T96" s="471"/>
      <c r="U96" s="471"/>
      <c r="V96" s="471"/>
      <c r="W96" s="471"/>
      <c r="X96" s="472"/>
      <c r="Y96" s="472"/>
      <c r="Z96" s="118"/>
      <c r="AA96" s="473">
        <f t="shared" si="25"/>
        <v>6</v>
      </c>
      <c r="AB96" s="473">
        <f t="shared" si="20"/>
        <v>6</v>
      </c>
      <c r="AC96" s="473">
        <f t="shared" si="21"/>
        <v>4</v>
      </c>
      <c r="AD96" s="473">
        <f t="shared" si="22"/>
        <v>3</v>
      </c>
      <c r="AE96" s="474">
        <f t="shared" si="23"/>
        <v>10</v>
      </c>
      <c r="AF96" s="474">
        <f t="shared" si="24"/>
        <v>9</v>
      </c>
      <c r="AH96" t="s">
        <v>207</v>
      </c>
      <c r="AI96" t="b">
        <f t="shared" si="26"/>
        <v>1</v>
      </c>
      <c r="AJ96">
        <f t="shared" si="27"/>
        <v>1</v>
      </c>
      <c r="AK96">
        <f t="shared" si="28"/>
        <v>0</v>
      </c>
      <c r="AL96">
        <f t="shared" si="29"/>
        <v>1</v>
      </c>
      <c r="AM96">
        <f t="shared" si="30"/>
        <v>3</v>
      </c>
      <c r="AN96">
        <f t="shared" si="31"/>
        <v>2</v>
      </c>
      <c r="AO96">
        <f t="shared" si="32"/>
        <v>5</v>
      </c>
      <c r="AP96">
        <f t="shared" si="33"/>
        <v>2</v>
      </c>
      <c r="AQ96">
        <f t="shared" si="34"/>
        <v>1</v>
      </c>
      <c r="AR96">
        <f t="shared" si="35"/>
        <v>3</v>
      </c>
      <c r="AS96">
        <f t="shared" si="36"/>
        <v>0</v>
      </c>
      <c r="AT96">
        <f t="shared" si="37"/>
        <v>0</v>
      </c>
      <c r="AU96">
        <f t="shared" si="38"/>
        <v>0</v>
      </c>
      <c r="AV96">
        <f t="shared" si="39"/>
        <v>0</v>
      </c>
      <c r="AX96" t="s">
        <v>497</v>
      </c>
      <c r="AY96">
        <v>9</v>
      </c>
      <c r="AZ96">
        <v>2</v>
      </c>
      <c r="BA96">
        <v>11</v>
      </c>
      <c r="BB96">
        <v>14</v>
      </c>
      <c r="BC96">
        <v>4</v>
      </c>
      <c r="BD96">
        <v>18</v>
      </c>
      <c r="BE96">
        <v>7</v>
      </c>
      <c r="BF96">
        <v>4</v>
      </c>
      <c r="BG96">
        <v>11</v>
      </c>
      <c r="BH96">
        <v>2</v>
      </c>
      <c r="BJ96">
        <v>2</v>
      </c>
    </row>
    <row r="97" spans="1:62" ht="15" x14ac:dyDescent="0.25">
      <c r="A97" s="470" t="s">
        <v>127</v>
      </c>
      <c r="B97" s="471">
        <v>8</v>
      </c>
      <c r="C97" s="471">
        <v>8</v>
      </c>
      <c r="D97" s="471">
        <v>2</v>
      </c>
      <c r="E97" s="471">
        <v>1</v>
      </c>
      <c r="F97" s="472">
        <v>10</v>
      </c>
      <c r="G97" s="472">
        <v>9</v>
      </c>
      <c r="H97" s="471">
        <v>12</v>
      </c>
      <c r="I97" s="471">
        <v>12</v>
      </c>
      <c r="J97" s="471">
        <v>7</v>
      </c>
      <c r="K97" s="471">
        <v>7</v>
      </c>
      <c r="L97" s="472">
        <v>19</v>
      </c>
      <c r="M97" s="472">
        <v>19</v>
      </c>
      <c r="N97" s="471">
        <v>9</v>
      </c>
      <c r="O97" s="471">
        <v>9</v>
      </c>
      <c r="P97" s="471">
        <v>3</v>
      </c>
      <c r="Q97" s="471">
        <v>3</v>
      </c>
      <c r="R97" s="472">
        <v>12</v>
      </c>
      <c r="S97" s="472">
        <v>12</v>
      </c>
      <c r="T97" s="471"/>
      <c r="U97" s="471"/>
      <c r="V97" s="471"/>
      <c r="W97" s="471"/>
      <c r="X97" s="472"/>
      <c r="Y97" s="472"/>
      <c r="Z97" s="118"/>
      <c r="AA97" s="473">
        <f t="shared" si="25"/>
        <v>29</v>
      </c>
      <c r="AB97" s="473">
        <f t="shared" si="20"/>
        <v>29</v>
      </c>
      <c r="AC97" s="473">
        <f t="shared" si="21"/>
        <v>12</v>
      </c>
      <c r="AD97" s="473">
        <f t="shared" si="22"/>
        <v>11</v>
      </c>
      <c r="AE97" s="474">
        <f t="shared" si="23"/>
        <v>41</v>
      </c>
      <c r="AF97" s="474">
        <f t="shared" si="24"/>
        <v>40</v>
      </c>
      <c r="AH97" t="s">
        <v>127</v>
      </c>
      <c r="AI97" t="b">
        <f t="shared" si="26"/>
        <v>1</v>
      </c>
      <c r="AJ97">
        <f t="shared" si="27"/>
        <v>8</v>
      </c>
      <c r="AK97">
        <f t="shared" si="28"/>
        <v>1</v>
      </c>
      <c r="AL97">
        <f t="shared" si="29"/>
        <v>9</v>
      </c>
      <c r="AM97">
        <f t="shared" si="30"/>
        <v>12</v>
      </c>
      <c r="AN97">
        <f t="shared" si="31"/>
        <v>7</v>
      </c>
      <c r="AO97">
        <f t="shared" si="32"/>
        <v>19</v>
      </c>
      <c r="AP97">
        <f t="shared" si="33"/>
        <v>9</v>
      </c>
      <c r="AQ97">
        <f t="shared" si="34"/>
        <v>3</v>
      </c>
      <c r="AR97">
        <f t="shared" si="35"/>
        <v>12</v>
      </c>
      <c r="AS97">
        <f t="shared" si="36"/>
        <v>0</v>
      </c>
      <c r="AT97">
        <f t="shared" si="37"/>
        <v>0</v>
      </c>
      <c r="AU97">
        <f t="shared" si="38"/>
        <v>0</v>
      </c>
      <c r="AV97">
        <f t="shared" si="39"/>
        <v>0</v>
      </c>
      <c r="AX97" t="s">
        <v>498</v>
      </c>
      <c r="BB97">
        <v>1</v>
      </c>
      <c r="BD97">
        <v>1</v>
      </c>
      <c r="BE97">
        <v>1</v>
      </c>
      <c r="BG97">
        <v>1</v>
      </c>
    </row>
    <row r="98" spans="1:62" ht="15" x14ac:dyDescent="0.25">
      <c r="A98" s="470" t="s">
        <v>208</v>
      </c>
      <c r="B98" s="471"/>
      <c r="C98" s="471"/>
      <c r="D98" s="471"/>
      <c r="E98" s="471"/>
      <c r="F98" s="472"/>
      <c r="G98" s="472"/>
      <c r="H98" s="471"/>
      <c r="I98" s="471"/>
      <c r="J98" s="471"/>
      <c r="K98" s="471"/>
      <c r="L98" s="472"/>
      <c r="M98" s="472"/>
      <c r="N98" s="471"/>
      <c r="O98" s="471"/>
      <c r="P98" s="471">
        <v>2</v>
      </c>
      <c r="Q98" s="471">
        <v>2</v>
      </c>
      <c r="R98" s="472">
        <v>2</v>
      </c>
      <c r="S98" s="472">
        <v>2</v>
      </c>
      <c r="T98" s="471"/>
      <c r="U98" s="471"/>
      <c r="V98" s="471"/>
      <c r="W98" s="471"/>
      <c r="X98" s="472"/>
      <c r="Y98" s="472"/>
      <c r="Z98" s="118"/>
      <c r="AA98" s="473">
        <f t="shared" si="25"/>
        <v>0</v>
      </c>
      <c r="AB98" s="473">
        <f t="shared" si="20"/>
        <v>0</v>
      </c>
      <c r="AC98" s="473">
        <f t="shared" si="21"/>
        <v>2</v>
      </c>
      <c r="AD98" s="473">
        <f t="shared" si="22"/>
        <v>2</v>
      </c>
      <c r="AE98" s="474">
        <f t="shared" si="23"/>
        <v>2</v>
      </c>
      <c r="AF98" s="474">
        <f t="shared" si="24"/>
        <v>2</v>
      </c>
      <c r="AH98" t="s">
        <v>208</v>
      </c>
      <c r="AI98" t="b">
        <f t="shared" si="26"/>
        <v>1</v>
      </c>
      <c r="AJ98">
        <f t="shared" si="27"/>
        <v>0</v>
      </c>
      <c r="AK98">
        <f t="shared" si="28"/>
        <v>0</v>
      </c>
      <c r="AL98">
        <f t="shared" si="29"/>
        <v>0</v>
      </c>
      <c r="AM98">
        <f t="shared" si="30"/>
        <v>0</v>
      </c>
      <c r="AN98">
        <f t="shared" si="31"/>
        <v>0</v>
      </c>
      <c r="AO98">
        <f t="shared" si="32"/>
        <v>0</v>
      </c>
      <c r="AP98">
        <f t="shared" si="33"/>
        <v>0</v>
      </c>
      <c r="AQ98">
        <f t="shared" si="34"/>
        <v>2</v>
      </c>
      <c r="AR98">
        <f t="shared" si="35"/>
        <v>2</v>
      </c>
      <c r="AS98">
        <f t="shared" si="36"/>
        <v>0</v>
      </c>
      <c r="AT98">
        <f t="shared" si="37"/>
        <v>0</v>
      </c>
      <c r="AU98">
        <f t="shared" si="38"/>
        <v>0</v>
      </c>
      <c r="AV98">
        <f t="shared" si="39"/>
        <v>0</v>
      </c>
      <c r="AX98" t="s">
        <v>210</v>
      </c>
      <c r="AY98">
        <v>3</v>
      </c>
      <c r="AZ98">
        <v>2</v>
      </c>
      <c r="BA98">
        <v>5</v>
      </c>
      <c r="BB98">
        <v>7</v>
      </c>
      <c r="BC98">
        <v>1</v>
      </c>
      <c r="BD98">
        <v>8</v>
      </c>
      <c r="BE98">
        <v>2</v>
      </c>
      <c r="BF98">
        <v>2</v>
      </c>
      <c r="BG98">
        <v>4</v>
      </c>
    </row>
    <row r="99" spans="1:62" ht="15" x14ac:dyDescent="0.25">
      <c r="A99" s="465" t="s">
        <v>496</v>
      </c>
      <c r="B99" s="466">
        <v>6</v>
      </c>
      <c r="C99" s="466">
        <v>6</v>
      </c>
      <c r="D99" s="466">
        <v>5</v>
      </c>
      <c r="E99" s="466">
        <v>4</v>
      </c>
      <c r="F99" s="467">
        <v>11</v>
      </c>
      <c r="G99" s="467">
        <v>10</v>
      </c>
      <c r="H99" s="466">
        <v>11</v>
      </c>
      <c r="I99" s="466">
        <v>11</v>
      </c>
      <c r="J99" s="466">
        <v>3</v>
      </c>
      <c r="K99" s="466">
        <v>3</v>
      </c>
      <c r="L99" s="467">
        <v>14</v>
      </c>
      <c r="M99" s="467">
        <v>14</v>
      </c>
      <c r="N99" s="466">
        <v>7</v>
      </c>
      <c r="O99" s="466">
        <v>7</v>
      </c>
      <c r="P99" s="466">
        <v>4</v>
      </c>
      <c r="Q99" s="466">
        <v>4</v>
      </c>
      <c r="R99" s="467">
        <v>11</v>
      </c>
      <c r="S99" s="467">
        <v>11</v>
      </c>
      <c r="T99" s="466"/>
      <c r="U99" s="466"/>
      <c r="V99" s="466"/>
      <c r="W99" s="466"/>
      <c r="X99" s="467"/>
      <c r="Y99" s="467"/>
      <c r="Z99" s="118"/>
      <c r="AA99" s="468">
        <f t="shared" si="25"/>
        <v>24</v>
      </c>
      <c r="AB99" s="468">
        <f t="shared" si="20"/>
        <v>24</v>
      </c>
      <c r="AC99" s="468">
        <f t="shared" si="21"/>
        <v>12</v>
      </c>
      <c r="AD99" s="468">
        <f t="shared" si="22"/>
        <v>11</v>
      </c>
      <c r="AE99" s="469">
        <f t="shared" si="23"/>
        <v>36</v>
      </c>
      <c r="AF99" s="469">
        <f t="shared" si="24"/>
        <v>35</v>
      </c>
      <c r="AH99" t="s">
        <v>496</v>
      </c>
      <c r="AI99" t="b">
        <f t="shared" si="26"/>
        <v>1</v>
      </c>
      <c r="AJ99">
        <f t="shared" si="27"/>
        <v>6</v>
      </c>
      <c r="AK99">
        <f t="shared" si="28"/>
        <v>4</v>
      </c>
      <c r="AL99">
        <f t="shared" si="29"/>
        <v>10</v>
      </c>
      <c r="AM99">
        <f t="shared" si="30"/>
        <v>11</v>
      </c>
      <c r="AN99">
        <f t="shared" si="31"/>
        <v>3</v>
      </c>
      <c r="AO99">
        <f t="shared" si="32"/>
        <v>14</v>
      </c>
      <c r="AP99">
        <f t="shared" si="33"/>
        <v>7</v>
      </c>
      <c r="AQ99">
        <f t="shared" si="34"/>
        <v>4</v>
      </c>
      <c r="AR99">
        <f t="shared" si="35"/>
        <v>11</v>
      </c>
      <c r="AS99">
        <f t="shared" si="36"/>
        <v>0</v>
      </c>
      <c r="AT99">
        <f t="shared" si="37"/>
        <v>0</v>
      </c>
      <c r="AU99">
        <f t="shared" si="38"/>
        <v>0</v>
      </c>
      <c r="AV99">
        <f t="shared" si="39"/>
        <v>0</v>
      </c>
      <c r="AX99" t="s">
        <v>211</v>
      </c>
      <c r="AY99">
        <v>6</v>
      </c>
      <c r="BA99">
        <v>6</v>
      </c>
      <c r="BB99">
        <v>6</v>
      </c>
      <c r="BC99">
        <v>3</v>
      </c>
      <c r="BD99">
        <v>9</v>
      </c>
      <c r="BE99">
        <v>4</v>
      </c>
      <c r="BF99">
        <v>2</v>
      </c>
      <c r="BG99">
        <v>6</v>
      </c>
      <c r="BH99">
        <v>2</v>
      </c>
      <c r="BJ99">
        <v>2</v>
      </c>
    </row>
    <row r="100" spans="1:62" ht="15" x14ac:dyDescent="0.25">
      <c r="A100" s="470" t="s">
        <v>440</v>
      </c>
      <c r="B100" s="471"/>
      <c r="C100" s="471"/>
      <c r="D100" s="471"/>
      <c r="E100" s="471"/>
      <c r="F100" s="472"/>
      <c r="G100" s="472"/>
      <c r="H100" s="471"/>
      <c r="I100" s="471"/>
      <c r="J100" s="471"/>
      <c r="K100" s="471"/>
      <c r="L100" s="472"/>
      <c r="M100" s="472"/>
      <c r="N100" s="471"/>
      <c r="O100" s="471"/>
      <c r="P100" s="471"/>
      <c r="Q100" s="471"/>
      <c r="R100" s="472"/>
      <c r="S100" s="472"/>
      <c r="T100" s="471"/>
      <c r="U100" s="471"/>
      <c r="V100" s="471"/>
      <c r="W100" s="471"/>
      <c r="X100" s="472"/>
      <c r="Y100" s="472"/>
      <c r="Z100" s="118"/>
      <c r="AA100" s="473">
        <f t="shared" si="25"/>
        <v>0</v>
      </c>
      <c r="AB100" s="473">
        <f t="shared" si="20"/>
        <v>0</v>
      </c>
      <c r="AC100" s="473">
        <f t="shared" si="21"/>
        <v>0</v>
      </c>
      <c r="AD100" s="473">
        <f t="shared" si="22"/>
        <v>0</v>
      </c>
      <c r="AE100" s="474">
        <f t="shared" si="23"/>
        <v>0</v>
      </c>
      <c r="AF100" s="474">
        <f t="shared" si="24"/>
        <v>0</v>
      </c>
      <c r="AH100" t="s">
        <v>440</v>
      </c>
      <c r="AI100" t="b">
        <f t="shared" si="26"/>
        <v>1</v>
      </c>
      <c r="AJ100" t="e">
        <f t="shared" si="27"/>
        <v>#N/A</v>
      </c>
      <c r="AK100" t="e">
        <f t="shared" si="28"/>
        <v>#N/A</v>
      </c>
      <c r="AL100" t="e">
        <f t="shared" si="29"/>
        <v>#N/A</v>
      </c>
      <c r="AM100" t="e">
        <f t="shared" si="30"/>
        <v>#N/A</v>
      </c>
      <c r="AN100" t="e">
        <f t="shared" si="31"/>
        <v>#N/A</v>
      </c>
      <c r="AO100" t="e">
        <f t="shared" si="32"/>
        <v>#N/A</v>
      </c>
      <c r="AP100" t="e">
        <f t="shared" si="33"/>
        <v>#N/A</v>
      </c>
      <c r="AQ100" t="e">
        <f t="shared" si="34"/>
        <v>#N/A</v>
      </c>
      <c r="AR100" t="e">
        <f t="shared" si="35"/>
        <v>#N/A</v>
      </c>
      <c r="AS100" t="e">
        <f t="shared" si="36"/>
        <v>#N/A</v>
      </c>
      <c r="AT100" t="e">
        <f t="shared" si="37"/>
        <v>#N/A</v>
      </c>
      <c r="AU100" t="e">
        <f t="shared" si="38"/>
        <v>#N/A</v>
      </c>
      <c r="AV100" t="e">
        <f t="shared" si="39"/>
        <v>#N/A</v>
      </c>
      <c r="AX100" t="s">
        <v>499</v>
      </c>
      <c r="AY100">
        <v>39</v>
      </c>
      <c r="AZ100">
        <v>19</v>
      </c>
      <c r="BA100">
        <v>58</v>
      </c>
      <c r="BB100">
        <v>70</v>
      </c>
      <c r="BC100">
        <v>60</v>
      </c>
      <c r="BD100">
        <v>130</v>
      </c>
      <c r="BE100">
        <v>57</v>
      </c>
      <c r="BF100">
        <v>24</v>
      </c>
      <c r="BG100">
        <v>81</v>
      </c>
      <c r="BH100">
        <v>2</v>
      </c>
      <c r="BI100">
        <v>2</v>
      </c>
      <c r="BJ100">
        <v>4</v>
      </c>
    </row>
    <row r="101" spans="1:62" ht="15" x14ac:dyDescent="0.25">
      <c r="A101" s="470" t="s">
        <v>128</v>
      </c>
      <c r="B101" s="471">
        <v>4</v>
      </c>
      <c r="C101" s="471">
        <v>4</v>
      </c>
      <c r="D101" s="471">
        <v>4</v>
      </c>
      <c r="E101" s="471">
        <v>3</v>
      </c>
      <c r="F101" s="472">
        <v>8</v>
      </c>
      <c r="G101" s="472">
        <v>7</v>
      </c>
      <c r="H101" s="471">
        <v>8</v>
      </c>
      <c r="I101" s="471">
        <v>8</v>
      </c>
      <c r="J101" s="471"/>
      <c r="K101" s="471"/>
      <c r="L101" s="472">
        <v>8</v>
      </c>
      <c r="M101" s="472">
        <v>8</v>
      </c>
      <c r="N101" s="471">
        <v>4</v>
      </c>
      <c r="O101" s="471">
        <v>4</v>
      </c>
      <c r="P101" s="471">
        <v>4</v>
      </c>
      <c r="Q101" s="471">
        <v>4</v>
      </c>
      <c r="R101" s="472">
        <v>8</v>
      </c>
      <c r="S101" s="472">
        <v>8</v>
      </c>
      <c r="T101" s="471"/>
      <c r="U101" s="471"/>
      <c r="V101" s="471"/>
      <c r="W101" s="471"/>
      <c r="X101" s="472"/>
      <c r="Y101" s="472"/>
      <c r="Z101" s="118"/>
      <c r="AA101" s="473">
        <f t="shared" si="25"/>
        <v>16</v>
      </c>
      <c r="AB101" s="473">
        <f t="shared" si="20"/>
        <v>16</v>
      </c>
      <c r="AC101" s="473">
        <f t="shared" si="21"/>
        <v>8</v>
      </c>
      <c r="AD101" s="473">
        <f t="shared" si="22"/>
        <v>7</v>
      </c>
      <c r="AE101" s="474">
        <f t="shared" si="23"/>
        <v>24</v>
      </c>
      <c r="AF101" s="474">
        <f t="shared" si="24"/>
        <v>23</v>
      </c>
      <c r="AH101" t="s">
        <v>128</v>
      </c>
      <c r="AI101" t="b">
        <f t="shared" si="26"/>
        <v>1</v>
      </c>
      <c r="AJ101">
        <f t="shared" si="27"/>
        <v>4</v>
      </c>
      <c r="AK101">
        <f t="shared" si="28"/>
        <v>3</v>
      </c>
      <c r="AL101">
        <f t="shared" si="29"/>
        <v>7</v>
      </c>
      <c r="AM101">
        <f t="shared" si="30"/>
        <v>8</v>
      </c>
      <c r="AN101">
        <f t="shared" si="31"/>
        <v>0</v>
      </c>
      <c r="AO101">
        <f t="shared" si="32"/>
        <v>8</v>
      </c>
      <c r="AP101">
        <f t="shared" si="33"/>
        <v>4</v>
      </c>
      <c r="AQ101">
        <f t="shared" si="34"/>
        <v>4</v>
      </c>
      <c r="AR101">
        <f t="shared" si="35"/>
        <v>8</v>
      </c>
      <c r="AS101">
        <f t="shared" si="36"/>
        <v>0</v>
      </c>
      <c r="AT101">
        <f t="shared" si="37"/>
        <v>0</v>
      </c>
      <c r="AU101">
        <f t="shared" si="38"/>
        <v>0</v>
      </c>
      <c r="AV101">
        <f t="shared" si="39"/>
        <v>0</v>
      </c>
      <c r="AX101" t="s">
        <v>500</v>
      </c>
      <c r="AY101">
        <v>14</v>
      </c>
      <c r="AZ101">
        <v>7</v>
      </c>
      <c r="BA101">
        <v>21</v>
      </c>
      <c r="BB101">
        <v>11</v>
      </c>
      <c r="BC101">
        <v>9</v>
      </c>
      <c r="BD101">
        <v>20</v>
      </c>
      <c r="BE101">
        <v>2</v>
      </c>
      <c r="BF101">
        <v>1</v>
      </c>
      <c r="BG101">
        <v>3</v>
      </c>
    </row>
    <row r="102" spans="1:62" ht="15" x14ac:dyDescent="0.25">
      <c r="A102" s="470" t="s">
        <v>209</v>
      </c>
      <c r="B102" s="471">
        <v>2</v>
      </c>
      <c r="C102" s="471">
        <v>2</v>
      </c>
      <c r="D102" s="471">
        <v>1</v>
      </c>
      <c r="E102" s="471">
        <v>1</v>
      </c>
      <c r="F102" s="472">
        <v>3</v>
      </c>
      <c r="G102" s="472">
        <v>3</v>
      </c>
      <c r="H102" s="471">
        <v>3</v>
      </c>
      <c r="I102" s="471">
        <v>3</v>
      </c>
      <c r="J102" s="471">
        <v>3</v>
      </c>
      <c r="K102" s="471">
        <v>3</v>
      </c>
      <c r="L102" s="472">
        <v>6</v>
      </c>
      <c r="M102" s="472">
        <v>6</v>
      </c>
      <c r="N102" s="471">
        <v>3</v>
      </c>
      <c r="O102" s="471">
        <v>3</v>
      </c>
      <c r="P102" s="471"/>
      <c r="Q102" s="471"/>
      <c r="R102" s="472">
        <v>3</v>
      </c>
      <c r="S102" s="472">
        <v>3</v>
      </c>
      <c r="T102" s="471"/>
      <c r="U102" s="471"/>
      <c r="V102" s="471"/>
      <c r="W102" s="471"/>
      <c r="X102" s="472"/>
      <c r="Y102" s="472"/>
      <c r="Z102" s="118"/>
      <c r="AA102" s="473">
        <f t="shared" si="25"/>
        <v>8</v>
      </c>
      <c r="AB102" s="473">
        <f t="shared" si="20"/>
        <v>8</v>
      </c>
      <c r="AC102" s="473">
        <f t="shared" si="21"/>
        <v>4</v>
      </c>
      <c r="AD102" s="473">
        <f t="shared" si="22"/>
        <v>4</v>
      </c>
      <c r="AE102" s="474">
        <f t="shared" si="23"/>
        <v>12</v>
      </c>
      <c r="AF102" s="474">
        <f t="shared" si="24"/>
        <v>12</v>
      </c>
      <c r="AH102" t="s">
        <v>209</v>
      </c>
      <c r="AI102" t="b">
        <f t="shared" si="26"/>
        <v>1</v>
      </c>
      <c r="AJ102">
        <f t="shared" si="27"/>
        <v>2</v>
      </c>
      <c r="AK102">
        <f t="shared" si="28"/>
        <v>1</v>
      </c>
      <c r="AL102">
        <f t="shared" si="29"/>
        <v>3</v>
      </c>
      <c r="AM102">
        <f t="shared" si="30"/>
        <v>3</v>
      </c>
      <c r="AN102">
        <f t="shared" si="31"/>
        <v>3</v>
      </c>
      <c r="AO102">
        <f t="shared" si="32"/>
        <v>6</v>
      </c>
      <c r="AP102">
        <f t="shared" si="33"/>
        <v>3</v>
      </c>
      <c r="AQ102">
        <f t="shared" si="34"/>
        <v>0</v>
      </c>
      <c r="AR102">
        <f t="shared" si="35"/>
        <v>3</v>
      </c>
      <c r="AS102">
        <f t="shared" si="36"/>
        <v>0</v>
      </c>
      <c r="AT102">
        <f t="shared" si="37"/>
        <v>0</v>
      </c>
      <c r="AU102">
        <f t="shared" si="38"/>
        <v>0</v>
      </c>
      <c r="AV102">
        <f t="shared" si="39"/>
        <v>0</v>
      </c>
      <c r="AX102" t="s">
        <v>501</v>
      </c>
      <c r="AY102">
        <v>9</v>
      </c>
      <c r="AZ102">
        <v>5</v>
      </c>
      <c r="BA102">
        <v>14</v>
      </c>
      <c r="BB102">
        <v>3</v>
      </c>
      <c r="BC102">
        <v>1</v>
      </c>
      <c r="BD102">
        <v>4</v>
      </c>
    </row>
    <row r="103" spans="1:62" ht="15" x14ac:dyDescent="0.25">
      <c r="A103" s="465" t="s">
        <v>497</v>
      </c>
      <c r="B103" s="466">
        <v>10</v>
      </c>
      <c r="C103" s="466">
        <v>9</v>
      </c>
      <c r="D103" s="466">
        <v>3</v>
      </c>
      <c r="E103" s="466">
        <v>2</v>
      </c>
      <c r="F103" s="467">
        <v>13</v>
      </c>
      <c r="G103" s="467">
        <v>11</v>
      </c>
      <c r="H103" s="466">
        <v>15</v>
      </c>
      <c r="I103" s="466">
        <v>14</v>
      </c>
      <c r="J103" s="466">
        <v>5</v>
      </c>
      <c r="K103" s="466">
        <v>4</v>
      </c>
      <c r="L103" s="467">
        <v>20</v>
      </c>
      <c r="M103" s="467">
        <v>18</v>
      </c>
      <c r="N103" s="466">
        <v>9</v>
      </c>
      <c r="O103" s="466">
        <v>7</v>
      </c>
      <c r="P103" s="466">
        <v>4</v>
      </c>
      <c r="Q103" s="466">
        <v>4</v>
      </c>
      <c r="R103" s="467">
        <v>13</v>
      </c>
      <c r="S103" s="467">
        <v>11</v>
      </c>
      <c r="T103" s="466">
        <v>2</v>
      </c>
      <c r="U103" s="466">
        <v>2</v>
      </c>
      <c r="V103" s="466"/>
      <c r="W103" s="466"/>
      <c r="X103" s="467">
        <v>2</v>
      </c>
      <c r="Y103" s="467">
        <v>2</v>
      </c>
      <c r="Z103" s="118"/>
      <c r="AA103" s="468">
        <f t="shared" si="25"/>
        <v>36</v>
      </c>
      <c r="AB103" s="468">
        <f t="shared" si="20"/>
        <v>32</v>
      </c>
      <c r="AC103" s="468">
        <f t="shared" si="21"/>
        <v>12</v>
      </c>
      <c r="AD103" s="468">
        <f t="shared" si="22"/>
        <v>10</v>
      </c>
      <c r="AE103" s="469">
        <f t="shared" si="23"/>
        <v>48</v>
      </c>
      <c r="AF103" s="469">
        <f t="shared" si="24"/>
        <v>42</v>
      </c>
      <c r="AH103" t="s">
        <v>497</v>
      </c>
      <c r="AI103" t="b">
        <f t="shared" si="26"/>
        <v>1</v>
      </c>
      <c r="AJ103">
        <f t="shared" si="27"/>
        <v>9</v>
      </c>
      <c r="AK103">
        <f t="shared" si="28"/>
        <v>2</v>
      </c>
      <c r="AL103">
        <f t="shared" si="29"/>
        <v>11</v>
      </c>
      <c r="AM103">
        <f t="shared" si="30"/>
        <v>14</v>
      </c>
      <c r="AN103">
        <f t="shared" si="31"/>
        <v>4</v>
      </c>
      <c r="AO103">
        <f t="shared" si="32"/>
        <v>18</v>
      </c>
      <c r="AP103">
        <f t="shared" si="33"/>
        <v>7</v>
      </c>
      <c r="AQ103">
        <f t="shared" si="34"/>
        <v>4</v>
      </c>
      <c r="AR103">
        <f t="shared" si="35"/>
        <v>11</v>
      </c>
      <c r="AS103">
        <f t="shared" si="36"/>
        <v>2</v>
      </c>
      <c r="AT103">
        <f t="shared" si="37"/>
        <v>0</v>
      </c>
      <c r="AU103">
        <f t="shared" si="38"/>
        <v>2</v>
      </c>
      <c r="AV103">
        <f t="shared" si="39"/>
        <v>0</v>
      </c>
      <c r="AX103" t="s">
        <v>502</v>
      </c>
      <c r="AY103">
        <v>1</v>
      </c>
      <c r="BA103">
        <v>1</v>
      </c>
      <c r="BB103">
        <v>4</v>
      </c>
      <c r="BC103">
        <v>8</v>
      </c>
      <c r="BD103">
        <v>12</v>
      </c>
    </row>
    <row r="104" spans="1:62" ht="15" x14ac:dyDescent="0.25">
      <c r="A104" s="470" t="s">
        <v>498</v>
      </c>
      <c r="B104" s="471"/>
      <c r="C104" s="471"/>
      <c r="D104" s="471"/>
      <c r="E104" s="471"/>
      <c r="F104" s="472"/>
      <c r="G104" s="472"/>
      <c r="H104" s="471">
        <v>1</v>
      </c>
      <c r="I104" s="471">
        <v>1</v>
      </c>
      <c r="J104" s="471"/>
      <c r="K104" s="471"/>
      <c r="L104" s="472">
        <v>1</v>
      </c>
      <c r="M104" s="472">
        <v>1</v>
      </c>
      <c r="N104" s="471">
        <v>2</v>
      </c>
      <c r="O104" s="471">
        <v>1</v>
      </c>
      <c r="P104" s="471"/>
      <c r="Q104" s="471"/>
      <c r="R104" s="472">
        <v>2</v>
      </c>
      <c r="S104" s="472">
        <v>1</v>
      </c>
      <c r="T104" s="471"/>
      <c r="U104" s="471"/>
      <c r="V104" s="471"/>
      <c r="W104" s="471"/>
      <c r="X104" s="472"/>
      <c r="Y104" s="472"/>
      <c r="Z104" s="118"/>
      <c r="AA104" s="473">
        <f t="shared" si="25"/>
        <v>3</v>
      </c>
      <c r="AB104" s="473">
        <f t="shared" si="20"/>
        <v>2</v>
      </c>
      <c r="AC104" s="473">
        <f t="shared" si="21"/>
        <v>0</v>
      </c>
      <c r="AD104" s="473">
        <f t="shared" si="22"/>
        <v>0</v>
      </c>
      <c r="AE104" s="474">
        <f t="shared" si="23"/>
        <v>3</v>
      </c>
      <c r="AF104" s="474">
        <f t="shared" si="24"/>
        <v>2</v>
      </c>
      <c r="AH104" t="s">
        <v>498</v>
      </c>
      <c r="AI104" t="b">
        <f t="shared" si="26"/>
        <v>1</v>
      </c>
      <c r="AJ104">
        <f t="shared" si="27"/>
        <v>0</v>
      </c>
      <c r="AK104">
        <f t="shared" si="28"/>
        <v>0</v>
      </c>
      <c r="AL104">
        <f t="shared" si="29"/>
        <v>0</v>
      </c>
      <c r="AM104">
        <f t="shared" si="30"/>
        <v>1</v>
      </c>
      <c r="AN104">
        <f t="shared" si="31"/>
        <v>0</v>
      </c>
      <c r="AO104">
        <f t="shared" si="32"/>
        <v>1</v>
      </c>
      <c r="AP104">
        <f t="shared" si="33"/>
        <v>1</v>
      </c>
      <c r="AQ104">
        <f t="shared" si="34"/>
        <v>0</v>
      </c>
      <c r="AR104">
        <f t="shared" si="35"/>
        <v>1</v>
      </c>
      <c r="AS104">
        <f t="shared" si="36"/>
        <v>0</v>
      </c>
      <c r="AT104">
        <f t="shared" si="37"/>
        <v>0</v>
      </c>
      <c r="AU104">
        <f t="shared" si="38"/>
        <v>0</v>
      </c>
      <c r="AV104">
        <f t="shared" si="39"/>
        <v>0</v>
      </c>
      <c r="AX104" t="s">
        <v>503</v>
      </c>
      <c r="AY104">
        <v>1</v>
      </c>
      <c r="BA104">
        <v>1</v>
      </c>
      <c r="BB104">
        <v>8</v>
      </c>
      <c r="BC104">
        <v>3</v>
      </c>
      <c r="BD104">
        <v>11</v>
      </c>
      <c r="BE104">
        <v>2</v>
      </c>
      <c r="BF104">
        <v>2</v>
      </c>
      <c r="BG104">
        <v>4</v>
      </c>
      <c r="BH104">
        <v>2</v>
      </c>
      <c r="BI104">
        <v>2</v>
      </c>
      <c r="BJ104">
        <v>4</v>
      </c>
    </row>
    <row r="105" spans="1:62" ht="15" x14ac:dyDescent="0.25">
      <c r="A105" s="470" t="s">
        <v>210</v>
      </c>
      <c r="B105" s="471">
        <v>3</v>
      </c>
      <c r="C105" s="471">
        <v>3</v>
      </c>
      <c r="D105" s="471">
        <v>3</v>
      </c>
      <c r="E105" s="471">
        <v>2</v>
      </c>
      <c r="F105" s="472">
        <v>6</v>
      </c>
      <c r="G105" s="472">
        <v>5</v>
      </c>
      <c r="H105" s="471">
        <v>8</v>
      </c>
      <c r="I105" s="471">
        <v>7</v>
      </c>
      <c r="J105" s="471">
        <v>1</v>
      </c>
      <c r="K105" s="471">
        <v>1</v>
      </c>
      <c r="L105" s="472">
        <v>9</v>
      </c>
      <c r="M105" s="472">
        <v>8</v>
      </c>
      <c r="N105" s="471">
        <v>2</v>
      </c>
      <c r="O105" s="471">
        <v>2</v>
      </c>
      <c r="P105" s="471">
        <v>2</v>
      </c>
      <c r="Q105" s="471">
        <v>2</v>
      </c>
      <c r="R105" s="472">
        <v>4</v>
      </c>
      <c r="S105" s="472">
        <v>4</v>
      </c>
      <c r="T105" s="471"/>
      <c r="U105" s="471"/>
      <c r="V105" s="471"/>
      <c r="W105" s="471"/>
      <c r="X105" s="472"/>
      <c r="Y105" s="472"/>
      <c r="Z105" s="118"/>
      <c r="AA105" s="473">
        <f t="shared" si="25"/>
        <v>13</v>
      </c>
      <c r="AB105" s="473">
        <f t="shared" si="20"/>
        <v>12</v>
      </c>
      <c r="AC105" s="473">
        <f t="shared" si="21"/>
        <v>6</v>
      </c>
      <c r="AD105" s="473">
        <f t="shared" si="22"/>
        <v>5</v>
      </c>
      <c r="AE105" s="474">
        <f t="shared" si="23"/>
        <v>19</v>
      </c>
      <c r="AF105" s="474">
        <f t="shared" si="24"/>
        <v>17</v>
      </c>
      <c r="AH105" t="s">
        <v>210</v>
      </c>
      <c r="AI105" t="b">
        <f t="shared" si="26"/>
        <v>1</v>
      </c>
      <c r="AJ105">
        <f t="shared" si="27"/>
        <v>3</v>
      </c>
      <c r="AK105">
        <f t="shared" si="28"/>
        <v>2</v>
      </c>
      <c r="AL105">
        <f t="shared" si="29"/>
        <v>5</v>
      </c>
      <c r="AM105">
        <f t="shared" si="30"/>
        <v>7</v>
      </c>
      <c r="AN105">
        <f t="shared" si="31"/>
        <v>1</v>
      </c>
      <c r="AO105">
        <f t="shared" si="32"/>
        <v>8</v>
      </c>
      <c r="AP105">
        <f t="shared" si="33"/>
        <v>2</v>
      </c>
      <c r="AQ105">
        <f t="shared" si="34"/>
        <v>2</v>
      </c>
      <c r="AR105">
        <f t="shared" si="35"/>
        <v>4</v>
      </c>
      <c r="AS105">
        <f t="shared" si="36"/>
        <v>0</v>
      </c>
      <c r="AT105">
        <f t="shared" si="37"/>
        <v>0</v>
      </c>
      <c r="AU105">
        <f t="shared" si="38"/>
        <v>0</v>
      </c>
      <c r="AV105">
        <f t="shared" si="39"/>
        <v>0</v>
      </c>
      <c r="AX105" t="s">
        <v>504</v>
      </c>
      <c r="AY105">
        <v>1</v>
      </c>
      <c r="BA105">
        <v>1</v>
      </c>
      <c r="BB105">
        <v>10</v>
      </c>
      <c r="BC105">
        <v>6</v>
      </c>
      <c r="BD105">
        <v>16</v>
      </c>
      <c r="BE105">
        <v>16</v>
      </c>
      <c r="BF105">
        <v>7</v>
      </c>
      <c r="BG105">
        <v>23</v>
      </c>
    </row>
    <row r="106" spans="1:62" ht="15" x14ac:dyDescent="0.25">
      <c r="A106" s="470" t="s">
        <v>211</v>
      </c>
      <c r="B106" s="471">
        <v>7</v>
      </c>
      <c r="C106" s="471">
        <v>6</v>
      </c>
      <c r="D106" s="471"/>
      <c r="E106" s="471"/>
      <c r="F106" s="472">
        <v>7</v>
      </c>
      <c r="G106" s="472">
        <v>6</v>
      </c>
      <c r="H106" s="471">
        <v>6</v>
      </c>
      <c r="I106" s="471">
        <v>6</v>
      </c>
      <c r="J106" s="471">
        <v>4</v>
      </c>
      <c r="K106" s="471">
        <v>3</v>
      </c>
      <c r="L106" s="472">
        <v>10</v>
      </c>
      <c r="M106" s="472">
        <v>9</v>
      </c>
      <c r="N106" s="471">
        <v>5</v>
      </c>
      <c r="O106" s="471">
        <v>4</v>
      </c>
      <c r="P106" s="471">
        <v>2</v>
      </c>
      <c r="Q106" s="471">
        <v>2</v>
      </c>
      <c r="R106" s="472">
        <v>7</v>
      </c>
      <c r="S106" s="472">
        <v>6</v>
      </c>
      <c r="T106" s="471">
        <v>2</v>
      </c>
      <c r="U106" s="471">
        <v>2</v>
      </c>
      <c r="V106" s="471"/>
      <c r="W106" s="471"/>
      <c r="X106" s="472">
        <v>2</v>
      </c>
      <c r="Y106" s="472">
        <v>2</v>
      </c>
      <c r="Z106" s="118"/>
      <c r="AA106" s="473">
        <f t="shared" si="25"/>
        <v>20</v>
      </c>
      <c r="AB106" s="473">
        <f t="shared" si="20"/>
        <v>18</v>
      </c>
      <c r="AC106" s="473">
        <f t="shared" si="21"/>
        <v>6</v>
      </c>
      <c r="AD106" s="473">
        <f t="shared" si="22"/>
        <v>5</v>
      </c>
      <c r="AE106" s="474">
        <f t="shared" si="23"/>
        <v>26</v>
      </c>
      <c r="AF106" s="474">
        <f t="shared" si="24"/>
        <v>23</v>
      </c>
      <c r="AH106" t="s">
        <v>211</v>
      </c>
      <c r="AI106" t="b">
        <f t="shared" si="26"/>
        <v>1</v>
      </c>
      <c r="AJ106">
        <f t="shared" si="27"/>
        <v>6</v>
      </c>
      <c r="AK106">
        <f t="shared" si="28"/>
        <v>0</v>
      </c>
      <c r="AL106">
        <f t="shared" si="29"/>
        <v>6</v>
      </c>
      <c r="AM106">
        <f t="shared" si="30"/>
        <v>6</v>
      </c>
      <c r="AN106">
        <f t="shared" si="31"/>
        <v>3</v>
      </c>
      <c r="AO106">
        <f t="shared" si="32"/>
        <v>9</v>
      </c>
      <c r="AP106">
        <f t="shared" si="33"/>
        <v>4</v>
      </c>
      <c r="AQ106">
        <f t="shared" si="34"/>
        <v>2</v>
      </c>
      <c r="AR106">
        <f t="shared" si="35"/>
        <v>6</v>
      </c>
      <c r="AS106">
        <f t="shared" si="36"/>
        <v>2</v>
      </c>
      <c r="AT106">
        <f t="shared" si="37"/>
        <v>0</v>
      </c>
      <c r="AU106">
        <f t="shared" si="38"/>
        <v>2</v>
      </c>
      <c r="AV106">
        <f t="shared" si="39"/>
        <v>0</v>
      </c>
      <c r="AX106" t="s">
        <v>213</v>
      </c>
      <c r="AY106">
        <v>4</v>
      </c>
      <c r="AZ106">
        <v>1</v>
      </c>
      <c r="BA106">
        <v>5</v>
      </c>
      <c r="BB106">
        <v>2</v>
      </c>
      <c r="BC106">
        <v>1</v>
      </c>
      <c r="BD106">
        <v>3</v>
      </c>
      <c r="BE106">
        <v>5</v>
      </c>
      <c r="BF106">
        <v>4</v>
      </c>
      <c r="BG106">
        <v>9</v>
      </c>
    </row>
    <row r="107" spans="1:62" ht="15" x14ac:dyDescent="0.25">
      <c r="A107" s="465" t="s">
        <v>499</v>
      </c>
      <c r="B107" s="466">
        <v>43</v>
      </c>
      <c r="C107" s="466">
        <v>39</v>
      </c>
      <c r="D107" s="466">
        <v>25</v>
      </c>
      <c r="E107" s="466">
        <v>19</v>
      </c>
      <c r="F107" s="467">
        <v>68</v>
      </c>
      <c r="G107" s="467">
        <v>58</v>
      </c>
      <c r="H107" s="466">
        <v>71</v>
      </c>
      <c r="I107" s="466">
        <v>70</v>
      </c>
      <c r="J107" s="466">
        <v>62</v>
      </c>
      <c r="K107" s="466">
        <v>60</v>
      </c>
      <c r="L107" s="467">
        <v>133</v>
      </c>
      <c r="M107" s="467">
        <v>130</v>
      </c>
      <c r="N107" s="466">
        <v>60</v>
      </c>
      <c r="O107" s="466">
        <v>57</v>
      </c>
      <c r="P107" s="466">
        <v>28</v>
      </c>
      <c r="Q107" s="466">
        <v>24</v>
      </c>
      <c r="R107" s="467">
        <v>88</v>
      </c>
      <c r="S107" s="467">
        <v>81</v>
      </c>
      <c r="T107" s="466">
        <v>2</v>
      </c>
      <c r="U107" s="466">
        <v>2</v>
      </c>
      <c r="V107" s="466">
        <v>2</v>
      </c>
      <c r="W107" s="466">
        <v>2</v>
      </c>
      <c r="X107" s="467">
        <v>4</v>
      </c>
      <c r="Y107" s="467">
        <v>4</v>
      </c>
      <c r="Z107" s="118"/>
      <c r="AA107" s="468">
        <f t="shared" si="25"/>
        <v>176</v>
      </c>
      <c r="AB107" s="468">
        <f t="shared" si="20"/>
        <v>168</v>
      </c>
      <c r="AC107" s="468">
        <f t="shared" si="21"/>
        <v>117</v>
      </c>
      <c r="AD107" s="468">
        <f t="shared" si="22"/>
        <v>105</v>
      </c>
      <c r="AE107" s="469">
        <f t="shared" si="23"/>
        <v>293</v>
      </c>
      <c r="AF107" s="469">
        <f t="shared" si="24"/>
        <v>273</v>
      </c>
      <c r="AH107" t="s">
        <v>499</v>
      </c>
      <c r="AI107" t="b">
        <f t="shared" si="26"/>
        <v>1</v>
      </c>
      <c r="AJ107">
        <f t="shared" si="27"/>
        <v>39</v>
      </c>
      <c r="AK107">
        <f t="shared" si="28"/>
        <v>19</v>
      </c>
      <c r="AL107">
        <f t="shared" si="29"/>
        <v>58</v>
      </c>
      <c r="AM107">
        <f t="shared" si="30"/>
        <v>70</v>
      </c>
      <c r="AN107">
        <f t="shared" si="31"/>
        <v>60</v>
      </c>
      <c r="AO107">
        <f t="shared" si="32"/>
        <v>130</v>
      </c>
      <c r="AP107">
        <f t="shared" si="33"/>
        <v>57</v>
      </c>
      <c r="AQ107">
        <f t="shared" si="34"/>
        <v>24</v>
      </c>
      <c r="AR107">
        <f t="shared" si="35"/>
        <v>81</v>
      </c>
      <c r="AS107">
        <f t="shared" si="36"/>
        <v>2</v>
      </c>
      <c r="AT107">
        <f t="shared" si="37"/>
        <v>2</v>
      </c>
      <c r="AU107">
        <f t="shared" si="38"/>
        <v>4</v>
      </c>
      <c r="AV107">
        <f t="shared" si="39"/>
        <v>0</v>
      </c>
      <c r="AX107" t="s">
        <v>214</v>
      </c>
      <c r="AY107">
        <v>6</v>
      </c>
      <c r="AZ107">
        <v>1</v>
      </c>
      <c r="BA107">
        <v>7</v>
      </c>
      <c r="BC107">
        <v>2</v>
      </c>
      <c r="BD107">
        <v>2</v>
      </c>
      <c r="BE107">
        <v>3</v>
      </c>
      <c r="BF107">
        <v>1</v>
      </c>
      <c r="BG107">
        <v>4</v>
      </c>
    </row>
    <row r="108" spans="1:62" ht="15" x14ac:dyDescent="0.25">
      <c r="A108" s="470" t="s">
        <v>439</v>
      </c>
      <c r="B108" s="471"/>
      <c r="C108" s="471"/>
      <c r="D108" s="471"/>
      <c r="E108" s="471"/>
      <c r="F108" s="472"/>
      <c r="G108" s="472"/>
      <c r="H108" s="471"/>
      <c r="I108" s="471"/>
      <c r="J108" s="471"/>
      <c r="K108" s="471"/>
      <c r="L108" s="472"/>
      <c r="M108" s="472"/>
      <c r="N108" s="471"/>
      <c r="O108" s="471"/>
      <c r="P108" s="471"/>
      <c r="Q108" s="471"/>
      <c r="R108" s="472"/>
      <c r="S108" s="472"/>
      <c r="T108" s="471"/>
      <c r="U108" s="471"/>
      <c r="V108" s="471"/>
      <c r="W108" s="471"/>
      <c r="X108" s="472"/>
      <c r="Y108" s="472"/>
      <c r="Z108" s="118"/>
      <c r="AA108" s="473">
        <f t="shared" si="25"/>
        <v>0</v>
      </c>
      <c r="AB108" s="473">
        <f t="shared" si="20"/>
        <v>0</v>
      </c>
      <c r="AC108" s="473">
        <f t="shared" si="21"/>
        <v>0</v>
      </c>
      <c r="AD108" s="473">
        <f t="shared" si="22"/>
        <v>0</v>
      </c>
      <c r="AE108" s="474">
        <f t="shared" si="23"/>
        <v>0</v>
      </c>
      <c r="AF108" s="474">
        <f t="shared" si="24"/>
        <v>0</v>
      </c>
      <c r="AH108" t="s">
        <v>439</v>
      </c>
      <c r="AI108" t="b">
        <f t="shared" si="26"/>
        <v>1</v>
      </c>
      <c r="AJ108" t="e">
        <f t="shared" si="27"/>
        <v>#N/A</v>
      </c>
      <c r="AK108" t="e">
        <f t="shared" si="28"/>
        <v>#N/A</v>
      </c>
      <c r="AL108" t="e">
        <f t="shared" si="29"/>
        <v>#N/A</v>
      </c>
      <c r="AM108" t="e">
        <f t="shared" si="30"/>
        <v>#N/A</v>
      </c>
      <c r="AN108" t="e">
        <f t="shared" si="31"/>
        <v>#N/A</v>
      </c>
      <c r="AO108" t="e">
        <f t="shared" si="32"/>
        <v>#N/A</v>
      </c>
      <c r="AP108" t="e">
        <f t="shared" si="33"/>
        <v>#N/A</v>
      </c>
      <c r="AQ108" t="e">
        <f t="shared" si="34"/>
        <v>#N/A</v>
      </c>
      <c r="AR108" t="e">
        <f t="shared" si="35"/>
        <v>#N/A</v>
      </c>
      <c r="AS108" t="e">
        <f t="shared" si="36"/>
        <v>#N/A</v>
      </c>
      <c r="AT108" t="e">
        <f t="shared" si="37"/>
        <v>#N/A</v>
      </c>
      <c r="AU108" t="e">
        <f t="shared" si="38"/>
        <v>#N/A</v>
      </c>
      <c r="AV108" t="e">
        <f t="shared" si="39"/>
        <v>#N/A</v>
      </c>
      <c r="AX108" t="s">
        <v>215</v>
      </c>
      <c r="AY108">
        <v>1</v>
      </c>
      <c r="BA108">
        <v>1</v>
      </c>
      <c r="BB108">
        <v>2</v>
      </c>
      <c r="BC108">
        <v>1</v>
      </c>
      <c r="BD108">
        <v>3</v>
      </c>
      <c r="BE108">
        <v>3</v>
      </c>
      <c r="BF108">
        <v>1</v>
      </c>
      <c r="BG108">
        <v>4</v>
      </c>
    </row>
    <row r="109" spans="1:62" ht="15" x14ac:dyDescent="0.25">
      <c r="A109" s="470" t="s">
        <v>500</v>
      </c>
      <c r="B109" s="471">
        <v>14</v>
      </c>
      <c r="C109" s="471">
        <v>14</v>
      </c>
      <c r="D109" s="471">
        <v>9</v>
      </c>
      <c r="E109" s="471">
        <v>7</v>
      </c>
      <c r="F109" s="472">
        <v>23</v>
      </c>
      <c r="G109" s="472">
        <v>21</v>
      </c>
      <c r="H109" s="471">
        <v>12</v>
      </c>
      <c r="I109" s="471">
        <v>11</v>
      </c>
      <c r="J109" s="471">
        <v>9</v>
      </c>
      <c r="K109" s="471">
        <v>9</v>
      </c>
      <c r="L109" s="472">
        <v>21</v>
      </c>
      <c r="M109" s="472">
        <v>20</v>
      </c>
      <c r="N109" s="471">
        <v>2</v>
      </c>
      <c r="O109" s="471">
        <v>2</v>
      </c>
      <c r="P109" s="471">
        <v>1</v>
      </c>
      <c r="Q109" s="471">
        <v>1</v>
      </c>
      <c r="R109" s="472">
        <v>3</v>
      </c>
      <c r="S109" s="472">
        <v>3</v>
      </c>
      <c r="T109" s="471"/>
      <c r="U109" s="471"/>
      <c r="V109" s="471"/>
      <c r="W109" s="471"/>
      <c r="X109" s="472"/>
      <c r="Y109" s="472"/>
      <c r="Z109" s="118"/>
      <c r="AA109" s="473">
        <f t="shared" si="25"/>
        <v>28</v>
      </c>
      <c r="AB109" s="473">
        <f t="shared" si="20"/>
        <v>27</v>
      </c>
      <c r="AC109" s="473">
        <f t="shared" si="21"/>
        <v>19</v>
      </c>
      <c r="AD109" s="473">
        <f t="shared" si="22"/>
        <v>17</v>
      </c>
      <c r="AE109" s="474">
        <f t="shared" si="23"/>
        <v>47</v>
      </c>
      <c r="AF109" s="474">
        <f t="shared" si="24"/>
        <v>44</v>
      </c>
      <c r="AH109" t="s">
        <v>500</v>
      </c>
      <c r="AI109" t="b">
        <f t="shared" si="26"/>
        <v>1</v>
      </c>
      <c r="AJ109">
        <f t="shared" si="27"/>
        <v>14</v>
      </c>
      <c r="AK109">
        <f t="shared" si="28"/>
        <v>7</v>
      </c>
      <c r="AL109">
        <f t="shared" si="29"/>
        <v>21</v>
      </c>
      <c r="AM109">
        <f t="shared" si="30"/>
        <v>11</v>
      </c>
      <c r="AN109">
        <f t="shared" si="31"/>
        <v>9</v>
      </c>
      <c r="AO109">
        <f t="shared" si="32"/>
        <v>20</v>
      </c>
      <c r="AP109">
        <f t="shared" si="33"/>
        <v>2</v>
      </c>
      <c r="AQ109">
        <f t="shared" si="34"/>
        <v>1</v>
      </c>
      <c r="AR109">
        <f t="shared" si="35"/>
        <v>3</v>
      </c>
      <c r="AS109">
        <f t="shared" si="36"/>
        <v>0</v>
      </c>
      <c r="AT109">
        <f t="shared" si="37"/>
        <v>0</v>
      </c>
      <c r="AU109">
        <f t="shared" si="38"/>
        <v>0</v>
      </c>
      <c r="AV109">
        <f t="shared" si="39"/>
        <v>0</v>
      </c>
      <c r="AX109" t="s">
        <v>216</v>
      </c>
      <c r="BE109">
        <v>6</v>
      </c>
      <c r="BF109">
        <v>2</v>
      </c>
      <c r="BG109">
        <v>8</v>
      </c>
    </row>
    <row r="110" spans="1:62" ht="15" x14ac:dyDescent="0.25">
      <c r="A110" s="470" t="s">
        <v>501</v>
      </c>
      <c r="B110" s="471">
        <v>9</v>
      </c>
      <c r="C110" s="471">
        <v>9</v>
      </c>
      <c r="D110" s="471">
        <v>5</v>
      </c>
      <c r="E110" s="471">
        <v>5</v>
      </c>
      <c r="F110" s="472">
        <v>14</v>
      </c>
      <c r="G110" s="472">
        <v>14</v>
      </c>
      <c r="H110" s="471">
        <v>3</v>
      </c>
      <c r="I110" s="471">
        <v>3</v>
      </c>
      <c r="J110" s="471">
        <v>1</v>
      </c>
      <c r="K110" s="471">
        <v>1</v>
      </c>
      <c r="L110" s="472">
        <v>4</v>
      </c>
      <c r="M110" s="472">
        <v>4</v>
      </c>
      <c r="N110" s="471"/>
      <c r="O110" s="471"/>
      <c r="P110" s="471"/>
      <c r="Q110" s="471"/>
      <c r="R110" s="472"/>
      <c r="S110" s="472"/>
      <c r="T110" s="471"/>
      <c r="U110" s="471"/>
      <c r="V110" s="471"/>
      <c r="W110" s="471"/>
      <c r="X110" s="472"/>
      <c r="Y110" s="472"/>
      <c r="Z110" s="118"/>
      <c r="AA110" s="473">
        <f t="shared" si="25"/>
        <v>12</v>
      </c>
      <c r="AB110" s="473">
        <f t="shared" si="20"/>
        <v>12</v>
      </c>
      <c r="AC110" s="473">
        <f t="shared" si="21"/>
        <v>6</v>
      </c>
      <c r="AD110" s="473">
        <f t="shared" si="22"/>
        <v>6</v>
      </c>
      <c r="AE110" s="474">
        <f t="shared" si="23"/>
        <v>18</v>
      </c>
      <c r="AF110" s="474">
        <f t="shared" si="24"/>
        <v>18</v>
      </c>
      <c r="AH110" t="s">
        <v>501</v>
      </c>
      <c r="AI110" t="b">
        <f t="shared" si="26"/>
        <v>1</v>
      </c>
      <c r="AJ110">
        <f t="shared" si="27"/>
        <v>9</v>
      </c>
      <c r="AK110">
        <f t="shared" si="28"/>
        <v>5</v>
      </c>
      <c r="AL110">
        <f t="shared" si="29"/>
        <v>14</v>
      </c>
      <c r="AM110">
        <f t="shared" si="30"/>
        <v>3</v>
      </c>
      <c r="AN110">
        <f t="shared" si="31"/>
        <v>1</v>
      </c>
      <c r="AO110">
        <f t="shared" si="32"/>
        <v>4</v>
      </c>
      <c r="AP110">
        <f t="shared" si="33"/>
        <v>0</v>
      </c>
      <c r="AQ110">
        <f t="shared" si="34"/>
        <v>0</v>
      </c>
      <c r="AR110">
        <f t="shared" si="35"/>
        <v>0</v>
      </c>
      <c r="AS110">
        <f t="shared" si="36"/>
        <v>0</v>
      </c>
      <c r="AT110">
        <f t="shared" si="37"/>
        <v>0</v>
      </c>
      <c r="AU110">
        <f t="shared" si="38"/>
        <v>0</v>
      </c>
      <c r="AV110">
        <f t="shared" si="39"/>
        <v>0</v>
      </c>
      <c r="AX110" t="s">
        <v>505</v>
      </c>
      <c r="BE110">
        <v>1</v>
      </c>
      <c r="BG110">
        <v>1</v>
      </c>
    </row>
    <row r="111" spans="1:62" ht="15" x14ac:dyDescent="0.25">
      <c r="A111" s="470" t="s">
        <v>502</v>
      </c>
      <c r="B111" s="471">
        <v>1</v>
      </c>
      <c r="C111" s="471">
        <v>1</v>
      </c>
      <c r="D111" s="471"/>
      <c r="E111" s="471"/>
      <c r="F111" s="472">
        <v>1</v>
      </c>
      <c r="G111" s="472">
        <v>1</v>
      </c>
      <c r="H111" s="471">
        <v>4</v>
      </c>
      <c r="I111" s="471">
        <v>4</v>
      </c>
      <c r="J111" s="471">
        <v>8</v>
      </c>
      <c r="K111" s="471">
        <v>8</v>
      </c>
      <c r="L111" s="472">
        <v>12</v>
      </c>
      <c r="M111" s="472">
        <v>12</v>
      </c>
      <c r="N111" s="471"/>
      <c r="O111" s="471"/>
      <c r="P111" s="471"/>
      <c r="Q111" s="471"/>
      <c r="R111" s="472"/>
      <c r="S111" s="472"/>
      <c r="T111" s="471"/>
      <c r="U111" s="471"/>
      <c r="V111" s="471"/>
      <c r="W111" s="471"/>
      <c r="X111" s="472"/>
      <c r="Y111" s="472"/>
      <c r="Z111" s="118"/>
      <c r="AA111" s="473">
        <f t="shared" si="25"/>
        <v>5</v>
      </c>
      <c r="AB111" s="473">
        <f t="shared" si="20"/>
        <v>5</v>
      </c>
      <c r="AC111" s="473">
        <f t="shared" si="21"/>
        <v>8</v>
      </c>
      <c r="AD111" s="473">
        <f t="shared" si="22"/>
        <v>8</v>
      </c>
      <c r="AE111" s="474">
        <f t="shared" si="23"/>
        <v>13</v>
      </c>
      <c r="AF111" s="474">
        <f t="shared" si="24"/>
        <v>13</v>
      </c>
      <c r="AH111" t="s">
        <v>502</v>
      </c>
      <c r="AI111" t="b">
        <f t="shared" si="26"/>
        <v>1</v>
      </c>
      <c r="AJ111">
        <f t="shared" si="27"/>
        <v>1</v>
      </c>
      <c r="AK111">
        <f t="shared" si="28"/>
        <v>0</v>
      </c>
      <c r="AL111">
        <f t="shared" si="29"/>
        <v>1</v>
      </c>
      <c r="AM111">
        <f t="shared" si="30"/>
        <v>4</v>
      </c>
      <c r="AN111">
        <f t="shared" si="31"/>
        <v>8</v>
      </c>
      <c r="AO111">
        <f t="shared" si="32"/>
        <v>12</v>
      </c>
      <c r="AP111">
        <f t="shared" si="33"/>
        <v>0</v>
      </c>
      <c r="AQ111">
        <f t="shared" si="34"/>
        <v>0</v>
      </c>
      <c r="AR111">
        <f t="shared" si="35"/>
        <v>0</v>
      </c>
      <c r="AS111">
        <f t="shared" si="36"/>
        <v>0</v>
      </c>
      <c r="AT111">
        <f t="shared" si="37"/>
        <v>0</v>
      </c>
      <c r="AU111">
        <f t="shared" si="38"/>
        <v>0</v>
      </c>
      <c r="AV111">
        <f t="shared" si="39"/>
        <v>0</v>
      </c>
      <c r="AX111" t="s">
        <v>423</v>
      </c>
      <c r="AY111">
        <v>1</v>
      </c>
      <c r="BA111">
        <v>1</v>
      </c>
    </row>
    <row r="112" spans="1:62" ht="15" x14ac:dyDescent="0.25">
      <c r="A112" s="470" t="s">
        <v>503</v>
      </c>
      <c r="B112" s="471">
        <v>1</v>
      </c>
      <c r="C112" s="471">
        <v>1</v>
      </c>
      <c r="D112" s="471"/>
      <c r="E112" s="471"/>
      <c r="F112" s="472">
        <v>1</v>
      </c>
      <c r="G112" s="472">
        <v>1</v>
      </c>
      <c r="H112" s="471">
        <v>8</v>
      </c>
      <c r="I112" s="471">
        <v>8</v>
      </c>
      <c r="J112" s="471">
        <v>3</v>
      </c>
      <c r="K112" s="471">
        <v>3</v>
      </c>
      <c r="L112" s="472">
        <v>11</v>
      </c>
      <c r="M112" s="472">
        <v>11</v>
      </c>
      <c r="N112" s="471">
        <v>2</v>
      </c>
      <c r="O112" s="471">
        <v>2</v>
      </c>
      <c r="P112" s="471">
        <v>3</v>
      </c>
      <c r="Q112" s="471">
        <v>2</v>
      </c>
      <c r="R112" s="472">
        <v>5</v>
      </c>
      <c r="S112" s="472">
        <v>4</v>
      </c>
      <c r="T112" s="471">
        <v>2</v>
      </c>
      <c r="U112" s="471">
        <v>2</v>
      </c>
      <c r="V112" s="471">
        <v>2</v>
      </c>
      <c r="W112" s="471">
        <v>2</v>
      </c>
      <c r="X112" s="472">
        <v>4</v>
      </c>
      <c r="Y112" s="472">
        <v>4</v>
      </c>
      <c r="Z112" s="118"/>
      <c r="AA112" s="473">
        <f t="shared" si="25"/>
        <v>13</v>
      </c>
      <c r="AB112" s="473">
        <f t="shared" si="20"/>
        <v>13</v>
      </c>
      <c r="AC112" s="473">
        <f t="shared" si="21"/>
        <v>8</v>
      </c>
      <c r="AD112" s="473">
        <f t="shared" si="22"/>
        <v>7</v>
      </c>
      <c r="AE112" s="474">
        <f t="shared" si="23"/>
        <v>21</v>
      </c>
      <c r="AF112" s="474">
        <f t="shared" si="24"/>
        <v>20</v>
      </c>
      <c r="AH112" t="s">
        <v>503</v>
      </c>
      <c r="AI112" t="b">
        <f t="shared" si="26"/>
        <v>1</v>
      </c>
      <c r="AJ112">
        <f t="shared" si="27"/>
        <v>1</v>
      </c>
      <c r="AK112">
        <f t="shared" si="28"/>
        <v>0</v>
      </c>
      <c r="AL112">
        <f t="shared" si="29"/>
        <v>1</v>
      </c>
      <c r="AM112">
        <f t="shared" si="30"/>
        <v>8</v>
      </c>
      <c r="AN112">
        <f t="shared" si="31"/>
        <v>3</v>
      </c>
      <c r="AO112">
        <f t="shared" si="32"/>
        <v>11</v>
      </c>
      <c r="AP112">
        <f t="shared" si="33"/>
        <v>2</v>
      </c>
      <c r="AQ112">
        <f t="shared" si="34"/>
        <v>2</v>
      </c>
      <c r="AR112">
        <f t="shared" si="35"/>
        <v>4</v>
      </c>
      <c r="AS112">
        <f t="shared" si="36"/>
        <v>2</v>
      </c>
      <c r="AT112">
        <f t="shared" si="37"/>
        <v>2</v>
      </c>
      <c r="AU112">
        <f t="shared" si="38"/>
        <v>4</v>
      </c>
      <c r="AV112">
        <f t="shared" si="39"/>
        <v>0</v>
      </c>
      <c r="AX112" t="s">
        <v>424</v>
      </c>
      <c r="AZ112">
        <v>4</v>
      </c>
      <c r="BA112">
        <v>4</v>
      </c>
      <c r="BC112">
        <v>3</v>
      </c>
      <c r="BD112">
        <v>3</v>
      </c>
    </row>
    <row r="113" spans="1:62" ht="15" x14ac:dyDescent="0.25">
      <c r="A113" s="470" t="s">
        <v>504</v>
      </c>
      <c r="B113" s="471">
        <v>1</v>
      </c>
      <c r="C113" s="471">
        <v>1</v>
      </c>
      <c r="D113" s="471"/>
      <c r="E113" s="471"/>
      <c r="F113" s="472">
        <v>1</v>
      </c>
      <c r="G113" s="472">
        <v>1</v>
      </c>
      <c r="H113" s="471">
        <v>10</v>
      </c>
      <c r="I113" s="471">
        <v>10</v>
      </c>
      <c r="J113" s="471">
        <v>6</v>
      </c>
      <c r="K113" s="471">
        <v>6</v>
      </c>
      <c r="L113" s="472">
        <v>16</v>
      </c>
      <c r="M113" s="472">
        <v>16</v>
      </c>
      <c r="N113" s="471">
        <v>16</v>
      </c>
      <c r="O113" s="471">
        <v>16</v>
      </c>
      <c r="P113" s="471">
        <v>8</v>
      </c>
      <c r="Q113" s="471">
        <v>7</v>
      </c>
      <c r="R113" s="472">
        <v>24</v>
      </c>
      <c r="S113" s="472">
        <v>23</v>
      </c>
      <c r="T113" s="471"/>
      <c r="U113" s="471"/>
      <c r="V113" s="471"/>
      <c r="W113" s="471"/>
      <c r="X113" s="472"/>
      <c r="Y113" s="472"/>
      <c r="Z113" s="118"/>
      <c r="AA113" s="473">
        <f t="shared" si="25"/>
        <v>27</v>
      </c>
      <c r="AB113" s="473">
        <f t="shared" si="20"/>
        <v>27</v>
      </c>
      <c r="AC113" s="473">
        <f t="shared" si="21"/>
        <v>14</v>
      </c>
      <c r="AD113" s="473">
        <f t="shared" si="22"/>
        <v>13</v>
      </c>
      <c r="AE113" s="474">
        <f t="shared" si="23"/>
        <v>41</v>
      </c>
      <c r="AF113" s="474">
        <f t="shared" si="24"/>
        <v>40</v>
      </c>
      <c r="AH113" t="s">
        <v>504</v>
      </c>
      <c r="AI113" t="b">
        <f t="shared" si="26"/>
        <v>1</v>
      </c>
      <c r="AJ113">
        <f t="shared" si="27"/>
        <v>1</v>
      </c>
      <c r="AK113">
        <f t="shared" si="28"/>
        <v>0</v>
      </c>
      <c r="AL113">
        <f t="shared" si="29"/>
        <v>1</v>
      </c>
      <c r="AM113">
        <f t="shared" si="30"/>
        <v>10</v>
      </c>
      <c r="AN113">
        <f t="shared" si="31"/>
        <v>6</v>
      </c>
      <c r="AO113">
        <f t="shared" si="32"/>
        <v>16</v>
      </c>
      <c r="AP113">
        <f t="shared" si="33"/>
        <v>16</v>
      </c>
      <c r="AQ113">
        <f t="shared" si="34"/>
        <v>7</v>
      </c>
      <c r="AR113">
        <f t="shared" si="35"/>
        <v>23</v>
      </c>
      <c r="AS113">
        <f t="shared" si="36"/>
        <v>0</v>
      </c>
      <c r="AT113">
        <f t="shared" si="37"/>
        <v>0</v>
      </c>
      <c r="AU113">
        <f t="shared" si="38"/>
        <v>0</v>
      </c>
      <c r="AV113">
        <f t="shared" si="39"/>
        <v>0</v>
      </c>
      <c r="AX113" t="s">
        <v>425</v>
      </c>
      <c r="AZ113">
        <v>1</v>
      </c>
      <c r="BA113">
        <v>1</v>
      </c>
      <c r="BB113">
        <v>6</v>
      </c>
      <c r="BC113">
        <v>6</v>
      </c>
      <c r="BD113">
        <v>12</v>
      </c>
    </row>
    <row r="114" spans="1:62" ht="15" x14ac:dyDescent="0.25">
      <c r="A114" s="470" t="s">
        <v>213</v>
      </c>
      <c r="B114" s="471">
        <v>6</v>
      </c>
      <c r="C114" s="471">
        <v>4</v>
      </c>
      <c r="D114" s="471">
        <v>1</v>
      </c>
      <c r="E114" s="471">
        <v>1</v>
      </c>
      <c r="F114" s="472">
        <v>7</v>
      </c>
      <c r="G114" s="472">
        <v>5</v>
      </c>
      <c r="H114" s="471">
        <v>2</v>
      </c>
      <c r="I114" s="471">
        <v>2</v>
      </c>
      <c r="J114" s="471">
        <v>1</v>
      </c>
      <c r="K114" s="471">
        <v>1</v>
      </c>
      <c r="L114" s="472">
        <v>3</v>
      </c>
      <c r="M114" s="472">
        <v>3</v>
      </c>
      <c r="N114" s="471">
        <v>5</v>
      </c>
      <c r="O114" s="471">
        <v>5</v>
      </c>
      <c r="P114" s="471">
        <v>4</v>
      </c>
      <c r="Q114" s="471">
        <v>4</v>
      </c>
      <c r="R114" s="472">
        <v>9</v>
      </c>
      <c r="S114" s="472">
        <v>9</v>
      </c>
      <c r="T114" s="471"/>
      <c r="U114" s="471"/>
      <c r="V114" s="471"/>
      <c r="W114" s="471"/>
      <c r="X114" s="472"/>
      <c r="Y114" s="472"/>
      <c r="Z114" s="118"/>
      <c r="AA114" s="473">
        <f t="shared" si="25"/>
        <v>13</v>
      </c>
      <c r="AB114" s="473">
        <f t="shared" si="20"/>
        <v>11</v>
      </c>
      <c r="AC114" s="473">
        <f t="shared" si="21"/>
        <v>6</v>
      </c>
      <c r="AD114" s="473">
        <f t="shared" si="22"/>
        <v>6</v>
      </c>
      <c r="AE114" s="474">
        <f t="shared" si="23"/>
        <v>19</v>
      </c>
      <c r="AF114" s="474">
        <f t="shared" si="24"/>
        <v>17</v>
      </c>
      <c r="AH114" t="s">
        <v>213</v>
      </c>
      <c r="AI114" t="b">
        <f t="shared" si="26"/>
        <v>1</v>
      </c>
      <c r="AJ114">
        <f t="shared" si="27"/>
        <v>4</v>
      </c>
      <c r="AK114">
        <f t="shared" si="28"/>
        <v>1</v>
      </c>
      <c r="AL114">
        <f t="shared" si="29"/>
        <v>5</v>
      </c>
      <c r="AM114">
        <f t="shared" si="30"/>
        <v>2</v>
      </c>
      <c r="AN114">
        <f t="shared" si="31"/>
        <v>1</v>
      </c>
      <c r="AO114">
        <f t="shared" si="32"/>
        <v>3</v>
      </c>
      <c r="AP114">
        <f t="shared" si="33"/>
        <v>5</v>
      </c>
      <c r="AQ114">
        <f t="shared" si="34"/>
        <v>4</v>
      </c>
      <c r="AR114">
        <f t="shared" si="35"/>
        <v>9</v>
      </c>
      <c r="AS114">
        <f t="shared" si="36"/>
        <v>0</v>
      </c>
      <c r="AT114">
        <f t="shared" si="37"/>
        <v>0</v>
      </c>
      <c r="AU114">
        <f t="shared" si="38"/>
        <v>0</v>
      </c>
      <c r="AV114">
        <f t="shared" si="39"/>
        <v>0</v>
      </c>
      <c r="AX114" t="s">
        <v>443</v>
      </c>
      <c r="BF114">
        <v>1</v>
      </c>
      <c r="BG114">
        <v>1</v>
      </c>
    </row>
    <row r="115" spans="1:62" ht="15" x14ac:dyDescent="0.25">
      <c r="A115" s="470" t="s">
        <v>214</v>
      </c>
      <c r="B115" s="471">
        <v>6</v>
      </c>
      <c r="C115" s="471">
        <v>6</v>
      </c>
      <c r="D115" s="471">
        <v>3</v>
      </c>
      <c r="E115" s="471">
        <v>1</v>
      </c>
      <c r="F115" s="472">
        <v>9</v>
      </c>
      <c r="G115" s="472">
        <v>7</v>
      </c>
      <c r="H115" s="471"/>
      <c r="I115" s="471"/>
      <c r="J115" s="471">
        <v>2</v>
      </c>
      <c r="K115" s="471">
        <v>2</v>
      </c>
      <c r="L115" s="472">
        <v>2</v>
      </c>
      <c r="M115" s="472">
        <v>2</v>
      </c>
      <c r="N115" s="471">
        <v>3</v>
      </c>
      <c r="O115" s="471">
        <v>3</v>
      </c>
      <c r="P115" s="471">
        <v>1</v>
      </c>
      <c r="Q115" s="471">
        <v>1</v>
      </c>
      <c r="R115" s="472">
        <v>4</v>
      </c>
      <c r="S115" s="472">
        <v>4</v>
      </c>
      <c r="T115" s="471"/>
      <c r="U115" s="471"/>
      <c r="V115" s="471"/>
      <c r="W115" s="471"/>
      <c r="X115" s="472"/>
      <c r="Y115" s="472"/>
      <c r="Z115" s="118"/>
      <c r="AA115" s="473">
        <f t="shared" si="25"/>
        <v>9</v>
      </c>
      <c r="AB115" s="473">
        <f t="shared" si="20"/>
        <v>9</v>
      </c>
      <c r="AC115" s="473">
        <f t="shared" si="21"/>
        <v>6</v>
      </c>
      <c r="AD115" s="473">
        <f t="shared" si="22"/>
        <v>4</v>
      </c>
      <c r="AE115" s="474">
        <f t="shared" si="23"/>
        <v>15</v>
      </c>
      <c r="AF115" s="474">
        <f t="shared" si="24"/>
        <v>13</v>
      </c>
      <c r="AH115" t="s">
        <v>214</v>
      </c>
      <c r="AI115" t="b">
        <f t="shared" si="26"/>
        <v>1</v>
      </c>
      <c r="AJ115">
        <f t="shared" si="27"/>
        <v>6</v>
      </c>
      <c r="AK115">
        <f t="shared" si="28"/>
        <v>1</v>
      </c>
      <c r="AL115">
        <f t="shared" si="29"/>
        <v>7</v>
      </c>
      <c r="AM115">
        <f t="shared" si="30"/>
        <v>0</v>
      </c>
      <c r="AN115">
        <f t="shared" si="31"/>
        <v>2</v>
      </c>
      <c r="AO115">
        <f t="shared" si="32"/>
        <v>2</v>
      </c>
      <c r="AP115">
        <f t="shared" si="33"/>
        <v>3</v>
      </c>
      <c r="AQ115">
        <f t="shared" si="34"/>
        <v>1</v>
      </c>
      <c r="AR115">
        <f t="shared" si="35"/>
        <v>4</v>
      </c>
      <c r="AS115">
        <f t="shared" si="36"/>
        <v>0</v>
      </c>
      <c r="AT115">
        <f t="shared" si="37"/>
        <v>0</v>
      </c>
      <c r="AU115">
        <f t="shared" si="38"/>
        <v>0</v>
      </c>
      <c r="AV115">
        <f t="shared" si="39"/>
        <v>0</v>
      </c>
      <c r="AX115" t="s">
        <v>591</v>
      </c>
      <c r="AY115">
        <v>1</v>
      </c>
      <c r="BA115">
        <v>1</v>
      </c>
      <c r="BB115">
        <v>24</v>
      </c>
      <c r="BC115">
        <v>20</v>
      </c>
      <c r="BD115">
        <v>44</v>
      </c>
      <c r="BE115">
        <v>19</v>
      </c>
      <c r="BF115">
        <v>5</v>
      </c>
      <c r="BG115">
        <v>24</v>
      </c>
    </row>
    <row r="116" spans="1:62" ht="15" x14ac:dyDescent="0.25">
      <c r="A116" s="470" t="s">
        <v>215</v>
      </c>
      <c r="B116" s="471">
        <v>2</v>
      </c>
      <c r="C116" s="471">
        <v>1</v>
      </c>
      <c r="D116" s="471"/>
      <c r="E116" s="471"/>
      <c r="F116" s="472">
        <v>2</v>
      </c>
      <c r="G116" s="472">
        <v>1</v>
      </c>
      <c r="H116" s="471">
        <v>2</v>
      </c>
      <c r="I116" s="471">
        <v>2</v>
      </c>
      <c r="J116" s="471">
        <v>1</v>
      </c>
      <c r="K116" s="471">
        <v>1</v>
      </c>
      <c r="L116" s="472">
        <v>3</v>
      </c>
      <c r="M116" s="472">
        <v>3</v>
      </c>
      <c r="N116" s="471">
        <v>3</v>
      </c>
      <c r="O116" s="471">
        <v>3</v>
      </c>
      <c r="P116" s="471">
        <v>2</v>
      </c>
      <c r="Q116" s="471">
        <v>1</v>
      </c>
      <c r="R116" s="472">
        <v>5</v>
      </c>
      <c r="S116" s="472">
        <v>4</v>
      </c>
      <c r="T116" s="471"/>
      <c r="U116" s="471"/>
      <c r="V116" s="471"/>
      <c r="W116" s="471"/>
      <c r="X116" s="472"/>
      <c r="Y116" s="472"/>
      <c r="Z116" s="118"/>
      <c r="AA116" s="473">
        <f t="shared" si="25"/>
        <v>7</v>
      </c>
      <c r="AB116" s="473">
        <f t="shared" si="20"/>
        <v>6</v>
      </c>
      <c r="AC116" s="473">
        <f t="shared" si="21"/>
        <v>3</v>
      </c>
      <c r="AD116" s="473">
        <f t="shared" si="22"/>
        <v>2</v>
      </c>
      <c r="AE116" s="474">
        <f t="shared" si="23"/>
        <v>10</v>
      </c>
      <c r="AF116" s="474">
        <f t="shared" si="24"/>
        <v>8</v>
      </c>
      <c r="AH116" t="s">
        <v>215</v>
      </c>
      <c r="AI116" t="b">
        <f t="shared" si="26"/>
        <v>1</v>
      </c>
      <c r="AJ116">
        <f t="shared" si="27"/>
        <v>1</v>
      </c>
      <c r="AK116">
        <f t="shared" si="28"/>
        <v>0</v>
      </c>
      <c r="AL116">
        <f t="shared" si="29"/>
        <v>1</v>
      </c>
      <c r="AM116">
        <f t="shared" si="30"/>
        <v>2</v>
      </c>
      <c r="AN116">
        <f t="shared" si="31"/>
        <v>1</v>
      </c>
      <c r="AO116">
        <f t="shared" si="32"/>
        <v>3</v>
      </c>
      <c r="AP116">
        <f t="shared" si="33"/>
        <v>3</v>
      </c>
      <c r="AQ116">
        <f t="shared" si="34"/>
        <v>1</v>
      </c>
      <c r="AR116">
        <f t="shared" si="35"/>
        <v>4</v>
      </c>
      <c r="AS116">
        <f t="shared" si="36"/>
        <v>0</v>
      </c>
      <c r="AT116">
        <f t="shared" si="37"/>
        <v>0</v>
      </c>
      <c r="AU116">
        <f t="shared" si="38"/>
        <v>0</v>
      </c>
      <c r="AV116">
        <f t="shared" si="39"/>
        <v>0</v>
      </c>
      <c r="AX116" t="s">
        <v>506</v>
      </c>
      <c r="AY116">
        <v>4</v>
      </c>
      <c r="BA116">
        <v>4</v>
      </c>
      <c r="BB116">
        <v>10</v>
      </c>
      <c r="BC116">
        <v>4</v>
      </c>
      <c r="BD116">
        <v>14</v>
      </c>
      <c r="BE116">
        <v>6</v>
      </c>
      <c r="BF116">
        <v>4</v>
      </c>
      <c r="BG116">
        <v>10</v>
      </c>
    </row>
    <row r="117" spans="1:62" ht="15" x14ac:dyDescent="0.25">
      <c r="A117" s="470" t="s">
        <v>216</v>
      </c>
      <c r="B117" s="471"/>
      <c r="C117" s="471"/>
      <c r="D117" s="471"/>
      <c r="E117" s="471"/>
      <c r="F117" s="472"/>
      <c r="G117" s="472"/>
      <c r="H117" s="471"/>
      <c r="I117" s="471"/>
      <c r="J117" s="471"/>
      <c r="K117" s="471"/>
      <c r="L117" s="472"/>
      <c r="M117" s="472"/>
      <c r="N117" s="471">
        <v>9</v>
      </c>
      <c r="O117" s="471">
        <v>6</v>
      </c>
      <c r="P117" s="471">
        <v>2</v>
      </c>
      <c r="Q117" s="471">
        <v>2</v>
      </c>
      <c r="R117" s="472">
        <v>11</v>
      </c>
      <c r="S117" s="472">
        <v>8</v>
      </c>
      <c r="T117" s="471"/>
      <c r="U117" s="471"/>
      <c r="V117" s="471"/>
      <c r="W117" s="471"/>
      <c r="X117" s="472"/>
      <c r="Y117" s="472"/>
      <c r="Z117" s="118"/>
      <c r="AA117" s="473">
        <f t="shared" si="25"/>
        <v>9</v>
      </c>
      <c r="AB117" s="473">
        <f t="shared" si="20"/>
        <v>6</v>
      </c>
      <c r="AC117" s="473">
        <f t="shared" si="21"/>
        <v>2</v>
      </c>
      <c r="AD117" s="473">
        <f t="shared" si="22"/>
        <v>2</v>
      </c>
      <c r="AE117" s="474">
        <f t="shared" si="23"/>
        <v>11</v>
      </c>
      <c r="AF117" s="474">
        <f t="shared" si="24"/>
        <v>8</v>
      </c>
      <c r="AH117" t="s">
        <v>216</v>
      </c>
      <c r="AI117" t="b">
        <f t="shared" si="26"/>
        <v>1</v>
      </c>
      <c r="AJ117">
        <f t="shared" si="27"/>
        <v>0</v>
      </c>
      <c r="AK117">
        <f t="shared" si="28"/>
        <v>0</v>
      </c>
      <c r="AL117">
        <f t="shared" si="29"/>
        <v>0</v>
      </c>
      <c r="AM117">
        <f t="shared" si="30"/>
        <v>0</v>
      </c>
      <c r="AN117">
        <f t="shared" si="31"/>
        <v>0</v>
      </c>
      <c r="AO117">
        <f t="shared" si="32"/>
        <v>0</v>
      </c>
      <c r="AP117">
        <f t="shared" si="33"/>
        <v>6</v>
      </c>
      <c r="AQ117">
        <f t="shared" si="34"/>
        <v>2</v>
      </c>
      <c r="AR117">
        <f t="shared" si="35"/>
        <v>8</v>
      </c>
      <c r="AS117">
        <f t="shared" si="36"/>
        <v>0</v>
      </c>
      <c r="AT117">
        <f t="shared" si="37"/>
        <v>0</v>
      </c>
      <c r="AU117">
        <f t="shared" si="38"/>
        <v>0</v>
      </c>
      <c r="AV117">
        <f t="shared" si="39"/>
        <v>0</v>
      </c>
      <c r="AX117" t="s">
        <v>507</v>
      </c>
      <c r="BC117">
        <v>1</v>
      </c>
      <c r="BD117">
        <v>1</v>
      </c>
      <c r="BE117">
        <v>1</v>
      </c>
      <c r="BG117">
        <v>1</v>
      </c>
    </row>
    <row r="118" spans="1:62" ht="15" x14ac:dyDescent="0.25">
      <c r="A118" s="470" t="s">
        <v>505</v>
      </c>
      <c r="B118" s="471"/>
      <c r="C118" s="471"/>
      <c r="D118" s="471"/>
      <c r="E118" s="471"/>
      <c r="F118" s="472"/>
      <c r="G118" s="472"/>
      <c r="H118" s="471"/>
      <c r="I118" s="471"/>
      <c r="J118" s="471"/>
      <c r="K118" s="471"/>
      <c r="L118" s="472"/>
      <c r="M118" s="472"/>
      <c r="N118" s="471">
        <v>1</v>
      </c>
      <c r="O118" s="471">
        <v>1</v>
      </c>
      <c r="P118" s="471"/>
      <c r="Q118" s="471"/>
      <c r="R118" s="472">
        <v>1</v>
      </c>
      <c r="S118" s="472">
        <v>1</v>
      </c>
      <c r="T118" s="471"/>
      <c r="U118" s="471"/>
      <c r="V118" s="471"/>
      <c r="W118" s="471"/>
      <c r="X118" s="472"/>
      <c r="Y118" s="472"/>
      <c r="Z118" s="118"/>
      <c r="AA118" s="473">
        <f t="shared" si="25"/>
        <v>1</v>
      </c>
      <c r="AB118" s="473">
        <f t="shared" si="20"/>
        <v>1</v>
      </c>
      <c r="AC118" s="473">
        <f t="shared" si="21"/>
        <v>0</v>
      </c>
      <c r="AD118" s="473">
        <f t="shared" si="22"/>
        <v>0</v>
      </c>
      <c r="AE118" s="474">
        <f t="shared" si="23"/>
        <v>1</v>
      </c>
      <c r="AF118" s="474">
        <f t="shared" si="24"/>
        <v>1</v>
      </c>
      <c r="AH118" t="s">
        <v>505</v>
      </c>
      <c r="AI118" t="b">
        <f t="shared" si="26"/>
        <v>1</v>
      </c>
      <c r="AJ118">
        <f t="shared" si="27"/>
        <v>0</v>
      </c>
      <c r="AK118">
        <f t="shared" si="28"/>
        <v>0</v>
      </c>
      <c r="AL118">
        <f t="shared" si="29"/>
        <v>0</v>
      </c>
      <c r="AM118">
        <f t="shared" si="30"/>
        <v>0</v>
      </c>
      <c r="AN118">
        <f t="shared" si="31"/>
        <v>0</v>
      </c>
      <c r="AO118">
        <f t="shared" si="32"/>
        <v>0</v>
      </c>
      <c r="AP118">
        <f t="shared" si="33"/>
        <v>1</v>
      </c>
      <c r="AQ118">
        <f t="shared" si="34"/>
        <v>0</v>
      </c>
      <c r="AR118">
        <f t="shared" si="35"/>
        <v>1</v>
      </c>
      <c r="AS118">
        <f t="shared" si="36"/>
        <v>0</v>
      </c>
      <c r="AT118">
        <f t="shared" si="37"/>
        <v>0</v>
      </c>
      <c r="AU118">
        <f t="shared" si="38"/>
        <v>0</v>
      </c>
      <c r="AV118">
        <f t="shared" si="39"/>
        <v>0</v>
      </c>
      <c r="AX118" t="s">
        <v>131</v>
      </c>
      <c r="AY118">
        <v>4</v>
      </c>
      <c r="BA118">
        <v>4</v>
      </c>
      <c r="BB118">
        <v>10</v>
      </c>
      <c r="BC118">
        <v>3</v>
      </c>
      <c r="BD118">
        <v>13</v>
      </c>
      <c r="BE118">
        <v>5</v>
      </c>
      <c r="BF118">
        <v>4</v>
      </c>
      <c r="BG118">
        <v>9</v>
      </c>
    </row>
    <row r="119" spans="1:62" ht="15" x14ac:dyDescent="0.25">
      <c r="A119" s="470" t="s">
        <v>423</v>
      </c>
      <c r="B119" s="471">
        <v>2</v>
      </c>
      <c r="C119" s="471">
        <v>1</v>
      </c>
      <c r="D119" s="471"/>
      <c r="E119" s="471"/>
      <c r="F119" s="472">
        <v>2</v>
      </c>
      <c r="G119" s="472">
        <v>1</v>
      </c>
      <c r="H119" s="471"/>
      <c r="I119" s="471"/>
      <c r="J119" s="471"/>
      <c r="K119" s="471"/>
      <c r="L119" s="472"/>
      <c r="M119" s="472"/>
      <c r="N119" s="471"/>
      <c r="O119" s="471"/>
      <c r="P119" s="471"/>
      <c r="Q119" s="471"/>
      <c r="R119" s="472"/>
      <c r="S119" s="472"/>
      <c r="T119" s="471"/>
      <c r="U119" s="471"/>
      <c r="V119" s="471"/>
      <c r="W119" s="471"/>
      <c r="X119" s="472"/>
      <c r="Y119" s="472"/>
      <c r="Z119" s="118"/>
      <c r="AA119" s="473">
        <f t="shared" si="25"/>
        <v>2</v>
      </c>
      <c r="AB119" s="473">
        <f t="shared" si="20"/>
        <v>1</v>
      </c>
      <c r="AC119" s="473">
        <f t="shared" si="21"/>
        <v>0</v>
      </c>
      <c r="AD119" s="473">
        <f t="shared" si="22"/>
        <v>0</v>
      </c>
      <c r="AE119" s="474">
        <f t="shared" si="23"/>
        <v>2</v>
      </c>
      <c r="AF119" s="474">
        <f t="shared" si="24"/>
        <v>1</v>
      </c>
      <c r="AH119" t="s">
        <v>423</v>
      </c>
      <c r="AI119" t="b">
        <f t="shared" si="26"/>
        <v>1</v>
      </c>
      <c r="AJ119">
        <f t="shared" si="27"/>
        <v>1</v>
      </c>
      <c r="AK119">
        <f t="shared" si="28"/>
        <v>0</v>
      </c>
      <c r="AL119">
        <f t="shared" si="29"/>
        <v>1</v>
      </c>
      <c r="AM119">
        <f t="shared" si="30"/>
        <v>0</v>
      </c>
      <c r="AN119">
        <f t="shared" si="31"/>
        <v>0</v>
      </c>
      <c r="AO119">
        <f t="shared" si="32"/>
        <v>0</v>
      </c>
      <c r="AP119">
        <f t="shared" si="33"/>
        <v>0</v>
      </c>
      <c r="AQ119">
        <f t="shared" si="34"/>
        <v>0</v>
      </c>
      <c r="AR119">
        <f t="shared" si="35"/>
        <v>0</v>
      </c>
      <c r="AS119">
        <f t="shared" si="36"/>
        <v>0</v>
      </c>
      <c r="AT119">
        <f t="shared" si="37"/>
        <v>0</v>
      </c>
      <c r="AU119">
        <f t="shared" si="38"/>
        <v>0</v>
      </c>
      <c r="AV119">
        <f t="shared" si="39"/>
        <v>0</v>
      </c>
      <c r="AX119" t="s">
        <v>508</v>
      </c>
      <c r="AY119">
        <v>2</v>
      </c>
      <c r="AZ119">
        <v>1</v>
      </c>
      <c r="BA119">
        <v>3</v>
      </c>
      <c r="BB119">
        <v>8</v>
      </c>
      <c r="BC119">
        <v>1</v>
      </c>
      <c r="BD119">
        <v>9</v>
      </c>
      <c r="BE119">
        <v>3</v>
      </c>
      <c r="BF119">
        <v>7</v>
      </c>
      <c r="BG119">
        <v>10</v>
      </c>
      <c r="BI119">
        <v>1</v>
      </c>
      <c r="BJ119">
        <v>1</v>
      </c>
    </row>
    <row r="120" spans="1:62" ht="15" x14ac:dyDescent="0.25">
      <c r="A120" s="470" t="s">
        <v>424</v>
      </c>
      <c r="B120" s="471"/>
      <c r="C120" s="471"/>
      <c r="D120" s="471">
        <v>6</v>
      </c>
      <c r="E120" s="471">
        <v>4</v>
      </c>
      <c r="F120" s="472">
        <v>6</v>
      </c>
      <c r="G120" s="472">
        <v>4</v>
      </c>
      <c r="H120" s="471"/>
      <c r="I120" s="471"/>
      <c r="J120" s="471">
        <v>4</v>
      </c>
      <c r="K120" s="471">
        <v>3</v>
      </c>
      <c r="L120" s="472">
        <v>4</v>
      </c>
      <c r="M120" s="472">
        <v>3</v>
      </c>
      <c r="N120" s="471"/>
      <c r="O120" s="471"/>
      <c r="P120" s="471"/>
      <c r="Q120" s="471"/>
      <c r="R120" s="472"/>
      <c r="S120" s="472"/>
      <c r="T120" s="471"/>
      <c r="U120" s="471"/>
      <c r="V120" s="471"/>
      <c r="W120" s="471"/>
      <c r="X120" s="472"/>
      <c r="Y120" s="472"/>
      <c r="Z120" s="118"/>
      <c r="AA120" s="473">
        <f t="shared" si="25"/>
        <v>0</v>
      </c>
      <c r="AB120" s="473">
        <f t="shared" si="20"/>
        <v>0</v>
      </c>
      <c r="AC120" s="473">
        <f t="shared" si="21"/>
        <v>10</v>
      </c>
      <c r="AD120" s="473">
        <f t="shared" si="22"/>
        <v>7</v>
      </c>
      <c r="AE120" s="474">
        <f t="shared" si="23"/>
        <v>10</v>
      </c>
      <c r="AF120" s="474">
        <f t="shared" si="24"/>
        <v>7</v>
      </c>
      <c r="AH120" t="s">
        <v>424</v>
      </c>
      <c r="AI120" t="b">
        <f t="shared" si="26"/>
        <v>1</v>
      </c>
      <c r="AJ120">
        <f t="shared" si="27"/>
        <v>0</v>
      </c>
      <c r="AK120">
        <f t="shared" si="28"/>
        <v>4</v>
      </c>
      <c r="AL120">
        <f t="shared" si="29"/>
        <v>4</v>
      </c>
      <c r="AM120">
        <f t="shared" si="30"/>
        <v>0</v>
      </c>
      <c r="AN120">
        <f t="shared" si="31"/>
        <v>3</v>
      </c>
      <c r="AO120">
        <f t="shared" si="32"/>
        <v>3</v>
      </c>
      <c r="AP120">
        <f t="shared" si="33"/>
        <v>0</v>
      </c>
      <c r="AQ120">
        <f t="shared" si="34"/>
        <v>0</v>
      </c>
      <c r="AR120">
        <f t="shared" si="35"/>
        <v>0</v>
      </c>
      <c r="AS120">
        <f t="shared" si="36"/>
        <v>0</v>
      </c>
      <c r="AT120">
        <f t="shared" si="37"/>
        <v>0</v>
      </c>
      <c r="AU120">
        <f t="shared" si="38"/>
        <v>0</v>
      </c>
      <c r="AV120">
        <f t="shared" si="39"/>
        <v>0</v>
      </c>
      <c r="AX120" t="s">
        <v>132</v>
      </c>
      <c r="AY120">
        <v>2</v>
      </c>
      <c r="AZ120">
        <v>1</v>
      </c>
      <c r="BA120">
        <v>3</v>
      </c>
      <c r="BB120">
        <v>7</v>
      </c>
      <c r="BC120">
        <v>1</v>
      </c>
      <c r="BD120">
        <v>8</v>
      </c>
      <c r="BE120">
        <v>3</v>
      </c>
      <c r="BF120">
        <v>2</v>
      </c>
      <c r="BG120">
        <v>5</v>
      </c>
      <c r="BI120">
        <v>1</v>
      </c>
      <c r="BJ120">
        <v>1</v>
      </c>
    </row>
    <row r="121" spans="1:62" ht="15" x14ac:dyDescent="0.25">
      <c r="A121" s="470" t="s">
        <v>425</v>
      </c>
      <c r="B121" s="471"/>
      <c r="C121" s="471"/>
      <c r="D121" s="471">
        <v>1</v>
      </c>
      <c r="E121" s="471">
        <v>1</v>
      </c>
      <c r="F121" s="472">
        <v>1</v>
      </c>
      <c r="G121" s="472">
        <v>1</v>
      </c>
      <c r="H121" s="471">
        <v>6</v>
      </c>
      <c r="I121" s="471">
        <v>6</v>
      </c>
      <c r="J121" s="471">
        <v>6</v>
      </c>
      <c r="K121" s="471">
        <v>6</v>
      </c>
      <c r="L121" s="472">
        <v>12</v>
      </c>
      <c r="M121" s="472">
        <v>12</v>
      </c>
      <c r="N121" s="471"/>
      <c r="O121" s="471"/>
      <c r="P121" s="471"/>
      <c r="Q121" s="471"/>
      <c r="R121" s="472"/>
      <c r="S121" s="472"/>
      <c r="T121" s="471"/>
      <c r="U121" s="471"/>
      <c r="V121" s="471"/>
      <c r="W121" s="471"/>
      <c r="X121" s="472"/>
      <c r="Y121" s="472"/>
      <c r="Z121" s="118"/>
      <c r="AA121" s="473">
        <f t="shared" si="25"/>
        <v>6</v>
      </c>
      <c r="AB121" s="473">
        <f t="shared" si="20"/>
        <v>6</v>
      </c>
      <c r="AC121" s="473">
        <f t="shared" si="21"/>
        <v>7</v>
      </c>
      <c r="AD121" s="473">
        <f t="shared" si="22"/>
        <v>7</v>
      </c>
      <c r="AE121" s="474">
        <f t="shared" si="23"/>
        <v>13</v>
      </c>
      <c r="AF121" s="474">
        <f t="shared" si="24"/>
        <v>13</v>
      </c>
      <c r="AH121" t="s">
        <v>425</v>
      </c>
      <c r="AI121" t="b">
        <f t="shared" si="26"/>
        <v>1</v>
      </c>
      <c r="AJ121">
        <f t="shared" si="27"/>
        <v>0</v>
      </c>
      <c r="AK121">
        <f t="shared" si="28"/>
        <v>1</v>
      </c>
      <c r="AL121">
        <f t="shared" si="29"/>
        <v>1</v>
      </c>
      <c r="AM121">
        <f t="shared" si="30"/>
        <v>6</v>
      </c>
      <c r="AN121">
        <f t="shared" si="31"/>
        <v>6</v>
      </c>
      <c r="AO121">
        <f t="shared" si="32"/>
        <v>12</v>
      </c>
      <c r="AP121">
        <f t="shared" si="33"/>
        <v>0</v>
      </c>
      <c r="AQ121">
        <f t="shared" si="34"/>
        <v>0</v>
      </c>
      <c r="AR121">
        <f t="shared" si="35"/>
        <v>0</v>
      </c>
      <c r="AS121">
        <f t="shared" si="36"/>
        <v>0</v>
      </c>
      <c r="AT121">
        <f t="shared" si="37"/>
        <v>0</v>
      </c>
      <c r="AU121">
        <f t="shared" si="38"/>
        <v>0</v>
      </c>
      <c r="AV121">
        <f t="shared" si="39"/>
        <v>0</v>
      </c>
      <c r="AX121" t="s">
        <v>426</v>
      </c>
      <c r="BB121">
        <v>1</v>
      </c>
      <c r="BD121">
        <v>1</v>
      </c>
      <c r="BF121">
        <v>5</v>
      </c>
      <c r="BG121">
        <v>5</v>
      </c>
    </row>
    <row r="122" spans="1:62" ht="15" x14ac:dyDescent="0.25">
      <c r="A122" s="470" t="s">
        <v>443</v>
      </c>
      <c r="B122" s="471"/>
      <c r="C122" s="471"/>
      <c r="D122" s="471"/>
      <c r="E122" s="471"/>
      <c r="F122" s="472"/>
      <c r="G122" s="472"/>
      <c r="H122" s="471"/>
      <c r="I122" s="471"/>
      <c r="J122" s="471"/>
      <c r="K122" s="471"/>
      <c r="L122" s="472"/>
      <c r="M122" s="472"/>
      <c r="N122" s="471"/>
      <c r="O122" s="471"/>
      <c r="P122" s="471">
        <v>1</v>
      </c>
      <c r="Q122" s="471">
        <v>1</v>
      </c>
      <c r="R122" s="472">
        <v>1</v>
      </c>
      <c r="S122" s="472">
        <v>1</v>
      </c>
      <c r="T122" s="471"/>
      <c r="U122" s="471"/>
      <c r="V122" s="471"/>
      <c r="W122" s="471"/>
      <c r="X122" s="472"/>
      <c r="Y122" s="472"/>
      <c r="Z122" s="118"/>
      <c r="AA122" s="473">
        <f t="shared" si="25"/>
        <v>0</v>
      </c>
      <c r="AB122" s="473">
        <f t="shared" si="20"/>
        <v>0</v>
      </c>
      <c r="AC122" s="473">
        <f t="shared" si="21"/>
        <v>1</v>
      </c>
      <c r="AD122" s="473">
        <f t="shared" si="22"/>
        <v>1</v>
      </c>
      <c r="AE122" s="474">
        <f t="shared" si="23"/>
        <v>1</v>
      </c>
      <c r="AF122" s="474">
        <f t="shared" si="24"/>
        <v>1</v>
      </c>
      <c r="AH122" t="s">
        <v>443</v>
      </c>
      <c r="AI122" t="b">
        <f t="shared" si="26"/>
        <v>1</v>
      </c>
      <c r="AJ122">
        <f t="shared" si="27"/>
        <v>0</v>
      </c>
      <c r="AK122">
        <f t="shared" si="28"/>
        <v>0</v>
      </c>
      <c r="AL122">
        <f t="shared" si="29"/>
        <v>0</v>
      </c>
      <c r="AM122">
        <f t="shared" si="30"/>
        <v>0</v>
      </c>
      <c r="AN122">
        <f t="shared" si="31"/>
        <v>0</v>
      </c>
      <c r="AO122">
        <f t="shared" si="32"/>
        <v>0</v>
      </c>
      <c r="AP122">
        <f t="shared" si="33"/>
        <v>0</v>
      </c>
      <c r="AQ122">
        <f t="shared" si="34"/>
        <v>1</v>
      </c>
      <c r="AR122">
        <f t="shared" si="35"/>
        <v>1</v>
      </c>
      <c r="AS122">
        <f t="shared" si="36"/>
        <v>0</v>
      </c>
      <c r="AT122">
        <f t="shared" si="37"/>
        <v>0</v>
      </c>
      <c r="AU122">
        <f t="shared" si="38"/>
        <v>0</v>
      </c>
      <c r="AV122">
        <f t="shared" si="39"/>
        <v>0</v>
      </c>
      <c r="AX122" t="s">
        <v>509</v>
      </c>
      <c r="AY122">
        <v>14</v>
      </c>
      <c r="AZ122">
        <v>2</v>
      </c>
      <c r="BA122">
        <v>16</v>
      </c>
      <c r="BB122">
        <v>32</v>
      </c>
      <c r="BC122">
        <v>9</v>
      </c>
      <c r="BD122">
        <v>41</v>
      </c>
      <c r="BE122">
        <v>13</v>
      </c>
      <c r="BF122">
        <v>9</v>
      </c>
      <c r="BG122">
        <v>22</v>
      </c>
      <c r="BH122">
        <v>1</v>
      </c>
      <c r="BJ122">
        <v>1</v>
      </c>
    </row>
    <row r="123" spans="1:62" ht="15" x14ac:dyDescent="0.25">
      <c r="A123" s="485" t="s">
        <v>591</v>
      </c>
      <c r="B123" s="486">
        <v>1</v>
      </c>
      <c r="C123" s="486">
        <v>1</v>
      </c>
      <c r="D123" s="486"/>
      <c r="E123" s="486"/>
      <c r="F123" s="487">
        <v>1</v>
      </c>
      <c r="G123" s="487">
        <v>1</v>
      </c>
      <c r="H123" s="486">
        <v>24</v>
      </c>
      <c r="I123" s="486">
        <v>24</v>
      </c>
      <c r="J123" s="486">
        <v>21</v>
      </c>
      <c r="K123" s="486">
        <v>20</v>
      </c>
      <c r="L123" s="487">
        <v>45</v>
      </c>
      <c r="M123" s="487">
        <v>44</v>
      </c>
      <c r="N123" s="486">
        <v>19</v>
      </c>
      <c r="O123" s="486">
        <v>19</v>
      </c>
      <c r="P123" s="486">
        <v>6</v>
      </c>
      <c r="Q123" s="486">
        <v>5</v>
      </c>
      <c r="R123" s="487">
        <v>25</v>
      </c>
      <c r="S123" s="487">
        <v>24</v>
      </c>
      <c r="T123" s="486"/>
      <c r="U123" s="486"/>
      <c r="V123" s="486"/>
      <c r="W123" s="486"/>
      <c r="X123" s="487"/>
      <c r="Y123" s="487"/>
      <c r="Z123" s="118"/>
      <c r="AA123" s="488">
        <f t="shared" si="25"/>
        <v>44</v>
      </c>
      <c r="AB123" s="488">
        <f t="shared" si="20"/>
        <v>44</v>
      </c>
      <c r="AC123" s="488">
        <f t="shared" si="21"/>
        <v>27</v>
      </c>
      <c r="AD123" s="488">
        <f t="shared" si="22"/>
        <v>25</v>
      </c>
      <c r="AE123" s="489">
        <f t="shared" si="23"/>
        <v>71</v>
      </c>
      <c r="AF123" s="489">
        <f t="shared" si="24"/>
        <v>69</v>
      </c>
      <c r="AH123" t="s">
        <v>591</v>
      </c>
      <c r="AI123" t="b">
        <f t="shared" si="26"/>
        <v>1</v>
      </c>
      <c r="AJ123">
        <f t="shared" si="27"/>
        <v>1</v>
      </c>
      <c r="AK123">
        <f t="shared" si="28"/>
        <v>0</v>
      </c>
      <c r="AL123">
        <f t="shared" si="29"/>
        <v>1</v>
      </c>
      <c r="AM123">
        <f t="shared" si="30"/>
        <v>24</v>
      </c>
      <c r="AN123">
        <f t="shared" si="31"/>
        <v>20</v>
      </c>
      <c r="AO123">
        <f t="shared" si="32"/>
        <v>44</v>
      </c>
      <c r="AP123">
        <f t="shared" si="33"/>
        <v>19</v>
      </c>
      <c r="AQ123">
        <f t="shared" si="34"/>
        <v>5</v>
      </c>
      <c r="AR123">
        <f t="shared" si="35"/>
        <v>24</v>
      </c>
      <c r="AS123">
        <f t="shared" si="36"/>
        <v>0</v>
      </c>
      <c r="AT123">
        <f t="shared" si="37"/>
        <v>0</v>
      </c>
      <c r="AU123">
        <f t="shared" si="38"/>
        <v>0</v>
      </c>
      <c r="AV123">
        <f t="shared" si="39"/>
        <v>0</v>
      </c>
      <c r="AX123" t="s">
        <v>218</v>
      </c>
      <c r="AY123">
        <v>3</v>
      </c>
      <c r="BA123">
        <v>3</v>
      </c>
      <c r="BB123">
        <v>9</v>
      </c>
      <c r="BC123">
        <v>3</v>
      </c>
      <c r="BD123">
        <v>12</v>
      </c>
      <c r="BE123">
        <v>4</v>
      </c>
      <c r="BF123">
        <v>4</v>
      </c>
      <c r="BG123">
        <v>8</v>
      </c>
      <c r="BH123">
        <v>1</v>
      </c>
      <c r="BJ123">
        <v>1</v>
      </c>
    </row>
    <row r="124" spans="1:62" ht="15" x14ac:dyDescent="0.25">
      <c r="A124" s="465" t="s">
        <v>506</v>
      </c>
      <c r="B124" s="466">
        <v>5</v>
      </c>
      <c r="C124" s="466">
        <v>4</v>
      </c>
      <c r="D124" s="466">
        <v>1</v>
      </c>
      <c r="E124" s="466"/>
      <c r="F124" s="467">
        <v>6</v>
      </c>
      <c r="G124" s="467">
        <v>4</v>
      </c>
      <c r="H124" s="466">
        <v>10</v>
      </c>
      <c r="I124" s="466">
        <v>10</v>
      </c>
      <c r="J124" s="466">
        <v>4</v>
      </c>
      <c r="K124" s="466">
        <v>4</v>
      </c>
      <c r="L124" s="467">
        <v>14</v>
      </c>
      <c r="M124" s="467">
        <v>14</v>
      </c>
      <c r="N124" s="466">
        <v>6</v>
      </c>
      <c r="O124" s="466">
        <v>6</v>
      </c>
      <c r="P124" s="466">
        <v>4</v>
      </c>
      <c r="Q124" s="466">
        <v>4</v>
      </c>
      <c r="R124" s="467">
        <v>10</v>
      </c>
      <c r="S124" s="467">
        <v>10</v>
      </c>
      <c r="T124" s="466"/>
      <c r="U124" s="466"/>
      <c r="V124" s="466"/>
      <c r="W124" s="466"/>
      <c r="X124" s="467"/>
      <c r="Y124" s="467"/>
      <c r="Z124" s="118"/>
      <c r="AA124" s="468">
        <f t="shared" si="25"/>
        <v>21</v>
      </c>
      <c r="AB124" s="468">
        <f t="shared" si="20"/>
        <v>20</v>
      </c>
      <c r="AC124" s="468">
        <f t="shared" si="21"/>
        <v>9</v>
      </c>
      <c r="AD124" s="468">
        <f t="shared" si="22"/>
        <v>8</v>
      </c>
      <c r="AE124" s="469">
        <f t="shared" si="23"/>
        <v>30</v>
      </c>
      <c r="AF124" s="469">
        <f t="shared" si="24"/>
        <v>28</v>
      </c>
      <c r="AH124" t="s">
        <v>506</v>
      </c>
      <c r="AI124" t="b">
        <f t="shared" si="26"/>
        <v>1</v>
      </c>
      <c r="AJ124">
        <f t="shared" si="27"/>
        <v>4</v>
      </c>
      <c r="AK124">
        <f t="shared" si="28"/>
        <v>0</v>
      </c>
      <c r="AL124">
        <f t="shared" si="29"/>
        <v>4</v>
      </c>
      <c r="AM124">
        <f t="shared" si="30"/>
        <v>10</v>
      </c>
      <c r="AN124">
        <f t="shared" si="31"/>
        <v>4</v>
      </c>
      <c r="AO124">
        <f t="shared" si="32"/>
        <v>14</v>
      </c>
      <c r="AP124">
        <f t="shared" si="33"/>
        <v>6</v>
      </c>
      <c r="AQ124">
        <f t="shared" si="34"/>
        <v>4</v>
      </c>
      <c r="AR124">
        <f t="shared" si="35"/>
        <v>10</v>
      </c>
      <c r="AS124">
        <f t="shared" si="36"/>
        <v>0</v>
      </c>
      <c r="AT124">
        <f t="shared" si="37"/>
        <v>0</v>
      </c>
      <c r="AU124">
        <f t="shared" si="38"/>
        <v>0</v>
      </c>
      <c r="AV124">
        <f t="shared" si="39"/>
        <v>0</v>
      </c>
      <c r="AX124" t="s">
        <v>436</v>
      </c>
      <c r="BE124">
        <v>1</v>
      </c>
      <c r="BF124">
        <v>1</v>
      </c>
      <c r="BG124">
        <v>2</v>
      </c>
    </row>
    <row r="125" spans="1:62" ht="15" x14ac:dyDescent="0.25">
      <c r="A125" s="470" t="s">
        <v>507</v>
      </c>
      <c r="B125" s="471"/>
      <c r="C125" s="471"/>
      <c r="D125" s="471">
        <v>1</v>
      </c>
      <c r="E125" s="471"/>
      <c r="F125" s="472">
        <v>1</v>
      </c>
      <c r="G125" s="472"/>
      <c r="H125" s="471"/>
      <c r="I125" s="471"/>
      <c r="J125" s="471">
        <v>1</v>
      </c>
      <c r="K125" s="471">
        <v>1</v>
      </c>
      <c r="L125" s="472">
        <v>1</v>
      </c>
      <c r="M125" s="472">
        <v>1</v>
      </c>
      <c r="N125" s="471">
        <v>1</v>
      </c>
      <c r="O125" s="471">
        <v>1</v>
      </c>
      <c r="P125" s="471"/>
      <c r="Q125" s="471"/>
      <c r="R125" s="472">
        <v>1</v>
      </c>
      <c r="S125" s="472">
        <v>1</v>
      </c>
      <c r="T125" s="471"/>
      <c r="U125" s="471"/>
      <c r="V125" s="471"/>
      <c r="W125" s="471"/>
      <c r="X125" s="472"/>
      <c r="Y125" s="472"/>
      <c r="Z125" s="118"/>
      <c r="AA125" s="473">
        <f t="shared" si="25"/>
        <v>1</v>
      </c>
      <c r="AB125" s="473">
        <f t="shared" si="20"/>
        <v>1</v>
      </c>
      <c r="AC125" s="473">
        <f t="shared" si="21"/>
        <v>2</v>
      </c>
      <c r="AD125" s="473">
        <f t="shared" si="22"/>
        <v>1</v>
      </c>
      <c r="AE125" s="474">
        <f t="shared" si="23"/>
        <v>3</v>
      </c>
      <c r="AF125" s="474">
        <f t="shared" si="24"/>
        <v>2</v>
      </c>
      <c r="AH125" t="s">
        <v>507</v>
      </c>
      <c r="AI125" t="b">
        <f t="shared" si="26"/>
        <v>1</v>
      </c>
      <c r="AJ125">
        <f t="shared" si="27"/>
        <v>0</v>
      </c>
      <c r="AK125">
        <f t="shared" si="28"/>
        <v>0</v>
      </c>
      <c r="AL125">
        <f t="shared" si="29"/>
        <v>0</v>
      </c>
      <c r="AM125">
        <f t="shared" si="30"/>
        <v>0</v>
      </c>
      <c r="AN125">
        <f t="shared" si="31"/>
        <v>1</v>
      </c>
      <c r="AO125">
        <f t="shared" si="32"/>
        <v>1</v>
      </c>
      <c r="AP125">
        <f t="shared" si="33"/>
        <v>1</v>
      </c>
      <c r="AQ125">
        <f t="shared" si="34"/>
        <v>0</v>
      </c>
      <c r="AR125">
        <f t="shared" si="35"/>
        <v>1</v>
      </c>
      <c r="AS125">
        <f t="shared" si="36"/>
        <v>0</v>
      </c>
      <c r="AT125">
        <f t="shared" si="37"/>
        <v>0</v>
      </c>
      <c r="AU125">
        <f t="shared" si="38"/>
        <v>0</v>
      </c>
      <c r="AV125">
        <f t="shared" si="39"/>
        <v>0</v>
      </c>
      <c r="AX125" t="s">
        <v>219</v>
      </c>
      <c r="AY125">
        <v>1</v>
      </c>
      <c r="AZ125">
        <v>1</v>
      </c>
      <c r="BA125">
        <v>2</v>
      </c>
      <c r="BB125">
        <v>3</v>
      </c>
      <c r="BC125">
        <v>1</v>
      </c>
      <c r="BD125">
        <v>4</v>
      </c>
      <c r="BE125">
        <v>4</v>
      </c>
      <c r="BF125">
        <v>3</v>
      </c>
      <c r="BG125">
        <v>7</v>
      </c>
    </row>
    <row r="126" spans="1:62" ht="15" x14ac:dyDescent="0.25">
      <c r="A126" s="470" t="s">
        <v>131</v>
      </c>
      <c r="B126" s="471">
        <v>5</v>
      </c>
      <c r="C126" s="471">
        <v>4</v>
      </c>
      <c r="D126" s="471"/>
      <c r="E126" s="471"/>
      <c r="F126" s="472">
        <v>5</v>
      </c>
      <c r="G126" s="472">
        <v>4</v>
      </c>
      <c r="H126" s="471">
        <v>10</v>
      </c>
      <c r="I126" s="471">
        <v>10</v>
      </c>
      <c r="J126" s="471">
        <v>3</v>
      </c>
      <c r="K126" s="471">
        <v>3</v>
      </c>
      <c r="L126" s="472">
        <v>13</v>
      </c>
      <c r="M126" s="472">
        <v>13</v>
      </c>
      <c r="N126" s="471">
        <v>5</v>
      </c>
      <c r="O126" s="471">
        <v>5</v>
      </c>
      <c r="P126" s="471">
        <v>4</v>
      </c>
      <c r="Q126" s="471">
        <v>4</v>
      </c>
      <c r="R126" s="472">
        <v>9</v>
      </c>
      <c r="S126" s="472">
        <v>9</v>
      </c>
      <c r="T126" s="471"/>
      <c r="U126" s="471"/>
      <c r="V126" s="471"/>
      <c r="W126" s="471"/>
      <c r="X126" s="472"/>
      <c r="Y126" s="472"/>
      <c r="Z126" s="118"/>
      <c r="AA126" s="473">
        <f t="shared" si="25"/>
        <v>20</v>
      </c>
      <c r="AB126" s="473">
        <f t="shared" si="20"/>
        <v>19</v>
      </c>
      <c r="AC126" s="473">
        <f t="shared" si="21"/>
        <v>7</v>
      </c>
      <c r="AD126" s="473">
        <f t="shared" si="22"/>
        <v>7</v>
      </c>
      <c r="AE126" s="474">
        <f t="shared" si="23"/>
        <v>27</v>
      </c>
      <c r="AF126" s="474">
        <f t="shared" si="24"/>
        <v>26</v>
      </c>
      <c r="AH126" t="s">
        <v>131</v>
      </c>
      <c r="AI126" t="b">
        <f t="shared" si="26"/>
        <v>1</v>
      </c>
      <c r="AJ126">
        <f t="shared" si="27"/>
        <v>4</v>
      </c>
      <c r="AK126">
        <f t="shared" si="28"/>
        <v>0</v>
      </c>
      <c r="AL126">
        <f t="shared" si="29"/>
        <v>4</v>
      </c>
      <c r="AM126">
        <f t="shared" si="30"/>
        <v>10</v>
      </c>
      <c r="AN126">
        <f t="shared" si="31"/>
        <v>3</v>
      </c>
      <c r="AO126">
        <f t="shared" si="32"/>
        <v>13</v>
      </c>
      <c r="AP126">
        <f t="shared" si="33"/>
        <v>5</v>
      </c>
      <c r="AQ126">
        <f t="shared" si="34"/>
        <v>4</v>
      </c>
      <c r="AR126">
        <f t="shared" si="35"/>
        <v>9</v>
      </c>
      <c r="AS126">
        <f t="shared" si="36"/>
        <v>0</v>
      </c>
      <c r="AT126">
        <f t="shared" si="37"/>
        <v>0</v>
      </c>
      <c r="AU126">
        <f t="shared" si="38"/>
        <v>0</v>
      </c>
      <c r="AV126">
        <f t="shared" si="39"/>
        <v>0</v>
      </c>
      <c r="AX126" t="s">
        <v>220</v>
      </c>
      <c r="AY126">
        <v>5</v>
      </c>
      <c r="AZ126">
        <v>1</v>
      </c>
      <c r="BA126">
        <v>6</v>
      </c>
      <c r="BE126">
        <v>1</v>
      </c>
      <c r="BG126">
        <v>1</v>
      </c>
    </row>
    <row r="127" spans="1:62" ht="15" x14ac:dyDescent="0.25">
      <c r="A127" s="470" t="s">
        <v>217</v>
      </c>
      <c r="B127" s="471"/>
      <c r="C127" s="471"/>
      <c r="D127" s="471"/>
      <c r="E127" s="471"/>
      <c r="F127" s="472"/>
      <c r="G127" s="472"/>
      <c r="H127" s="471"/>
      <c r="I127" s="471"/>
      <c r="J127" s="471"/>
      <c r="K127" s="471"/>
      <c r="L127" s="472"/>
      <c r="M127" s="472"/>
      <c r="N127" s="471"/>
      <c r="O127" s="471"/>
      <c r="P127" s="471"/>
      <c r="Q127" s="471"/>
      <c r="R127" s="472"/>
      <c r="S127" s="472"/>
      <c r="T127" s="471"/>
      <c r="U127" s="471"/>
      <c r="V127" s="471"/>
      <c r="W127" s="471"/>
      <c r="X127" s="472"/>
      <c r="Y127" s="472"/>
      <c r="Z127" s="118"/>
      <c r="AA127" s="473">
        <f t="shared" si="25"/>
        <v>0</v>
      </c>
      <c r="AB127" s="473">
        <f t="shared" si="20"/>
        <v>0</v>
      </c>
      <c r="AC127" s="473">
        <f t="shared" si="21"/>
        <v>0</v>
      </c>
      <c r="AD127" s="473">
        <f t="shared" si="22"/>
        <v>0</v>
      </c>
      <c r="AE127" s="474">
        <f t="shared" si="23"/>
        <v>0</v>
      </c>
      <c r="AF127" s="474">
        <f t="shared" si="24"/>
        <v>0</v>
      </c>
      <c r="AH127" t="s">
        <v>217</v>
      </c>
      <c r="AI127" t="b">
        <f t="shared" si="26"/>
        <v>1</v>
      </c>
      <c r="AJ127" t="e">
        <f t="shared" si="27"/>
        <v>#N/A</v>
      </c>
      <c r="AK127" t="e">
        <f t="shared" si="28"/>
        <v>#N/A</v>
      </c>
      <c r="AL127" t="e">
        <f t="shared" si="29"/>
        <v>#N/A</v>
      </c>
      <c r="AM127" t="e">
        <f t="shared" si="30"/>
        <v>#N/A</v>
      </c>
      <c r="AN127" t="e">
        <f t="shared" si="31"/>
        <v>#N/A</v>
      </c>
      <c r="AO127" t="e">
        <f t="shared" si="32"/>
        <v>#N/A</v>
      </c>
      <c r="AP127" t="e">
        <f t="shared" si="33"/>
        <v>#N/A</v>
      </c>
      <c r="AQ127" t="e">
        <f t="shared" si="34"/>
        <v>#N/A</v>
      </c>
      <c r="AR127" t="e">
        <f t="shared" si="35"/>
        <v>#N/A</v>
      </c>
      <c r="AS127" t="e">
        <f t="shared" si="36"/>
        <v>#N/A</v>
      </c>
      <c r="AT127" t="e">
        <f t="shared" si="37"/>
        <v>#N/A</v>
      </c>
      <c r="AU127" t="e">
        <f t="shared" si="38"/>
        <v>#N/A</v>
      </c>
      <c r="AV127" t="e">
        <f t="shared" si="39"/>
        <v>#N/A</v>
      </c>
      <c r="AX127" t="s">
        <v>427</v>
      </c>
      <c r="AY127">
        <v>4</v>
      </c>
      <c r="BA127">
        <v>4</v>
      </c>
      <c r="BB127">
        <v>19</v>
      </c>
      <c r="BC127">
        <v>5</v>
      </c>
      <c r="BD127">
        <v>24</v>
      </c>
      <c r="BE127">
        <v>1</v>
      </c>
      <c r="BG127">
        <v>1</v>
      </c>
    </row>
    <row r="128" spans="1:62" ht="15" x14ac:dyDescent="0.25">
      <c r="A128" s="465" t="s">
        <v>508</v>
      </c>
      <c r="B128" s="466">
        <v>2</v>
      </c>
      <c r="C128" s="466">
        <v>2</v>
      </c>
      <c r="D128" s="466">
        <v>1</v>
      </c>
      <c r="E128" s="466">
        <v>1</v>
      </c>
      <c r="F128" s="467">
        <v>3</v>
      </c>
      <c r="G128" s="467">
        <v>3</v>
      </c>
      <c r="H128" s="466">
        <v>10</v>
      </c>
      <c r="I128" s="466">
        <v>8</v>
      </c>
      <c r="J128" s="466">
        <v>1</v>
      </c>
      <c r="K128" s="466">
        <v>1</v>
      </c>
      <c r="L128" s="467">
        <v>11</v>
      </c>
      <c r="M128" s="467">
        <v>9</v>
      </c>
      <c r="N128" s="466">
        <v>4</v>
      </c>
      <c r="O128" s="466">
        <v>3</v>
      </c>
      <c r="P128" s="466">
        <v>7</v>
      </c>
      <c r="Q128" s="466">
        <v>7</v>
      </c>
      <c r="R128" s="467">
        <v>11</v>
      </c>
      <c r="S128" s="467">
        <v>10</v>
      </c>
      <c r="T128" s="466"/>
      <c r="U128" s="466"/>
      <c r="V128" s="466">
        <v>1</v>
      </c>
      <c r="W128" s="466">
        <v>1</v>
      </c>
      <c r="X128" s="467">
        <v>1</v>
      </c>
      <c r="Y128" s="467">
        <v>1</v>
      </c>
      <c r="Z128" s="118"/>
      <c r="AA128" s="468">
        <f t="shared" si="25"/>
        <v>16</v>
      </c>
      <c r="AB128" s="468">
        <f t="shared" si="20"/>
        <v>13</v>
      </c>
      <c r="AC128" s="468">
        <f t="shared" si="21"/>
        <v>10</v>
      </c>
      <c r="AD128" s="468">
        <f t="shared" si="22"/>
        <v>10</v>
      </c>
      <c r="AE128" s="469">
        <f t="shared" si="23"/>
        <v>26</v>
      </c>
      <c r="AF128" s="469">
        <f t="shared" si="24"/>
        <v>23</v>
      </c>
      <c r="AH128" t="s">
        <v>508</v>
      </c>
      <c r="AI128" t="b">
        <f t="shared" si="26"/>
        <v>1</v>
      </c>
      <c r="AJ128">
        <f t="shared" si="27"/>
        <v>2</v>
      </c>
      <c r="AK128">
        <f t="shared" si="28"/>
        <v>1</v>
      </c>
      <c r="AL128">
        <f t="shared" si="29"/>
        <v>3</v>
      </c>
      <c r="AM128">
        <f t="shared" si="30"/>
        <v>8</v>
      </c>
      <c r="AN128">
        <f t="shared" si="31"/>
        <v>1</v>
      </c>
      <c r="AO128">
        <f t="shared" si="32"/>
        <v>9</v>
      </c>
      <c r="AP128">
        <f t="shared" si="33"/>
        <v>3</v>
      </c>
      <c r="AQ128">
        <f t="shared" si="34"/>
        <v>7</v>
      </c>
      <c r="AR128">
        <f t="shared" si="35"/>
        <v>10</v>
      </c>
      <c r="AS128">
        <f t="shared" si="36"/>
        <v>0</v>
      </c>
      <c r="AT128">
        <f t="shared" si="37"/>
        <v>1</v>
      </c>
      <c r="AU128">
        <f t="shared" si="38"/>
        <v>1</v>
      </c>
      <c r="AV128">
        <f t="shared" si="39"/>
        <v>0</v>
      </c>
      <c r="AX128" t="s">
        <v>222</v>
      </c>
      <c r="AY128">
        <v>1</v>
      </c>
      <c r="BA128">
        <v>1</v>
      </c>
      <c r="BB128">
        <v>1</v>
      </c>
      <c r="BD128">
        <v>1</v>
      </c>
    </row>
    <row r="129" spans="1:62" ht="15" x14ac:dyDescent="0.25">
      <c r="A129" s="470" t="s">
        <v>132</v>
      </c>
      <c r="B129" s="471">
        <v>2</v>
      </c>
      <c r="C129" s="471">
        <v>2</v>
      </c>
      <c r="D129" s="471">
        <v>1</v>
      </c>
      <c r="E129" s="471">
        <v>1</v>
      </c>
      <c r="F129" s="472">
        <v>3</v>
      </c>
      <c r="G129" s="472">
        <v>3</v>
      </c>
      <c r="H129" s="471">
        <v>8</v>
      </c>
      <c r="I129" s="471">
        <v>7</v>
      </c>
      <c r="J129" s="471">
        <v>1</v>
      </c>
      <c r="K129" s="471">
        <v>1</v>
      </c>
      <c r="L129" s="472">
        <v>9</v>
      </c>
      <c r="M129" s="472">
        <v>8</v>
      </c>
      <c r="N129" s="471">
        <v>4</v>
      </c>
      <c r="O129" s="471">
        <v>3</v>
      </c>
      <c r="P129" s="471">
        <v>2</v>
      </c>
      <c r="Q129" s="471">
        <v>2</v>
      </c>
      <c r="R129" s="472">
        <v>6</v>
      </c>
      <c r="S129" s="472">
        <v>5</v>
      </c>
      <c r="T129" s="471"/>
      <c r="U129" s="471"/>
      <c r="V129" s="471">
        <v>1</v>
      </c>
      <c r="W129" s="471">
        <v>1</v>
      </c>
      <c r="X129" s="472">
        <v>1</v>
      </c>
      <c r="Y129" s="472">
        <v>1</v>
      </c>
      <c r="Z129" s="118"/>
      <c r="AA129" s="473">
        <f t="shared" si="25"/>
        <v>14</v>
      </c>
      <c r="AB129" s="473">
        <f t="shared" si="20"/>
        <v>12</v>
      </c>
      <c r="AC129" s="473">
        <f t="shared" si="21"/>
        <v>5</v>
      </c>
      <c r="AD129" s="473">
        <f t="shared" si="22"/>
        <v>5</v>
      </c>
      <c r="AE129" s="474">
        <f t="shared" si="23"/>
        <v>19</v>
      </c>
      <c r="AF129" s="474">
        <f t="shared" si="24"/>
        <v>17</v>
      </c>
      <c r="AH129" t="s">
        <v>132</v>
      </c>
      <c r="AI129" t="b">
        <f t="shared" si="26"/>
        <v>1</v>
      </c>
      <c r="AJ129">
        <f t="shared" si="27"/>
        <v>2</v>
      </c>
      <c r="AK129">
        <f t="shared" si="28"/>
        <v>1</v>
      </c>
      <c r="AL129">
        <f t="shared" si="29"/>
        <v>3</v>
      </c>
      <c r="AM129">
        <f t="shared" si="30"/>
        <v>7</v>
      </c>
      <c r="AN129">
        <f t="shared" si="31"/>
        <v>1</v>
      </c>
      <c r="AO129">
        <f t="shared" si="32"/>
        <v>8</v>
      </c>
      <c r="AP129">
        <f t="shared" si="33"/>
        <v>3</v>
      </c>
      <c r="AQ129">
        <f t="shared" si="34"/>
        <v>2</v>
      </c>
      <c r="AR129">
        <f t="shared" si="35"/>
        <v>5</v>
      </c>
      <c r="AS129">
        <f t="shared" si="36"/>
        <v>0</v>
      </c>
      <c r="AT129">
        <f t="shared" si="37"/>
        <v>1</v>
      </c>
      <c r="AU129">
        <f t="shared" si="38"/>
        <v>1</v>
      </c>
      <c r="AV129">
        <f t="shared" si="39"/>
        <v>0</v>
      </c>
      <c r="AX129" t="s">
        <v>223</v>
      </c>
      <c r="BE129">
        <v>2</v>
      </c>
      <c r="BF129">
        <v>1</v>
      </c>
      <c r="BG129">
        <v>3</v>
      </c>
    </row>
    <row r="130" spans="1:62" ht="15" x14ac:dyDescent="0.25">
      <c r="A130" s="470" t="s">
        <v>426</v>
      </c>
      <c r="B130" s="471"/>
      <c r="C130" s="471"/>
      <c r="D130" s="471"/>
      <c r="E130" s="471"/>
      <c r="F130" s="472"/>
      <c r="G130" s="472"/>
      <c r="H130" s="471">
        <v>2</v>
      </c>
      <c r="I130" s="471">
        <v>1</v>
      </c>
      <c r="J130" s="471"/>
      <c r="K130" s="471"/>
      <c r="L130" s="472">
        <v>2</v>
      </c>
      <c r="M130" s="472">
        <v>1</v>
      </c>
      <c r="N130" s="471"/>
      <c r="O130" s="471"/>
      <c r="P130" s="471">
        <v>5</v>
      </c>
      <c r="Q130" s="471">
        <v>5</v>
      </c>
      <c r="R130" s="472">
        <v>5</v>
      </c>
      <c r="S130" s="472">
        <v>5</v>
      </c>
      <c r="T130" s="471"/>
      <c r="U130" s="471"/>
      <c r="V130" s="471"/>
      <c r="W130" s="471"/>
      <c r="X130" s="472"/>
      <c r="Y130" s="472"/>
      <c r="Z130" s="118"/>
      <c r="AA130" s="473">
        <f t="shared" si="25"/>
        <v>2</v>
      </c>
      <c r="AB130" s="473">
        <f t="shared" si="20"/>
        <v>1</v>
      </c>
      <c r="AC130" s="473">
        <f t="shared" si="21"/>
        <v>5</v>
      </c>
      <c r="AD130" s="473">
        <f t="shared" si="22"/>
        <v>5</v>
      </c>
      <c r="AE130" s="474">
        <f t="shared" si="23"/>
        <v>7</v>
      </c>
      <c r="AF130" s="474">
        <f t="shared" si="24"/>
        <v>6</v>
      </c>
      <c r="AH130" t="s">
        <v>426</v>
      </c>
      <c r="AI130" t="b">
        <f t="shared" si="26"/>
        <v>1</v>
      </c>
      <c r="AJ130">
        <f t="shared" si="27"/>
        <v>0</v>
      </c>
      <c r="AK130">
        <f t="shared" si="28"/>
        <v>0</v>
      </c>
      <c r="AL130">
        <f t="shared" si="29"/>
        <v>0</v>
      </c>
      <c r="AM130">
        <f t="shared" si="30"/>
        <v>1</v>
      </c>
      <c r="AN130">
        <f t="shared" si="31"/>
        <v>0</v>
      </c>
      <c r="AO130">
        <f t="shared" si="32"/>
        <v>1</v>
      </c>
      <c r="AP130">
        <f t="shared" si="33"/>
        <v>0</v>
      </c>
      <c r="AQ130">
        <f t="shared" si="34"/>
        <v>5</v>
      </c>
      <c r="AR130">
        <f t="shared" si="35"/>
        <v>5</v>
      </c>
      <c r="AS130">
        <f t="shared" si="36"/>
        <v>0</v>
      </c>
      <c r="AT130">
        <f t="shared" si="37"/>
        <v>0</v>
      </c>
      <c r="AU130">
        <f t="shared" si="38"/>
        <v>0</v>
      </c>
      <c r="AV130">
        <f t="shared" si="39"/>
        <v>0</v>
      </c>
      <c r="AX130" t="s">
        <v>510</v>
      </c>
      <c r="AY130">
        <v>6</v>
      </c>
      <c r="AZ130">
        <v>2</v>
      </c>
      <c r="BA130">
        <v>8</v>
      </c>
      <c r="BB130">
        <v>12</v>
      </c>
      <c r="BC130">
        <v>3</v>
      </c>
      <c r="BD130">
        <v>15</v>
      </c>
      <c r="BE130">
        <v>8</v>
      </c>
      <c r="BF130">
        <v>3</v>
      </c>
      <c r="BG130">
        <v>11</v>
      </c>
      <c r="BI130">
        <v>1</v>
      </c>
      <c r="BJ130">
        <v>1</v>
      </c>
    </row>
    <row r="131" spans="1:62" ht="15" x14ac:dyDescent="0.25">
      <c r="A131" s="465" t="s">
        <v>509</v>
      </c>
      <c r="B131" s="466">
        <v>14</v>
      </c>
      <c r="C131" s="466">
        <v>14</v>
      </c>
      <c r="D131" s="466">
        <v>3</v>
      </c>
      <c r="E131" s="466">
        <v>2</v>
      </c>
      <c r="F131" s="467">
        <v>17</v>
      </c>
      <c r="G131" s="467">
        <v>16</v>
      </c>
      <c r="H131" s="466">
        <v>33</v>
      </c>
      <c r="I131" s="466">
        <v>32</v>
      </c>
      <c r="J131" s="466">
        <v>9</v>
      </c>
      <c r="K131" s="466">
        <v>9</v>
      </c>
      <c r="L131" s="467">
        <v>42</v>
      </c>
      <c r="M131" s="467">
        <v>41</v>
      </c>
      <c r="N131" s="466">
        <v>13</v>
      </c>
      <c r="O131" s="466">
        <v>13</v>
      </c>
      <c r="P131" s="466">
        <v>9</v>
      </c>
      <c r="Q131" s="466">
        <v>9</v>
      </c>
      <c r="R131" s="467">
        <v>22</v>
      </c>
      <c r="S131" s="467">
        <v>22</v>
      </c>
      <c r="T131" s="466">
        <v>1</v>
      </c>
      <c r="U131" s="466">
        <v>1</v>
      </c>
      <c r="V131" s="466"/>
      <c r="W131" s="466"/>
      <c r="X131" s="467">
        <v>1</v>
      </c>
      <c r="Y131" s="467">
        <v>1</v>
      </c>
      <c r="Z131" s="118"/>
      <c r="AA131" s="468">
        <f t="shared" si="25"/>
        <v>61</v>
      </c>
      <c r="AB131" s="468">
        <f t="shared" si="20"/>
        <v>60</v>
      </c>
      <c r="AC131" s="468">
        <f t="shared" si="21"/>
        <v>21</v>
      </c>
      <c r="AD131" s="468">
        <f t="shared" si="22"/>
        <v>20</v>
      </c>
      <c r="AE131" s="469">
        <f t="shared" si="23"/>
        <v>82</v>
      </c>
      <c r="AF131" s="469">
        <f t="shared" si="24"/>
        <v>80</v>
      </c>
      <c r="AH131" t="s">
        <v>509</v>
      </c>
      <c r="AI131" t="b">
        <f t="shared" si="26"/>
        <v>1</v>
      </c>
      <c r="AJ131">
        <f t="shared" si="27"/>
        <v>14</v>
      </c>
      <c r="AK131">
        <f t="shared" si="28"/>
        <v>2</v>
      </c>
      <c r="AL131">
        <f t="shared" si="29"/>
        <v>16</v>
      </c>
      <c r="AM131">
        <f t="shared" si="30"/>
        <v>32</v>
      </c>
      <c r="AN131">
        <f t="shared" si="31"/>
        <v>9</v>
      </c>
      <c r="AO131">
        <f t="shared" si="32"/>
        <v>41</v>
      </c>
      <c r="AP131">
        <f t="shared" si="33"/>
        <v>13</v>
      </c>
      <c r="AQ131">
        <f t="shared" si="34"/>
        <v>9</v>
      </c>
      <c r="AR131">
        <f t="shared" si="35"/>
        <v>22</v>
      </c>
      <c r="AS131">
        <f t="shared" si="36"/>
        <v>1</v>
      </c>
      <c r="AT131">
        <f t="shared" si="37"/>
        <v>0</v>
      </c>
      <c r="AU131">
        <f t="shared" si="38"/>
        <v>1</v>
      </c>
      <c r="AV131">
        <f t="shared" si="39"/>
        <v>0</v>
      </c>
      <c r="AX131" t="s">
        <v>224</v>
      </c>
      <c r="AY131">
        <v>1</v>
      </c>
      <c r="AZ131">
        <v>1</v>
      </c>
      <c r="BA131">
        <v>2</v>
      </c>
      <c r="BB131">
        <v>2</v>
      </c>
      <c r="BC131">
        <v>1</v>
      </c>
      <c r="BD131">
        <v>3</v>
      </c>
      <c r="BE131">
        <v>2</v>
      </c>
      <c r="BF131">
        <v>1</v>
      </c>
      <c r="BG131">
        <v>3</v>
      </c>
    </row>
    <row r="132" spans="1:62" ht="15" x14ac:dyDescent="0.25">
      <c r="A132" s="470" t="s">
        <v>218</v>
      </c>
      <c r="B132" s="471">
        <v>3</v>
      </c>
      <c r="C132" s="471">
        <v>3</v>
      </c>
      <c r="D132" s="471">
        <v>1</v>
      </c>
      <c r="E132" s="471"/>
      <c r="F132" s="472">
        <v>4</v>
      </c>
      <c r="G132" s="472">
        <v>3</v>
      </c>
      <c r="H132" s="471">
        <v>10</v>
      </c>
      <c r="I132" s="471">
        <v>9</v>
      </c>
      <c r="J132" s="471">
        <v>3</v>
      </c>
      <c r="K132" s="471">
        <v>3</v>
      </c>
      <c r="L132" s="472">
        <v>13</v>
      </c>
      <c r="M132" s="472">
        <v>12</v>
      </c>
      <c r="N132" s="471">
        <v>4</v>
      </c>
      <c r="O132" s="471">
        <v>4</v>
      </c>
      <c r="P132" s="471">
        <v>4</v>
      </c>
      <c r="Q132" s="471">
        <v>4</v>
      </c>
      <c r="R132" s="472">
        <v>8</v>
      </c>
      <c r="S132" s="472">
        <v>8</v>
      </c>
      <c r="T132" s="471">
        <v>1</v>
      </c>
      <c r="U132" s="471">
        <v>1</v>
      </c>
      <c r="V132" s="471"/>
      <c r="W132" s="471"/>
      <c r="X132" s="472">
        <v>1</v>
      </c>
      <c r="Y132" s="472">
        <v>1</v>
      </c>
      <c r="Z132" s="118"/>
      <c r="AA132" s="473">
        <f t="shared" si="25"/>
        <v>18</v>
      </c>
      <c r="AB132" s="473">
        <f t="shared" si="20"/>
        <v>17</v>
      </c>
      <c r="AC132" s="473">
        <f t="shared" si="21"/>
        <v>8</v>
      </c>
      <c r="AD132" s="473">
        <f t="shared" si="22"/>
        <v>7</v>
      </c>
      <c r="AE132" s="474">
        <f t="shared" si="23"/>
        <v>26</v>
      </c>
      <c r="AF132" s="474">
        <f t="shared" si="24"/>
        <v>24</v>
      </c>
      <c r="AH132" t="s">
        <v>218</v>
      </c>
      <c r="AI132" t="b">
        <f t="shared" si="26"/>
        <v>1</v>
      </c>
      <c r="AJ132">
        <f t="shared" si="27"/>
        <v>3</v>
      </c>
      <c r="AK132">
        <f t="shared" si="28"/>
        <v>0</v>
      </c>
      <c r="AL132">
        <f t="shared" si="29"/>
        <v>3</v>
      </c>
      <c r="AM132">
        <f t="shared" si="30"/>
        <v>9</v>
      </c>
      <c r="AN132">
        <f t="shared" si="31"/>
        <v>3</v>
      </c>
      <c r="AO132">
        <f t="shared" si="32"/>
        <v>12</v>
      </c>
      <c r="AP132">
        <f t="shared" si="33"/>
        <v>4</v>
      </c>
      <c r="AQ132">
        <f t="shared" si="34"/>
        <v>4</v>
      </c>
      <c r="AR132">
        <f t="shared" si="35"/>
        <v>8</v>
      </c>
      <c r="AS132">
        <f t="shared" si="36"/>
        <v>1</v>
      </c>
      <c r="AT132">
        <f t="shared" si="37"/>
        <v>0</v>
      </c>
      <c r="AU132">
        <f t="shared" si="38"/>
        <v>1</v>
      </c>
      <c r="AV132">
        <f t="shared" si="39"/>
        <v>0</v>
      </c>
      <c r="AX132" t="s">
        <v>134</v>
      </c>
      <c r="AY132">
        <v>5</v>
      </c>
      <c r="AZ132">
        <v>1</v>
      </c>
      <c r="BA132">
        <v>6</v>
      </c>
      <c r="BB132">
        <v>10</v>
      </c>
      <c r="BC132">
        <v>2</v>
      </c>
      <c r="BD132">
        <v>12</v>
      </c>
      <c r="BE132">
        <v>4</v>
      </c>
      <c r="BF132">
        <v>1</v>
      </c>
      <c r="BG132">
        <v>5</v>
      </c>
      <c r="BI132">
        <v>1</v>
      </c>
      <c r="BJ132">
        <v>1</v>
      </c>
    </row>
    <row r="133" spans="1:62" ht="15" x14ac:dyDescent="0.25">
      <c r="A133" s="470" t="s">
        <v>436</v>
      </c>
      <c r="B133" s="471"/>
      <c r="C133" s="471"/>
      <c r="D133" s="471"/>
      <c r="E133" s="471"/>
      <c r="F133" s="472"/>
      <c r="G133" s="472"/>
      <c r="H133" s="471"/>
      <c r="I133" s="471"/>
      <c r="J133" s="471"/>
      <c r="K133" s="471"/>
      <c r="L133" s="472"/>
      <c r="M133" s="472"/>
      <c r="N133" s="471">
        <v>1</v>
      </c>
      <c r="O133" s="471">
        <v>1</v>
      </c>
      <c r="P133" s="471">
        <v>1</v>
      </c>
      <c r="Q133" s="471">
        <v>1</v>
      </c>
      <c r="R133" s="472">
        <v>2</v>
      </c>
      <c r="S133" s="472">
        <v>2</v>
      </c>
      <c r="T133" s="471"/>
      <c r="U133" s="471"/>
      <c r="V133" s="471"/>
      <c r="W133" s="471"/>
      <c r="X133" s="472"/>
      <c r="Y133" s="472"/>
      <c r="Z133" s="118"/>
      <c r="AA133" s="473">
        <f t="shared" si="25"/>
        <v>1</v>
      </c>
      <c r="AB133" s="473">
        <f t="shared" si="20"/>
        <v>1</v>
      </c>
      <c r="AC133" s="473">
        <f t="shared" si="21"/>
        <v>1</v>
      </c>
      <c r="AD133" s="473">
        <f t="shared" si="22"/>
        <v>1</v>
      </c>
      <c r="AE133" s="474">
        <f t="shared" si="23"/>
        <v>2</v>
      </c>
      <c r="AF133" s="474">
        <f t="shared" si="24"/>
        <v>2</v>
      </c>
      <c r="AH133" t="s">
        <v>436</v>
      </c>
      <c r="AI133" t="b">
        <f t="shared" si="26"/>
        <v>1</v>
      </c>
      <c r="AJ133">
        <f t="shared" si="27"/>
        <v>0</v>
      </c>
      <c r="AK133">
        <f t="shared" si="28"/>
        <v>0</v>
      </c>
      <c r="AL133">
        <f t="shared" si="29"/>
        <v>0</v>
      </c>
      <c r="AM133">
        <f t="shared" si="30"/>
        <v>0</v>
      </c>
      <c r="AN133">
        <f t="shared" si="31"/>
        <v>0</v>
      </c>
      <c r="AO133">
        <f t="shared" si="32"/>
        <v>0</v>
      </c>
      <c r="AP133">
        <f t="shared" si="33"/>
        <v>1</v>
      </c>
      <c r="AQ133">
        <f t="shared" si="34"/>
        <v>1</v>
      </c>
      <c r="AR133">
        <f t="shared" si="35"/>
        <v>2</v>
      </c>
      <c r="AS133">
        <f t="shared" si="36"/>
        <v>0</v>
      </c>
      <c r="AT133">
        <f t="shared" si="37"/>
        <v>0</v>
      </c>
      <c r="AU133">
        <f t="shared" si="38"/>
        <v>0</v>
      </c>
      <c r="AV133">
        <f t="shared" si="39"/>
        <v>0</v>
      </c>
      <c r="AX133" t="s">
        <v>225</v>
      </c>
      <c r="BE133">
        <v>2</v>
      </c>
      <c r="BF133">
        <v>1</v>
      </c>
      <c r="BG133">
        <v>3</v>
      </c>
    </row>
    <row r="134" spans="1:62" ht="15" x14ac:dyDescent="0.25">
      <c r="A134" s="470" t="s">
        <v>219</v>
      </c>
      <c r="B134" s="471">
        <v>1</v>
      </c>
      <c r="C134" s="471">
        <v>1</v>
      </c>
      <c r="D134" s="471">
        <v>1</v>
      </c>
      <c r="E134" s="471">
        <v>1</v>
      </c>
      <c r="F134" s="472">
        <v>2</v>
      </c>
      <c r="G134" s="472">
        <v>2</v>
      </c>
      <c r="H134" s="471">
        <v>3</v>
      </c>
      <c r="I134" s="471">
        <v>3</v>
      </c>
      <c r="J134" s="471">
        <v>1</v>
      </c>
      <c r="K134" s="471">
        <v>1</v>
      </c>
      <c r="L134" s="472">
        <v>4</v>
      </c>
      <c r="M134" s="472">
        <v>4</v>
      </c>
      <c r="N134" s="471">
        <v>4</v>
      </c>
      <c r="O134" s="471">
        <v>4</v>
      </c>
      <c r="P134" s="471">
        <v>3</v>
      </c>
      <c r="Q134" s="471">
        <v>3</v>
      </c>
      <c r="R134" s="472">
        <v>7</v>
      </c>
      <c r="S134" s="472">
        <v>7</v>
      </c>
      <c r="T134" s="471"/>
      <c r="U134" s="471"/>
      <c r="V134" s="471"/>
      <c r="W134" s="471"/>
      <c r="X134" s="472"/>
      <c r="Y134" s="472"/>
      <c r="Z134" s="118"/>
      <c r="AA134" s="473">
        <f t="shared" si="25"/>
        <v>8</v>
      </c>
      <c r="AB134" s="473">
        <f t="shared" si="20"/>
        <v>8</v>
      </c>
      <c r="AC134" s="473">
        <f t="shared" si="21"/>
        <v>5</v>
      </c>
      <c r="AD134" s="473">
        <f t="shared" si="22"/>
        <v>5</v>
      </c>
      <c r="AE134" s="474">
        <f t="shared" si="23"/>
        <v>13</v>
      </c>
      <c r="AF134" s="474">
        <f t="shared" si="24"/>
        <v>13</v>
      </c>
      <c r="AH134" t="s">
        <v>219</v>
      </c>
      <c r="AI134" t="b">
        <f t="shared" si="26"/>
        <v>1</v>
      </c>
      <c r="AJ134">
        <f t="shared" si="27"/>
        <v>1</v>
      </c>
      <c r="AK134">
        <f t="shared" si="28"/>
        <v>1</v>
      </c>
      <c r="AL134">
        <f t="shared" si="29"/>
        <v>2</v>
      </c>
      <c r="AM134">
        <f t="shared" si="30"/>
        <v>3</v>
      </c>
      <c r="AN134">
        <f t="shared" si="31"/>
        <v>1</v>
      </c>
      <c r="AO134">
        <f t="shared" si="32"/>
        <v>4</v>
      </c>
      <c r="AP134">
        <f t="shared" si="33"/>
        <v>4</v>
      </c>
      <c r="AQ134">
        <f t="shared" si="34"/>
        <v>3</v>
      </c>
      <c r="AR134">
        <f t="shared" si="35"/>
        <v>7</v>
      </c>
      <c r="AS134">
        <f t="shared" si="36"/>
        <v>0</v>
      </c>
      <c r="AT134">
        <f t="shared" si="37"/>
        <v>0</v>
      </c>
      <c r="AU134">
        <f t="shared" si="38"/>
        <v>0</v>
      </c>
      <c r="AV134">
        <f t="shared" si="39"/>
        <v>0</v>
      </c>
      <c r="AX134" t="s">
        <v>511</v>
      </c>
      <c r="AY134">
        <v>9</v>
      </c>
      <c r="AZ134">
        <v>4</v>
      </c>
      <c r="BA134">
        <v>13</v>
      </c>
      <c r="BB134">
        <v>28</v>
      </c>
      <c r="BC134">
        <v>8</v>
      </c>
      <c r="BD134">
        <v>36</v>
      </c>
      <c r="BE134">
        <v>16</v>
      </c>
      <c r="BF134">
        <v>8</v>
      </c>
      <c r="BG134">
        <v>24</v>
      </c>
      <c r="BH134">
        <v>1</v>
      </c>
      <c r="BJ134">
        <v>1</v>
      </c>
    </row>
    <row r="135" spans="1:62" ht="15" x14ac:dyDescent="0.25">
      <c r="A135" s="470" t="s">
        <v>220</v>
      </c>
      <c r="B135" s="471">
        <v>5</v>
      </c>
      <c r="C135" s="471">
        <v>5</v>
      </c>
      <c r="D135" s="471">
        <v>1</v>
      </c>
      <c r="E135" s="471">
        <v>1</v>
      </c>
      <c r="F135" s="472">
        <v>6</v>
      </c>
      <c r="G135" s="472">
        <v>6</v>
      </c>
      <c r="H135" s="471"/>
      <c r="I135" s="471"/>
      <c r="J135" s="471"/>
      <c r="K135" s="471"/>
      <c r="L135" s="472"/>
      <c r="M135" s="472"/>
      <c r="N135" s="471">
        <v>1</v>
      </c>
      <c r="O135" s="471">
        <v>1</v>
      </c>
      <c r="P135" s="471"/>
      <c r="Q135" s="471"/>
      <c r="R135" s="472">
        <v>1</v>
      </c>
      <c r="S135" s="472">
        <v>1</v>
      </c>
      <c r="T135" s="471"/>
      <c r="U135" s="471"/>
      <c r="V135" s="471"/>
      <c r="W135" s="471"/>
      <c r="X135" s="472"/>
      <c r="Y135" s="472"/>
      <c r="Z135" s="118"/>
      <c r="AA135" s="473">
        <f t="shared" si="25"/>
        <v>6</v>
      </c>
      <c r="AB135" s="473">
        <f t="shared" si="20"/>
        <v>6</v>
      </c>
      <c r="AC135" s="473">
        <f t="shared" si="21"/>
        <v>1</v>
      </c>
      <c r="AD135" s="473">
        <f t="shared" si="22"/>
        <v>1</v>
      </c>
      <c r="AE135" s="474">
        <f t="shared" si="23"/>
        <v>7</v>
      </c>
      <c r="AF135" s="474">
        <f t="shared" si="24"/>
        <v>7</v>
      </c>
      <c r="AH135" t="s">
        <v>220</v>
      </c>
      <c r="AI135" t="b">
        <f t="shared" si="26"/>
        <v>1</v>
      </c>
      <c r="AJ135">
        <f t="shared" si="27"/>
        <v>5</v>
      </c>
      <c r="AK135">
        <f t="shared" si="28"/>
        <v>1</v>
      </c>
      <c r="AL135">
        <f t="shared" si="29"/>
        <v>6</v>
      </c>
      <c r="AM135">
        <f t="shared" si="30"/>
        <v>0</v>
      </c>
      <c r="AN135">
        <f t="shared" si="31"/>
        <v>0</v>
      </c>
      <c r="AO135">
        <f t="shared" si="32"/>
        <v>0</v>
      </c>
      <c r="AP135">
        <f t="shared" si="33"/>
        <v>1</v>
      </c>
      <c r="AQ135">
        <f t="shared" si="34"/>
        <v>0</v>
      </c>
      <c r="AR135">
        <f t="shared" si="35"/>
        <v>1</v>
      </c>
      <c r="AS135">
        <f t="shared" si="36"/>
        <v>0</v>
      </c>
      <c r="AT135">
        <f t="shared" si="37"/>
        <v>0</v>
      </c>
      <c r="AU135">
        <f t="shared" si="38"/>
        <v>0</v>
      </c>
      <c r="AV135">
        <f t="shared" si="39"/>
        <v>0</v>
      </c>
      <c r="AX135" t="s">
        <v>226</v>
      </c>
      <c r="AY135">
        <v>4</v>
      </c>
      <c r="AZ135">
        <v>1</v>
      </c>
      <c r="BA135">
        <v>5</v>
      </c>
      <c r="BB135">
        <v>2</v>
      </c>
      <c r="BC135">
        <v>3</v>
      </c>
      <c r="BD135">
        <v>5</v>
      </c>
      <c r="BE135">
        <v>4</v>
      </c>
      <c r="BF135">
        <v>1</v>
      </c>
      <c r="BG135">
        <v>5</v>
      </c>
    </row>
    <row r="136" spans="1:62" ht="15" x14ac:dyDescent="0.25">
      <c r="A136" s="470" t="s">
        <v>427</v>
      </c>
      <c r="B136" s="471">
        <v>4</v>
      </c>
      <c r="C136" s="471">
        <v>4</v>
      </c>
      <c r="D136" s="471"/>
      <c r="E136" s="471"/>
      <c r="F136" s="472">
        <v>4</v>
      </c>
      <c r="G136" s="472">
        <v>4</v>
      </c>
      <c r="H136" s="471">
        <v>19</v>
      </c>
      <c r="I136" s="471">
        <v>19</v>
      </c>
      <c r="J136" s="471">
        <v>5</v>
      </c>
      <c r="K136" s="471">
        <v>5</v>
      </c>
      <c r="L136" s="472">
        <v>24</v>
      </c>
      <c r="M136" s="472">
        <v>24</v>
      </c>
      <c r="N136" s="471">
        <v>1</v>
      </c>
      <c r="O136" s="471">
        <v>1</v>
      </c>
      <c r="P136" s="471"/>
      <c r="Q136" s="471"/>
      <c r="R136" s="472">
        <v>1</v>
      </c>
      <c r="S136" s="472">
        <v>1</v>
      </c>
      <c r="T136" s="471"/>
      <c r="U136" s="471"/>
      <c r="V136" s="471"/>
      <c r="W136" s="471"/>
      <c r="X136" s="472"/>
      <c r="Y136" s="472"/>
      <c r="Z136" s="118"/>
      <c r="AA136" s="473">
        <f t="shared" si="25"/>
        <v>24</v>
      </c>
      <c r="AB136" s="473">
        <f t="shared" si="20"/>
        <v>24</v>
      </c>
      <c r="AC136" s="473">
        <f t="shared" si="21"/>
        <v>5</v>
      </c>
      <c r="AD136" s="473">
        <f t="shared" si="22"/>
        <v>5</v>
      </c>
      <c r="AE136" s="474">
        <f t="shared" si="23"/>
        <v>29</v>
      </c>
      <c r="AF136" s="474">
        <f t="shared" si="24"/>
        <v>29</v>
      </c>
      <c r="AH136" t="s">
        <v>427</v>
      </c>
      <c r="AI136" t="b">
        <f t="shared" si="26"/>
        <v>1</v>
      </c>
      <c r="AJ136">
        <f t="shared" si="27"/>
        <v>4</v>
      </c>
      <c r="AK136">
        <f t="shared" si="28"/>
        <v>0</v>
      </c>
      <c r="AL136">
        <f t="shared" si="29"/>
        <v>4</v>
      </c>
      <c r="AM136">
        <f t="shared" si="30"/>
        <v>19</v>
      </c>
      <c r="AN136">
        <f t="shared" si="31"/>
        <v>5</v>
      </c>
      <c r="AO136">
        <f t="shared" si="32"/>
        <v>24</v>
      </c>
      <c r="AP136">
        <f t="shared" si="33"/>
        <v>1</v>
      </c>
      <c r="AQ136">
        <f t="shared" si="34"/>
        <v>0</v>
      </c>
      <c r="AR136">
        <f t="shared" si="35"/>
        <v>1</v>
      </c>
      <c r="AS136">
        <f t="shared" si="36"/>
        <v>0</v>
      </c>
      <c r="AT136">
        <f t="shared" si="37"/>
        <v>0</v>
      </c>
      <c r="AU136">
        <f t="shared" si="38"/>
        <v>0</v>
      </c>
      <c r="AV136">
        <f t="shared" si="39"/>
        <v>0</v>
      </c>
      <c r="AX136" t="s">
        <v>135</v>
      </c>
      <c r="AY136">
        <v>5</v>
      </c>
      <c r="AZ136">
        <v>3</v>
      </c>
      <c r="BA136">
        <v>8</v>
      </c>
      <c r="BB136">
        <v>26</v>
      </c>
      <c r="BC136">
        <v>5</v>
      </c>
      <c r="BD136">
        <v>31</v>
      </c>
      <c r="BE136">
        <v>10</v>
      </c>
      <c r="BF136">
        <v>7</v>
      </c>
      <c r="BG136">
        <v>17</v>
      </c>
      <c r="BH136">
        <v>1</v>
      </c>
      <c r="BJ136">
        <v>1</v>
      </c>
    </row>
    <row r="137" spans="1:62" ht="15" x14ac:dyDescent="0.25">
      <c r="A137" s="470" t="s">
        <v>221</v>
      </c>
      <c r="B137" s="471"/>
      <c r="C137" s="471"/>
      <c r="D137" s="471"/>
      <c r="E137" s="471"/>
      <c r="F137" s="472"/>
      <c r="G137" s="472"/>
      <c r="H137" s="471"/>
      <c r="I137" s="471"/>
      <c r="J137" s="471"/>
      <c r="K137" s="471"/>
      <c r="L137" s="472"/>
      <c r="M137" s="472"/>
      <c r="N137" s="471"/>
      <c r="O137" s="471"/>
      <c r="P137" s="471"/>
      <c r="Q137" s="471"/>
      <c r="R137" s="472"/>
      <c r="S137" s="472"/>
      <c r="T137" s="471"/>
      <c r="U137" s="471"/>
      <c r="V137" s="471"/>
      <c r="W137" s="471"/>
      <c r="X137" s="472"/>
      <c r="Y137" s="472"/>
      <c r="Z137" s="118"/>
      <c r="AA137" s="473">
        <f t="shared" si="25"/>
        <v>0</v>
      </c>
      <c r="AB137" s="473">
        <f t="shared" si="20"/>
        <v>0</v>
      </c>
      <c r="AC137" s="473">
        <f t="shared" si="21"/>
        <v>0</v>
      </c>
      <c r="AD137" s="473">
        <f t="shared" si="22"/>
        <v>0</v>
      </c>
      <c r="AE137" s="474">
        <f t="shared" si="23"/>
        <v>0</v>
      </c>
      <c r="AF137" s="474">
        <f t="shared" si="24"/>
        <v>0</v>
      </c>
      <c r="AH137" t="s">
        <v>221</v>
      </c>
      <c r="AI137" t="b">
        <f t="shared" si="26"/>
        <v>1</v>
      </c>
      <c r="AJ137" t="e">
        <f t="shared" si="27"/>
        <v>#N/A</v>
      </c>
      <c r="AK137" t="e">
        <f t="shared" si="28"/>
        <v>#N/A</v>
      </c>
      <c r="AL137" t="e">
        <f t="shared" si="29"/>
        <v>#N/A</v>
      </c>
      <c r="AM137" t="e">
        <f t="shared" si="30"/>
        <v>#N/A</v>
      </c>
      <c r="AN137" t="e">
        <f t="shared" si="31"/>
        <v>#N/A</v>
      </c>
      <c r="AO137" t="e">
        <f t="shared" si="32"/>
        <v>#N/A</v>
      </c>
      <c r="AP137" t="e">
        <f t="shared" si="33"/>
        <v>#N/A</v>
      </c>
      <c r="AQ137" t="e">
        <f t="shared" si="34"/>
        <v>#N/A</v>
      </c>
      <c r="AR137" t="e">
        <f t="shared" si="35"/>
        <v>#N/A</v>
      </c>
      <c r="AS137" t="e">
        <f t="shared" si="36"/>
        <v>#N/A</v>
      </c>
      <c r="AT137" t="e">
        <f t="shared" si="37"/>
        <v>#N/A</v>
      </c>
      <c r="AU137" t="e">
        <f t="shared" si="38"/>
        <v>#N/A</v>
      </c>
      <c r="AV137" t="e">
        <f t="shared" si="39"/>
        <v>#N/A</v>
      </c>
      <c r="AX137" t="s">
        <v>227</v>
      </c>
      <c r="BE137">
        <v>2</v>
      </c>
      <c r="BG137">
        <v>2</v>
      </c>
    </row>
    <row r="138" spans="1:62" ht="15" x14ac:dyDescent="0.25">
      <c r="A138" s="470" t="s">
        <v>222</v>
      </c>
      <c r="B138" s="471">
        <v>1</v>
      </c>
      <c r="C138" s="471">
        <v>1</v>
      </c>
      <c r="D138" s="471"/>
      <c r="E138" s="471"/>
      <c r="F138" s="472">
        <v>1</v>
      </c>
      <c r="G138" s="472">
        <v>1</v>
      </c>
      <c r="H138" s="471">
        <v>1</v>
      </c>
      <c r="I138" s="471">
        <v>1</v>
      </c>
      <c r="J138" s="471"/>
      <c r="K138" s="471"/>
      <c r="L138" s="472">
        <v>1</v>
      </c>
      <c r="M138" s="472">
        <v>1</v>
      </c>
      <c r="N138" s="471"/>
      <c r="O138" s="471"/>
      <c r="P138" s="471"/>
      <c r="Q138" s="471"/>
      <c r="R138" s="472"/>
      <c r="S138" s="472"/>
      <c r="T138" s="471"/>
      <c r="U138" s="471"/>
      <c r="V138" s="471"/>
      <c r="W138" s="471"/>
      <c r="X138" s="472"/>
      <c r="Y138" s="472"/>
      <c r="Z138" s="118"/>
      <c r="AA138" s="473">
        <f t="shared" si="25"/>
        <v>2</v>
      </c>
      <c r="AB138" s="473">
        <f t="shared" ref="AB138:AB165" si="40">C138+I138+O138+U138</f>
        <v>2</v>
      </c>
      <c r="AC138" s="473">
        <f t="shared" ref="AC138:AC165" si="41">D138+J138+P138+V138</f>
        <v>0</v>
      </c>
      <c r="AD138" s="473">
        <f t="shared" ref="AD138:AD165" si="42">E138+K138+Q138+W138</f>
        <v>0</v>
      </c>
      <c r="AE138" s="474">
        <f t="shared" ref="AE138:AE165" si="43">F138+L138+R138+X138</f>
        <v>2</v>
      </c>
      <c r="AF138" s="474">
        <f t="shared" ref="AF138:AF165" si="44">G138+M138+S138+Y138</f>
        <v>2</v>
      </c>
      <c r="AH138" t="s">
        <v>222</v>
      </c>
      <c r="AI138" t="b">
        <f t="shared" si="26"/>
        <v>1</v>
      </c>
      <c r="AJ138">
        <f t="shared" si="27"/>
        <v>1</v>
      </c>
      <c r="AK138">
        <f t="shared" si="28"/>
        <v>0</v>
      </c>
      <c r="AL138">
        <f t="shared" si="29"/>
        <v>1</v>
      </c>
      <c r="AM138">
        <f t="shared" si="30"/>
        <v>1</v>
      </c>
      <c r="AN138">
        <f t="shared" si="31"/>
        <v>0</v>
      </c>
      <c r="AO138">
        <f t="shared" si="32"/>
        <v>1</v>
      </c>
      <c r="AP138">
        <f t="shared" si="33"/>
        <v>0</v>
      </c>
      <c r="AQ138">
        <f t="shared" si="34"/>
        <v>0</v>
      </c>
      <c r="AR138">
        <f t="shared" si="35"/>
        <v>0</v>
      </c>
      <c r="AS138">
        <f t="shared" si="36"/>
        <v>0</v>
      </c>
      <c r="AT138">
        <f t="shared" si="37"/>
        <v>0</v>
      </c>
      <c r="AU138">
        <f t="shared" si="38"/>
        <v>0</v>
      </c>
      <c r="AV138">
        <f t="shared" si="39"/>
        <v>0</v>
      </c>
      <c r="AX138" t="s">
        <v>512</v>
      </c>
      <c r="AY138">
        <v>7</v>
      </c>
      <c r="AZ138">
        <v>5</v>
      </c>
      <c r="BA138">
        <v>12</v>
      </c>
      <c r="BB138">
        <v>4</v>
      </c>
      <c r="BC138">
        <v>2</v>
      </c>
      <c r="BD138">
        <v>6</v>
      </c>
      <c r="BE138">
        <v>18</v>
      </c>
      <c r="BF138">
        <v>4</v>
      </c>
      <c r="BG138">
        <v>22</v>
      </c>
      <c r="BI138">
        <v>1</v>
      </c>
      <c r="BJ138">
        <v>1</v>
      </c>
    </row>
    <row r="139" spans="1:62" ht="15" x14ac:dyDescent="0.25">
      <c r="A139" s="470" t="s">
        <v>223</v>
      </c>
      <c r="B139" s="471"/>
      <c r="C139" s="471"/>
      <c r="D139" s="471"/>
      <c r="E139" s="471"/>
      <c r="F139" s="472"/>
      <c r="G139" s="472"/>
      <c r="H139" s="471"/>
      <c r="I139" s="471"/>
      <c r="J139" s="471"/>
      <c r="K139" s="471"/>
      <c r="L139" s="472"/>
      <c r="M139" s="472"/>
      <c r="N139" s="471">
        <v>2</v>
      </c>
      <c r="O139" s="471">
        <v>2</v>
      </c>
      <c r="P139" s="471">
        <v>1</v>
      </c>
      <c r="Q139" s="471">
        <v>1</v>
      </c>
      <c r="R139" s="472">
        <v>3</v>
      </c>
      <c r="S139" s="472">
        <v>3</v>
      </c>
      <c r="T139" s="471"/>
      <c r="U139" s="471"/>
      <c r="V139" s="471"/>
      <c r="W139" s="471"/>
      <c r="X139" s="472"/>
      <c r="Y139" s="472"/>
      <c r="Z139" s="118"/>
      <c r="AA139" s="473">
        <f t="shared" ref="AA139:AA165" si="45">B139+H139+N139+T139</f>
        <v>2</v>
      </c>
      <c r="AB139" s="473">
        <f t="shared" si="40"/>
        <v>2</v>
      </c>
      <c r="AC139" s="473">
        <f t="shared" si="41"/>
        <v>1</v>
      </c>
      <c r="AD139" s="473">
        <f t="shared" si="42"/>
        <v>1</v>
      </c>
      <c r="AE139" s="474">
        <f t="shared" si="43"/>
        <v>3</v>
      </c>
      <c r="AF139" s="474">
        <f t="shared" si="44"/>
        <v>3</v>
      </c>
      <c r="AH139" t="s">
        <v>223</v>
      </c>
      <c r="AI139" t="b">
        <f t="shared" ref="AI139:AI165" si="46">AH139=A139</f>
        <v>1</v>
      </c>
      <c r="AJ139">
        <f t="shared" ref="AJ139:AJ165" si="47">VLOOKUP($AH139,$AX$9:$BL$155,2,FALSE)</f>
        <v>0</v>
      </c>
      <c r="AK139">
        <f t="shared" ref="AK139:AK165" si="48">VLOOKUP($AH139,$AX$9:$BL$155,3,FALSE)</f>
        <v>0</v>
      </c>
      <c r="AL139">
        <f t="shared" ref="AL139:AL165" si="49">VLOOKUP($AH139,$AX$9:$BL$155,4,FALSE)</f>
        <v>0</v>
      </c>
      <c r="AM139">
        <f t="shared" ref="AM139:AM165" si="50">VLOOKUP($AH139,$AX$9:$BL$155,5,FALSE)</f>
        <v>0</v>
      </c>
      <c r="AN139">
        <f t="shared" ref="AN139:AN165" si="51">VLOOKUP($AH139,$AX$9:$BL$155,6,FALSE)</f>
        <v>0</v>
      </c>
      <c r="AO139">
        <f t="shared" ref="AO139:AO165" si="52">VLOOKUP($AH139,$AX$9:$BL$155,7,FALSE)</f>
        <v>0</v>
      </c>
      <c r="AP139">
        <f t="shared" ref="AP139:AP165" si="53">VLOOKUP($AH139,$AX$9:$BL$155,8,FALSE)</f>
        <v>2</v>
      </c>
      <c r="AQ139">
        <f t="shared" ref="AQ139:AQ165" si="54">VLOOKUP($AH139,$AX$9:$BL$155,9,FALSE)</f>
        <v>1</v>
      </c>
      <c r="AR139">
        <f t="shared" ref="AR139:AR165" si="55">VLOOKUP($AH139,$AX$9:$BL$155,10,FALSE)</f>
        <v>3</v>
      </c>
      <c r="AS139">
        <f t="shared" ref="AS139:AS165" si="56">VLOOKUP($AH139,$AX$9:$BL$155,11,FALSE)</f>
        <v>0</v>
      </c>
      <c r="AT139">
        <f t="shared" ref="AT139:AT165" si="57">VLOOKUP($AH139,$AX$9:$BL$155,12,FALSE)</f>
        <v>0</v>
      </c>
      <c r="AU139">
        <f t="shared" ref="AU139:AU165" si="58">VLOOKUP($AH139,$AX$9:$BL$155,13,FALSE)</f>
        <v>0</v>
      </c>
      <c r="AV139">
        <f t="shared" ref="AV139:AV165" si="59">VLOOKUP($AH139,$AX$9:$BL$155,14,FALSE)</f>
        <v>0</v>
      </c>
      <c r="AX139" t="s">
        <v>513</v>
      </c>
      <c r="AZ139">
        <v>1</v>
      </c>
      <c r="BA139">
        <v>1</v>
      </c>
      <c r="BB139">
        <v>1</v>
      </c>
      <c r="BC139">
        <v>1</v>
      </c>
      <c r="BD139">
        <v>2</v>
      </c>
      <c r="BE139">
        <v>1</v>
      </c>
      <c r="BG139">
        <v>1</v>
      </c>
    </row>
    <row r="140" spans="1:62" ht="15" x14ac:dyDescent="0.25">
      <c r="A140" s="465" t="s">
        <v>510</v>
      </c>
      <c r="B140" s="466">
        <v>6</v>
      </c>
      <c r="C140" s="466">
        <v>6</v>
      </c>
      <c r="D140" s="466">
        <v>3</v>
      </c>
      <c r="E140" s="466">
        <v>2</v>
      </c>
      <c r="F140" s="467">
        <v>9</v>
      </c>
      <c r="G140" s="467">
        <v>8</v>
      </c>
      <c r="H140" s="466">
        <v>12</v>
      </c>
      <c r="I140" s="466">
        <v>12</v>
      </c>
      <c r="J140" s="466">
        <v>3</v>
      </c>
      <c r="K140" s="466">
        <v>3</v>
      </c>
      <c r="L140" s="467">
        <v>15</v>
      </c>
      <c r="M140" s="467">
        <v>15</v>
      </c>
      <c r="N140" s="466">
        <v>8</v>
      </c>
      <c r="O140" s="466">
        <v>8</v>
      </c>
      <c r="P140" s="466">
        <v>3</v>
      </c>
      <c r="Q140" s="466">
        <v>3</v>
      </c>
      <c r="R140" s="467">
        <v>11</v>
      </c>
      <c r="S140" s="467">
        <v>11</v>
      </c>
      <c r="T140" s="466"/>
      <c r="U140" s="466"/>
      <c r="V140" s="466">
        <v>1</v>
      </c>
      <c r="W140" s="466">
        <v>1</v>
      </c>
      <c r="X140" s="467">
        <v>1</v>
      </c>
      <c r="Y140" s="467">
        <v>1</v>
      </c>
      <c r="Z140" s="118"/>
      <c r="AA140" s="468">
        <f t="shared" si="45"/>
        <v>26</v>
      </c>
      <c r="AB140" s="468">
        <f t="shared" si="40"/>
        <v>26</v>
      </c>
      <c r="AC140" s="468">
        <f t="shared" si="41"/>
        <v>10</v>
      </c>
      <c r="AD140" s="468">
        <f t="shared" si="42"/>
        <v>9</v>
      </c>
      <c r="AE140" s="469">
        <f t="shared" si="43"/>
        <v>36</v>
      </c>
      <c r="AF140" s="469">
        <f t="shared" si="44"/>
        <v>35</v>
      </c>
      <c r="AH140" t="s">
        <v>510</v>
      </c>
      <c r="AI140" t="b">
        <f t="shared" si="46"/>
        <v>1</v>
      </c>
      <c r="AJ140">
        <f t="shared" si="47"/>
        <v>6</v>
      </c>
      <c r="AK140">
        <f t="shared" si="48"/>
        <v>2</v>
      </c>
      <c r="AL140">
        <f t="shared" si="49"/>
        <v>8</v>
      </c>
      <c r="AM140">
        <f t="shared" si="50"/>
        <v>12</v>
      </c>
      <c r="AN140">
        <f t="shared" si="51"/>
        <v>3</v>
      </c>
      <c r="AO140">
        <f t="shared" si="52"/>
        <v>15</v>
      </c>
      <c r="AP140">
        <f t="shared" si="53"/>
        <v>8</v>
      </c>
      <c r="AQ140">
        <f t="shared" si="54"/>
        <v>3</v>
      </c>
      <c r="AR140">
        <f t="shared" si="55"/>
        <v>11</v>
      </c>
      <c r="AS140">
        <f t="shared" si="56"/>
        <v>0</v>
      </c>
      <c r="AT140">
        <f t="shared" si="57"/>
        <v>1</v>
      </c>
      <c r="AU140">
        <f t="shared" si="58"/>
        <v>1</v>
      </c>
      <c r="AV140">
        <f t="shared" si="59"/>
        <v>0</v>
      </c>
      <c r="AX140" t="s">
        <v>428</v>
      </c>
      <c r="AY140">
        <v>6</v>
      </c>
      <c r="AZ140">
        <v>4</v>
      </c>
      <c r="BA140">
        <v>10</v>
      </c>
      <c r="BB140">
        <v>1</v>
      </c>
      <c r="BC140">
        <v>1</v>
      </c>
      <c r="BD140">
        <v>2</v>
      </c>
      <c r="BE140">
        <v>2</v>
      </c>
      <c r="BG140">
        <v>2</v>
      </c>
    </row>
    <row r="141" spans="1:62" ht="15" x14ac:dyDescent="0.25">
      <c r="A141" s="470" t="s">
        <v>224</v>
      </c>
      <c r="B141" s="471">
        <v>1</v>
      </c>
      <c r="C141" s="471">
        <v>1</v>
      </c>
      <c r="D141" s="471">
        <v>2</v>
      </c>
      <c r="E141" s="471">
        <v>1</v>
      </c>
      <c r="F141" s="472">
        <v>3</v>
      </c>
      <c r="G141" s="472">
        <v>2</v>
      </c>
      <c r="H141" s="471">
        <v>2</v>
      </c>
      <c r="I141" s="471">
        <v>2</v>
      </c>
      <c r="J141" s="471">
        <v>1</v>
      </c>
      <c r="K141" s="471">
        <v>1</v>
      </c>
      <c r="L141" s="472">
        <v>3</v>
      </c>
      <c r="M141" s="472">
        <v>3</v>
      </c>
      <c r="N141" s="471">
        <v>2</v>
      </c>
      <c r="O141" s="471">
        <v>2</v>
      </c>
      <c r="P141" s="471">
        <v>1</v>
      </c>
      <c r="Q141" s="471">
        <v>1</v>
      </c>
      <c r="R141" s="472">
        <v>3</v>
      </c>
      <c r="S141" s="472">
        <v>3</v>
      </c>
      <c r="T141" s="471"/>
      <c r="U141" s="471"/>
      <c r="V141" s="471"/>
      <c r="W141" s="471"/>
      <c r="X141" s="472"/>
      <c r="Y141" s="472"/>
      <c r="Z141" s="118"/>
      <c r="AA141" s="473">
        <f t="shared" si="45"/>
        <v>5</v>
      </c>
      <c r="AB141" s="473">
        <f t="shared" si="40"/>
        <v>5</v>
      </c>
      <c r="AC141" s="473">
        <f t="shared" si="41"/>
        <v>4</v>
      </c>
      <c r="AD141" s="473">
        <f t="shared" si="42"/>
        <v>3</v>
      </c>
      <c r="AE141" s="474">
        <f t="shared" si="43"/>
        <v>9</v>
      </c>
      <c r="AF141" s="474">
        <f t="shared" si="44"/>
        <v>8</v>
      </c>
      <c r="AH141" t="s">
        <v>224</v>
      </c>
      <c r="AI141" t="b">
        <f t="shared" si="46"/>
        <v>1</v>
      </c>
      <c r="AJ141">
        <f t="shared" si="47"/>
        <v>1</v>
      </c>
      <c r="AK141">
        <f t="shared" si="48"/>
        <v>1</v>
      </c>
      <c r="AL141">
        <f t="shared" si="49"/>
        <v>2</v>
      </c>
      <c r="AM141">
        <f t="shared" si="50"/>
        <v>2</v>
      </c>
      <c r="AN141">
        <f t="shared" si="51"/>
        <v>1</v>
      </c>
      <c r="AO141">
        <f t="shared" si="52"/>
        <v>3</v>
      </c>
      <c r="AP141">
        <f t="shared" si="53"/>
        <v>2</v>
      </c>
      <c r="AQ141">
        <f t="shared" si="54"/>
        <v>1</v>
      </c>
      <c r="AR141">
        <f t="shared" si="55"/>
        <v>3</v>
      </c>
      <c r="AS141">
        <f t="shared" si="56"/>
        <v>0</v>
      </c>
      <c r="AT141">
        <f t="shared" si="57"/>
        <v>0</v>
      </c>
      <c r="AU141">
        <f t="shared" si="58"/>
        <v>0</v>
      </c>
      <c r="AV141">
        <f t="shared" si="59"/>
        <v>0</v>
      </c>
      <c r="AX141" t="s">
        <v>231</v>
      </c>
      <c r="BB141">
        <v>2</v>
      </c>
      <c r="BD141">
        <v>2</v>
      </c>
      <c r="BE141">
        <v>6</v>
      </c>
      <c r="BG141">
        <v>6</v>
      </c>
      <c r="BI141">
        <v>1</v>
      </c>
      <c r="BJ141">
        <v>1</v>
      </c>
    </row>
    <row r="142" spans="1:62" ht="15" x14ac:dyDescent="0.25">
      <c r="A142" s="470" t="s">
        <v>134</v>
      </c>
      <c r="B142" s="471">
        <v>5</v>
      </c>
      <c r="C142" s="471">
        <v>5</v>
      </c>
      <c r="D142" s="471">
        <v>1</v>
      </c>
      <c r="E142" s="471">
        <v>1</v>
      </c>
      <c r="F142" s="472">
        <v>6</v>
      </c>
      <c r="G142" s="472">
        <v>6</v>
      </c>
      <c r="H142" s="471">
        <v>10</v>
      </c>
      <c r="I142" s="471">
        <v>10</v>
      </c>
      <c r="J142" s="471">
        <v>2</v>
      </c>
      <c r="K142" s="471">
        <v>2</v>
      </c>
      <c r="L142" s="472">
        <v>12</v>
      </c>
      <c r="M142" s="472">
        <v>12</v>
      </c>
      <c r="N142" s="471">
        <v>4</v>
      </c>
      <c r="O142" s="471">
        <v>4</v>
      </c>
      <c r="P142" s="471">
        <v>1</v>
      </c>
      <c r="Q142" s="471">
        <v>1</v>
      </c>
      <c r="R142" s="472">
        <v>5</v>
      </c>
      <c r="S142" s="472">
        <v>5</v>
      </c>
      <c r="T142" s="471"/>
      <c r="U142" s="471"/>
      <c r="V142" s="471">
        <v>1</v>
      </c>
      <c r="W142" s="471">
        <v>1</v>
      </c>
      <c r="X142" s="472">
        <v>1</v>
      </c>
      <c r="Y142" s="472">
        <v>1</v>
      </c>
      <c r="Z142" s="118"/>
      <c r="AA142" s="473">
        <f t="shared" si="45"/>
        <v>19</v>
      </c>
      <c r="AB142" s="473">
        <f t="shared" si="40"/>
        <v>19</v>
      </c>
      <c r="AC142" s="473">
        <f t="shared" si="41"/>
        <v>5</v>
      </c>
      <c r="AD142" s="473">
        <f t="shared" si="42"/>
        <v>5</v>
      </c>
      <c r="AE142" s="474">
        <f t="shared" si="43"/>
        <v>24</v>
      </c>
      <c r="AF142" s="474">
        <f t="shared" si="44"/>
        <v>24</v>
      </c>
      <c r="AH142" t="s">
        <v>134</v>
      </c>
      <c r="AI142" t="b">
        <f t="shared" si="46"/>
        <v>1</v>
      </c>
      <c r="AJ142">
        <f t="shared" si="47"/>
        <v>5</v>
      </c>
      <c r="AK142">
        <f t="shared" si="48"/>
        <v>1</v>
      </c>
      <c r="AL142">
        <f t="shared" si="49"/>
        <v>6</v>
      </c>
      <c r="AM142">
        <f t="shared" si="50"/>
        <v>10</v>
      </c>
      <c r="AN142">
        <f t="shared" si="51"/>
        <v>2</v>
      </c>
      <c r="AO142">
        <f t="shared" si="52"/>
        <v>12</v>
      </c>
      <c r="AP142">
        <f t="shared" si="53"/>
        <v>4</v>
      </c>
      <c r="AQ142">
        <f t="shared" si="54"/>
        <v>1</v>
      </c>
      <c r="AR142">
        <f t="shared" si="55"/>
        <v>5</v>
      </c>
      <c r="AS142">
        <f t="shared" si="56"/>
        <v>0</v>
      </c>
      <c r="AT142">
        <f t="shared" si="57"/>
        <v>1</v>
      </c>
      <c r="AU142">
        <f t="shared" si="58"/>
        <v>1</v>
      </c>
      <c r="AV142">
        <f t="shared" si="59"/>
        <v>0</v>
      </c>
      <c r="AX142" t="s">
        <v>232</v>
      </c>
      <c r="AY142">
        <v>1</v>
      </c>
      <c r="BA142">
        <v>1</v>
      </c>
      <c r="BE142">
        <v>5</v>
      </c>
      <c r="BF142">
        <v>2</v>
      </c>
      <c r="BG142">
        <v>7</v>
      </c>
    </row>
    <row r="143" spans="1:62" ht="15" x14ac:dyDescent="0.25">
      <c r="A143" s="470" t="s">
        <v>225</v>
      </c>
      <c r="B143" s="471"/>
      <c r="C143" s="471"/>
      <c r="D143" s="471"/>
      <c r="E143" s="471"/>
      <c r="F143" s="472"/>
      <c r="G143" s="472"/>
      <c r="H143" s="471"/>
      <c r="I143" s="471"/>
      <c r="J143" s="471"/>
      <c r="K143" s="471"/>
      <c r="L143" s="472"/>
      <c r="M143" s="472"/>
      <c r="N143" s="471">
        <v>2</v>
      </c>
      <c r="O143" s="471">
        <v>2</v>
      </c>
      <c r="P143" s="471">
        <v>1</v>
      </c>
      <c r="Q143" s="471">
        <v>1</v>
      </c>
      <c r="R143" s="472">
        <v>3</v>
      </c>
      <c r="S143" s="472">
        <v>3</v>
      </c>
      <c r="T143" s="471"/>
      <c r="U143" s="471"/>
      <c r="V143" s="471"/>
      <c r="W143" s="471"/>
      <c r="X143" s="472"/>
      <c r="Y143" s="472"/>
      <c r="Z143" s="118"/>
      <c r="AA143" s="473">
        <f t="shared" si="45"/>
        <v>2</v>
      </c>
      <c r="AB143" s="473">
        <f t="shared" si="40"/>
        <v>2</v>
      </c>
      <c r="AC143" s="473">
        <f t="shared" si="41"/>
        <v>1</v>
      </c>
      <c r="AD143" s="473">
        <f t="shared" si="42"/>
        <v>1</v>
      </c>
      <c r="AE143" s="474">
        <f t="shared" si="43"/>
        <v>3</v>
      </c>
      <c r="AF143" s="474">
        <f t="shared" si="44"/>
        <v>3</v>
      </c>
      <c r="AH143" t="s">
        <v>225</v>
      </c>
      <c r="AI143" t="b">
        <f t="shared" si="46"/>
        <v>1</v>
      </c>
      <c r="AJ143">
        <f t="shared" si="47"/>
        <v>0</v>
      </c>
      <c r="AK143">
        <f t="shared" si="48"/>
        <v>0</v>
      </c>
      <c r="AL143">
        <f t="shared" si="49"/>
        <v>0</v>
      </c>
      <c r="AM143">
        <f t="shared" si="50"/>
        <v>0</v>
      </c>
      <c r="AN143">
        <f t="shared" si="51"/>
        <v>0</v>
      </c>
      <c r="AO143">
        <f t="shared" si="52"/>
        <v>0</v>
      </c>
      <c r="AP143">
        <f t="shared" si="53"/>
        <v>2</v>
      </c>
      <c r="AQ143">
        <f t="shared" si="54"/>
        <v>1</v>
      </c>
      <c r="AR143">
        <f t="shared" si="55"/>
        <v>3</v>
      </c>
      <c r="AS143">
        <f t="shared" si="56"/>
        <v>0</v>
      </c>
      <c r="AT143">
        <f t="shared" si="57"/>
        <v>0</v>
      </c>
      <c r="AU143">
        <f t="shared" si="58"/>
        <v>0</v>
      </c>
      <c r="AV143">
        <f t="shared" si="59"/>
        <v>0</v>
      </c>
      <c r="AX143" t="s">
        <v>233</v>
      </c>
      <c r="BE143">
        <v>4</v>
      </c>
      <c r="BF143">
        <v>2</v>
      </c>
      <c r="BG143">
        <v>6</v>
      </c>
    </row>
    <row r="144" spans="1:62" ht="15" x14ac:dyDescent="0.25">
      <c r="A144" s="465" t="s">
        <v>511</v>
      </c>
      <c r="B144" s="466">
        <v>11</v>
      </c>
      <c r="C144" s="466">
        <v>9</v>
      </c>
      <c r="D144" s="466">
        <v>4</v>
      </c>
      <c r="E144" s="466">
        <v>4</v>
      </c>
      <c r="F144" s="467">
        <v>15</v>
      </c>
      <c r="G144" s="467">
        <v>13</v>
      </c>
      <c r="H144" s="466">
        <v>29</v>
      </c>
      <c r="I144" s="466">
        <v>28</v>
      </c>
      <c r="J144" s="466">
        <v>8</v>
      </c>
      <c r="K144" s="466">
        <v>8</v>
      </c>
      <c r="L144" s="467">
        <v>37</v>
      </c>
      <c r="M144" s="467">
        <v>36</v>
      </c>
      <c r="N144" s="466">
        <v>17</v>
      </c>
      <c r="O144" s="466">
        <v>16</v>
      </c>
      <c r="P144" s="466">
        <v>9</v>
      </c>
      <c r="Q144" s="466">
        <v>8</v>
      </c>
      <c r="R144" s="467">
        <v>26</v>
      </c>
      <c r="S144" s="467">
        <v>24</v>
      </c>
      <c r="T144" s="466">
        <v>1</v>
      </c>
      <c r="U144" s="466">
        <v>1</v>
      </c>
      <c r="V144" s="466"/>
      <c r="W144" s="466"/>
      <c r="X144" s="467">
        <v>1</v>
      </c>
      <c r="Y144" s="467">
        <v>1</v>
      </c>
      <c r="Z144" s="118"/>
      <c r="AA144" s="468">
        <f t="shared" si="45"/>
        <v>58</v>
      </c>
      <c r="AB144" s="468">
        <f t="shared" si="40"/>
        <v>54</v>
      </c>
      <c r="AC144" s="468">
        <f t="shared" si="41"/>
        <v>21</v>
      </c>
      <c r="AD144" s="468">
        <f t="shared" si="42"/>
        <v>20</v>
      </c>
      <c r="AE144" s="469">
        <f t="shared" si="43"/>
        <v>79</v>
      </c>
      <c r="AF144" s="469">
        <f t="shared" si="44"/>
        <v>74</v>
      </c>
      <c r="AH144" t="s">
        <v>511</v>
      </c>
      <c r="AI144" t="b">
        <f t="shared" si="46"/>
        <v>1</v>
      </c>
      <c r="AJ144">
        <f t="shared" si="47"/>
        <v>9</v>
      </c>
      <c r="AK144">
        <f t="shared" si="48"/>
        <v>4</v>
      </c>
      <c r="AL144">
        <f t="shared" si="49"/>
        <v>13</v>
      </c>
      <c r="AM144">
        <f t="shared" si="50"/>
        <v>28</v>
      </c>
      <c r="AN144">
        <f t="shared" si="51"/>
        <v>8</v>
      </c>
      <c r="AO144">
        <f t="shared" si="52"/>
        <v>36</v>
      </c>
      <c r="AP144">
        <f t="shared" si="53"/>
        <v>16</v>
      </c>
      <c r="AQ144">
        <f t="shared" si="54"/>
        <v>8</v>
      </c>
      <c r="AR144">
        <f t="shared" si="55"/>
        <v>24</v>
      </c>
      <c r="AS144">
        <f t="shared" si="56"/>
        <v>1</v>
      </c>
      <c r="AT144">
        <f t="shared" si="57"/>
        <v>0</v>
      </c>
      <c r="AU144">
        <f t="shared" si="58"/>
        <v>1</v>
      </c>
      <c r="AV144">
        <f t="shared" si="59"/>
        <v>0</v>
      </c>
      <c r="AX144" t="s">
        <v>514</v>
      </c>
      <c r="AY144">
        <v>23</v>
      </c>
      <c r="AZ144">
        <v>14</v>
      </c>
      <c r="BA144">
        <v>37</v>
      </c>
      <c r="BB144">
        <v>31</v>
      </c>
      <c r="BC144">
        <v>17</v>
      </c>
      <c r="BD144">
        <v>48</v>
      </c>
      <c r="BE144">
        <v>36</v>
      </c>
      <c r="BF144">
        <v>15</v>
      </c>
      <c r="BG144">
        <v>51</v>
      </c>
      <c r="BH144">
        <v>4</v>
      </c>
      <c r="BJ144">
        <v>4</v>
      </c>
    </row>
    <row r="145" spans="1:62" ht="15" x14ac:dyDescent="0.25">
      <c r="A145" s="470" t="s">
        <v>226</v>
      </c>
      <c r="B145" s="471">
        <v>5</v>
      </c>
      <c r="C145" s="471">
        <v>4</v>
      </c>
      <c r="D145" s="471">
        <v>1</v>
      </c>
      <c r="E145" s="471">
        <v>1</v>
      </c>
      <c r="F145" s="472">
        <v>6</v>
      </c>
      <c r="G145" s="472">
        <v>5</v>
      </c>
      <c r="H145" s="471">
        <v>2</v>
      </c>
      <c r="I145" s="471">
        <v>2</v>
      </c>
      <c r="J145" s="471">
        <v>3</v>
      </c>
      <c r="K145" s="471">
        <v>3</v>
      </c>
      <c r="L145" s="472">
        <v>5</v>
      </c>
      <c r="M145" s="472">
        <v>5</v>
      </c>
      <c r="N145" s="471">
        <v>5</v>
      </c>
      <c r="O145" s="471">
        <v>4</v>
      </c>
      <c r="P145" s="471">
        <v>1</v>
      </c>
      <c r="Q145" s="471">
        <v>1</v>
      </c>
      <c r="R145" s="472">
        <v>6</v>
      </c>
      <c r="S145" s="472">
        <v>5</v>
      </c>
      <c r="T145" s="471"/>
      <c r="U145" s="471"/>
      <c r="V145" s="471"/>
      <c r="W145" s="471"/>
      <c r="X145" s="472"/>
      <c r="Y145" s="472"/>
      <c r="Z145" s="118"/>
      <c r="AA145" s="473">
        <f t="shared" si="45"/>
        <v>12</v>
      </c>
      <c r="AB145" s="473">
        <f t="shared" si="40"/>
        <v>10</v>
      </c>
      <c r="AC145" s="473">
        <f t="shared" si="41"/>
        <v>5</v>
      </c>
      <c r="AD145" s="473">
        <f t="shared" si="42"/>
        <v>5</v>
      </c>
      <c r="AE145" s="474">
        <f t="shared" si="43"/>
        <v>17</v>
      </c>
      <c r="AF145" s="474">
        <f t="shared" si="44"/>
        <v>15</v>
      </c>
      <c r="AH145" t="s">
        <v>226</v>
      </c>
      <c r="AI145" t="b">
        <f t="shared" si="46"/>
        <v>1</v>
      </c>
      <c r="AJ145">
        <f t="shared" si="47"/>
        <v>4</v>
      </c>
      <c r="AK145">
        <f t="shared" si="48"/>
        <v>1</v>
      </c>
      <c r="AL145">
        <f t="shared" si="49"/>
        <v>5</v>
      </c>
      <c r="AM145">
        <f t="shared" si="50"/>
        <v>2</v>
      </c>
      <c r="AN145">
        <f t="shared" si="51"/>
        <v>3</v>
      </c>
      <c r="AO145">
        <f t="shared" si="52"/>
        <v>5</v>
      </c>
      <c r="AP145">
        <f t="shared" si="53"/>
        <v>4</v>
      </c>
      <c r="AQ145">
        <f t="shared" si="54"/>
        <v>1</v>
      </c>
      <c r="AR145">
        <f t="shared" si="55"/>
        <v>5</v>
      </c>
      <c r="AS145">
        <f t="shared" si="56"/>
        <v>0</v>
      </c>
      <c r="AT145">
        <f t="shared" si="57"/>
        <v>0</v>
      </c>
      <c r="AU145">
        <f t="shared" si="58"/>
        <v>0</v>
      </c>
      <c r="AV145">
        <f t="shared" si="59"/>
        <v>0</v>
      </c>
      <c r="AX145" t="s">
        <v>234</v>
      </c>
      <c r="BE145">
        <v>2</v>
      </c>
      <c r="BF145">
        <v>2</v>
      </c>
      <c r="BG145">
        <v>4</v>
      </c>
    </row>
    <row r="146" spans="1:62" ht="15" x14ac:dyDescent="0.25">
      <c r="A146" s="470" t="s">
        <v>135</v>
      </c>
      <c r="B146" s="471">
        <v>6</v>
      </c>
      <c r="C146" s="471">
        <v>5</v>
      </c>
      <c r="D146" s="471">
        <v>3</v>
      </c>
      <c r="E146" s="471">
        <v>3</v>
      </c>
      <c r="F146" s="472">
        <v>9</v>
      </c>
      <c r="G146" s="472">
        <v>8</v>
      </c>
      <c r="H146" s="471">
        <v>27</v>
      </c>
      <c r="I146" s="471">
        <v>26</v>
      </c>
      <c r="J146" s="471">
        <v>5</v>
      </c>
      <c r="K146" s="471">
        <v>5</v>
      </c>
      <c r="L146" s="472">
        <v>32</v>
      </c>
      <c r="M146" s="472">
        <v>31</v>
      </c>
      <c r="N146" s="471">
        <v>10</v>
      </c>
      <c r="O146" s="471">
        <v>10</v>
      </c>
      <c r="P146" s="471">
        <v>8</v>
      </c>
      <c r="Q146" s="471">
        <v>7</v>
      </c>
      <c r="R146" s="472">
        <v>18</v>
      </c>
      <c r="S146" s="472">
        <v>17</v>
      </c>
      <c r="T146" s="471">
        <v>1</v>
      </c>
      <c r="U146" s="471">
        <v>1</v>
      </c>
      <c r="V146" s="471"/>
      <c r="W146" s="471"/>
      <c r="X146" s="472">
        <v>1</v>
      </c>
      <c r="Y146" s="472">
        <v>1</v>
      </c>
      <c r="Z146" s="118"/>
      <c r="AA146" s="473">
        <f t="shared" si="45"/>
        <v>44</v>
      </c>
      <c r="AB146" s="473">
        <f t="shared" si="40"/>
        <v>42</v>
      </c>
      <c r="AC146" s="473">
        <f t="shared" si="41"/>
        <v>16</v>
      </c>
      <c r="AD146" s="473">
        <f t="shared" si="42"/>
        <v>15</v>
      </c>
      <c r="AE146" s="474">
        <f t="shared" si="43"/>
        <v>60</v>
      </c>
      <c r="AF146" s="474">
        <f t="shared" si="44"/>
        <v>57</v>
      </c>
      <c r="AH146" t="s">
        <v>135</v>
      </c>
      <c r="AI146" t="b">
        <f t="shared" si="46"/>
        <v>1</v>
      </c>
      <c r="AJ146">
        <f t="shared" si="47"/>
        <v>5</v>
      </c>
      <c r="AK146">
        <f t="shared" si="48"/>
        <v>3</v>
      </c>
      <c r="AL146">
        <f t="shared" si="49"/>
        <v>8</v>
      </c>
      <c r="AM146">
        <f t="shared" si="50"/>
        <v>26</v>
      </c>
      <c r="AN146">
        <f t="shared" si="51"/>
        <v>5</v>
      </c>
      <c r="AO146">
        <f t="shared" si="52"/>
        <v>31</v>
      </c>
      <c r="AP146">
        <f t="shared" si="53"/>
        <v>10</v>
      </c>
      <c r="AQ146">
        <f t="shared" si="54"/>
        <v>7</v>
      </c>
      <c r="AR146">
        <f t="shared" si="55"/>
        <v>17</v>
      </c>
      <c r="AS146">
        <f t="shared" si="56"/>
        <v>1</v>
      </c>
      <c r="AT146">
        <f t="shared" si="57"/>
        <v>0</v>
      </c>
      <c r="AU146">
        <f t="shared" si="58"/>
        <v>1</v>
      </c>
      <c r="AV146">
        <f t="shared" si="59"/>
        <v>0</v>
      </c>
      <c r="AX146" t="s">
        <v>235</v>
      </c>
      <c r="BE146">
        <v>1</v>
      </c>
      <c r="BG146">
        <v>1</v>
      </c>
    </row>
    <row r="147" spans="1:62" ht="15" x14ac:dyDescent="0.25">
      <c r="A147" s="470" t="s">
        <v>227</v>
      </c>
      <c r="B147" s="471"/>
      <c r="C147" s="471"/>
      <c r="D147" s="471"/>
      <c r="E147" s="471"/>
      <c r="F147" s="472"/>
      <c r="G147" s="472"/>
      <c r="H147" s="471"/>
      <c r="I147" s="471"/>
      <c r="J147" s="471"/>
      <c r="K147" s="471"/>
      <c r="L147" s="472"/>
      <c r="M147" s="472"/>
      <c r="N147" s="471">
        <v>2</v>
      </c>
      <c r="O147" s="471">
        <v>2</v>
      </c>
      <c r="P147" s="471"/>
      <c r="Q147" s="471"/>
      <c r="R147" s="472">
        <v>2</v>
      </c>
      <c r="S147" s="472">
        <v>2</v>
      </c>
      <c r="T147" s="471"/>
      <c r="U147" s="471"/>
      <c r="V147" s="471"/>
      <c r="W147" s="471"/>
      <c r="X147" s="472"/>
      <c r="Y147" s="472"/>
      <c r="Z147" s="118"/>
      <c r="AA147" s="473">
        <f t="shared" si="45"/>
        <v>2</v>
      </c>
      <c r="AB147" s="473">
        <f t="shared" si="40"/>
        <v>2</v>
      </c>
      <c r="AC147" s="473">
        <f t="shared" si="41"/>
        <v>0</v>
      </c>
      <c r="AD147" s="473">
        <f t="shared" si="42"/>
        <v>0</v>
      </c>
      <c r="AE147" s="474">
        <f t="shared" si="43"/>
        <v>2</v>
      </c>
      <c r="AF147" s="474">
        <f t="shared" si="44"/>
        <v>2</v>
      </c>
      <c r="AH147" t="s">
        <v>227</v>
      </c>
      <c r="AI147" t="b">
        <f t="shared" si="46"/>
        <v>1</v>
      </c>
      <c r="AJ147">
        <f t="shared" si="47"/>
        <v>0</v>
      </c>
      <c r="AK147">
        <f t="shared" si="48"/>
        <v>0</v>
      </c>
      <c r="AL147">
        <f t="shared" si="49"/>
        <v>0</v>
      </c>
      <c r="AM147">
        <f t="shared" si="50"/>
        <v>0</v>
      </c>
      <c r="AN147">
        <f t="shared" si="51"/>
        <v>0</v>
      </c>
      <c r="AO147">
        <f t="shared" si="52"/>
        <v>0</v>
      </c>
      <c r="AP147">
        <f t="shared" si="53"/>
        <v>2</v>
      </c>
      <c r="AQ147">
        <f t="shared" si="54"/>
        <v>0</v>
      </c>
      <c r="AR147">
        <f t="shared" si="55"/>
        <v>2</v>
      </c>
      <c r="AS147">
        <f t="shared" si="56"/>
        <v>0</v>
      </c>
      <c r="AT147">
        <f t="shared" si="57"/>
        <v>0</v>
      </c>
      <c r="AU147">
        <f t="shared" si="58"/>
        <v>0</v>
      </c>
      <c r="AV147">
        <f t="shared" si="59"/>
        <v>0</v>
      </c>
      <c r="AX147" t="s">
        <v>236</v>
      </c>
      <c r="AY147">
        <v>3</v>
      </c>
      <c r="AZ147">
        <v>5</v>
      </c>
      <c r="BA147">
        <v>8</v>
      </c>
      <c r="BB147">
        <v>7</v>
      </c>
      <c r="BC147">
        <v>6</v>
      </c>
      <c r="BD147">
        <v>13</v>
      </c>
      <c r="BE147">
        <v>6</v>
      </c>
      <c r="BF147">
        <v>2</v>
      </c>
      <c r="BG147">
        <v>8</v>
      </c>
    </row>
    <row r="148" spans="1:62" ht="15" x14ac:dyDescent="0.25">
      <c r="A148" s="465" t="s">
        <v>512</v>
      </c>
      <c r="B148" s="466">
        <v>11</v>
      </c>
      <c r="C148" s="466">
        <v>7</v>
      </c>
      <c r="D148" s="466">
        <v>6</v>
      </c>
      <c r="E148" s="466">
        <v>5</v>
      </c>
      <c r="F148" s="467">
        <v>17</v>
      </c>
      <c r="G148" s="467">
        <v>12</v>
      </c>
      <c r="H148" s="466">
        <v>17</v>
      </c>
      <c r="I148" s="466">
        <v>4</v>
      </c>
      <c r="J148" s="466">
        <v>8</v>
      </c>
      <c r="K148" s="466">
        <v>2</v>
      </c>
      <c r="L148" s="467">
        <v>25</v>
      </c>
      <c r="M148" s="467">
        <v>6</v>
      </c>
      <c r="N148" s="466">
        <v>21</v>
      </c>
      <c r="O148" s="466">
        <v>18</v>
      </c>
      <c r="P148" s="466">
        <v>4</v>
      </c>
      <c r="Q148" s="466">
        <v>4</v>
      </c>
      <c r="R148" s="467">
        <v>25</v>
      </c>
      <c r="S148" s="467">
        <v>22</v>
      </c>
      <c r="T148" s="466"/>
      <c r="U148" s="466"/>
      <c r="V148" s="466">
        <v>1</v>
      </c>
      <c r="W148" s="466">
        <v>1</v>
      </c>
      <c r="X148" s="467">
        <v>1</v>
      </c>
      <c r="Y148" s="467">
        <v>1</v>
      </c>
      <c r="Z148" s="118"/>
      <c r="AA148" s="468">
        <f t="shared" si="45"/>
        <v>49</v>
      </c>
      <c r="AB148" s="468">
        <f t="shared" si="40"/>
        <v>29</v>
      </c>
      <c r="AC148" s="468">
        <f t="shared" si="41"/>
        <v>19</v>
      </c>
      <c r="AD148" s="468">
        <f t="shared" si="42"/>
        <v>12</v>
      </c>
      <c r="AE148" s="469">
        <f t="shared" si="43"/>
        <v>68</v>
      </c>
      <c r="AF148" s="469">
        <f t="shared" si="44"/>
        <v>41</v>
      </c>
      <c r="AH148" t="s">
        <v>512</v>
      </c>
      <c r="AI148" t="b">
        <f t="shared" si="46"/>
        <v>1</v>
      </c>
      <c r="AJ148">
        <f t="shared" si="47"/>
        <v>7</v>
      </c>
      <c r="AK148">
        <f t="shared" si="48"/>
        <v>5</v>
      </c>
      <c r="AL148">
        <f t="shared" si="49"/>
        <v>12</v>
      </c>
      <c r="AM148">
        <f t="shared" si="50"/>
        <v>4</v>
      </c>
      <c r="AN148">
        <f t="shared" si="51"/>
        <v>2</v>
      </c>
      <c r="AO148">
        <f t="shared" si="52"/>
        <v>6</v>
      </c>
      <c r="AP148">
        <f t="shared" si="53"/>
        <v>18</v>
      </c>
      <c r="AQ148">
        <f t="shared" si="54"/>
        <v>4</v>
      </c>
      <c r="AR148">
        <f t="shared" si="55"/>
        <v>22</v>
      </c>
      <c r="AS148">
        <f t="shared" si="56"/>
        <v>0</v>
      </c>
      <c r="AT148">
        <f t="shared" si="57"/>
        <v>1</v>
      </c>
      <c r="AU148">
        <f t="shared" si="58"/>
        <v>1</v>
      </c>
      <c r="AV148">
        <f t="shared" si="59"/>
        <v>0</v>
      </c>
      <c r="AX148" t="s">
        <v>237</v>
      </c>
      <c r="AY148">
        <v>4</v>
      </c>
      <c r="AZ148">
        <v>1</v>
      </c>
      <c r="BA148">
        <v>5</v>
      </c>
      <c r="BB148">
        <v>5</v>
      </c>
      <c r="BC148">
        <v>2</v>
      </c>
      <c r="BD148">
        <v>7</v>
      </c>
      <c r="BE148">
        <v>7</v>
      </c>
      <c r="BF148">
        <v>2</v>
      </c>
      <c r="BG148">
        <v>9</v>
      </c>
    </row>
    <row r="149" spans="1:62" ht="15" x14ac:dyDescent="0.25">
      <c r="A149" s="470" t="s">
        <v>513</v>
      </c>
      <c r="B149" s="471"/>
      <c r="C149" s="471"/>
      <c r="D149" s="471">
        <v>1</v>
      </c>
      <c r="E149" s="471">
        <v>1</v>
      </c>
      <c r="F149" s="472">
        <v>1</v>
      </c>
      <c r="G149" s="472">
        <v>1</v>
      </c>
      <c r="H149" s="471">
        <v>1</v>
      </c>
      <c r="I149" s="471">
        <v>1</v>
      </c>
      <c r="J149" s="471">
        <v>1</v>
      </c>
      <c r="K149" s="471">
        <v>1</v>
      </c>
      <c r="L149" s="472">
        <v>2</v>
      </c>
      <c r="M149" s="472">
        <v>2</v>
      </c>
      <c r="N149" s="471">
        <v>1</v>
      </c>
      <c r="O149" s="471">
        <v>1</v>
      </c>
      <c r="P149" s="471"/>
      <c r="Q149" s="471"/>
      <c r="R149" s="472">
        <v>1</v>
      </c>
      <c r="S149" s="472">
        <v>1</v>
      </c>
      <c r="T149" s="471"/>
      <c r="U149" s="471"/>
      <c r="V149" s="471"/>
      <c r="W149" s="471"/>
      <c r="X149" s="472"/>
      <c r="Y149" s="472"/>
      <c r="Z149" s="118"/>
      <c r="AA149" s="473">
        <f t="shared" si="45"/>
        <v>2</v>
      </c>
      <c r="AB149" s="473">
        <f t="shared" si="40"/>
        <v>2</v>
      </c>
      <c r="AC149" s="473">
        <f t="shared" si="41"/>
        <v>2</v>
      </c>
      <c r="AD149" s="473">
        <f t="shared" si="42"/>
        <v>2</v>
      </c>
      <c r="AE149" s="474">
        <f t="shared" si="43"/>
        <v>4</v>
      </c>
      <c r="AF149" s="474">
        <f t="shared" si="44"/>
        <v>4</v>
      </c>
      <c r="AH149" t="s">
        <v>513</v>
      </c>
      <c r="AI149" t="b">
        <f t="shared" si="46"/>
        <v>1</v>
      </c>
      <c r="AJ149">
        <f t="shared" si="47"/>
        <v>0</v>
      </c>
      <c r="AK149">
        <f t="shared" si="48"/>
        <v>1</v>
      </c>
      <c r="AL149">
        <f t="shared" si="49"/>
        <v>1</v>
      </c>
      <c r="AM149">
        <f t="shared" si="50"/>
        <v>1</v>
      </c>
      <c r="AN149">
        <f t="shared" si="51"/>
        <v>1</v>
      </c>
      <c r="AO149">
        <f t="shared" si="52"/>
        <v>2</v>
      </c>
      <c r="AP149">
        <f t="shared" si="53"/>
        <v>1</v>
      </c>
      <c r="AQ149">
        <f t="shared" si="54"/>
        <v>0</v>
      </c>
      <c r="AR149">
        <f t="shared" si="55"/>
        <v>1</v>
      </c>
      <c r="AS149">
        <f t="shared" si="56"/>
        <v>0</v>
      </c>
      <c r="AT149">
        <f t="shared" si="57"/>
        <v>0</v>
      </c>
      <c r="AU149">
        <f t="shared" si="58"/>
        <v>0</v>
      </c>
      <c r="AV149">
        <f t="shared" si="59"/>
        <v>0</v>
      </c>
      <c r="AX149" t="s">
        <v>442</v>
      </c>
      <c r="BF149">
        <v>1</v>
      </c>
      <c r="BG149">
        <v>1</v>
      </c>
    </row>
    <row r="150" spans="1:62" ht="15" x14ac:dyDescent="0.25">
      <c r="A150" s="470" t="s">
        <v>229</v>
      </c>
      <c r="B150" s="471"/>
      <c r="C150" s="471"/>
      <c r="D150" s="471"/>
      <c r="E150" s="471"/>
      <c r="F150" s="472"/>
      <c r="G150" s="472"/>
      <c r="H150" s="471"/>
      <c r="I150" s="471"/>
      <c r="J150" s="471"/>
      <c r="K150" s="471"/>
      <c r="L150" s="472"/>
      <c r="M150" s="472"/>
      <c r="N150" s="471"/>
      <c r="O150" s="471"/>
      <c r="P150" s="471"/>
      <c r="Q150" s="471"/>
      <c r="R150" s="472"/>
      <c r="S150" s="472"/>
      <c r="T150" s="471"/>
      <c r="U150" s="471"/>
      <c r="V150" s="471"/>
      <c r="W150" s="471"/>
      <c r="X150" s="472"/>
      <c r="Y150" s="472"/>
      <c r="Z150" s="118"/>
      <c r="AA150" s="473">
        <f t="shared" si="45"/>
        <v>0</v>
      </c>
      <c r="AB150" s="473">
        <f t="shared" si="40"/>
        <v>0</v>
      </c>
      <c r="AC150" s="473">
        <f t="shared" si="41"/>
        <v>0</v>
      </c>
      <c r="AD150" s="473">
        <f t="shared" si="42"/>
        <v>0</v>
      </c>
      <c r="AE150" s="474">
        <f t="shared" si="43"/>
        <v>0</v>
      </c>
      <c r="AF150" s="474">
        <f t="shared" si="44"/>
        <v>0</v>
      </c>
      <c r="AH150" t="s">
        <v>229</v>
      </c>
      <c r="AI150" t="b">
        <f t="shared" si="46"/>
        <v>1</v>
      </c>
      <c r="AJ150" t="e">
        <f t="shared" si="47"/>
        <v>#N/A</v>
      </c>
      <c r="AK150" t="e">
        <f t="shared" si="48"/>
        <v>#N/A</v>
      </c>
      <c r="AL150" t="e">
        <f t="shared" si="49"/>
        <v>#N/A</v>
      </c>
      <c r="AM150" t="e">
        <f t="shared" si="50"/>
        <v>#N/A</v>
      </c>
      <c r="AN150" t="e">
        <f t="shared" si="51"/>
        <v>#N/A</v>
      </c>
      <c r="AO150" t="e">
        <f t="shared" si="52"/>
        <v>#N/A</v>
      </c>
      <c r="AP150" t="e">
        <f t="shared" si="53"/>
        <v>#N/A</v>
      </c>
      <c r="AQ150" t="e">
        <f t="shared" si="54"/>
        <v>#N/A</v>
      </c>
      <c r="AR150" t="e">
        <f t="shared" si="55"/>
        <v>#N/A</v>
      </c>
      <c r="AS150" t="e">
        <f t="shared" si="56"/>
        <v>#N/A</v>
      </c>
      <c r="AT150" t="e">
        <f t="shared" si="57"/>
        <v>#N/A</v>
      </c>
      <c r="AU150" t="e">
        <f t="shared" si="58"/>
        <v>#N/A</v>
      </c>
      <c r="AV150" t="e">
        <f t="shared" si="59"/>
        <v>#N/A</v>
      </c>
      <c r="AX150" t="s">
        <v>238</v>
      </c>
      <c r="AY150">
        <v>7</v>
      </c>
      <c r="AZ150">
        <v>6</v>
      </c>
      <c r="BA150">
        <v>13</v>
      </c>
      <c r="BB150">
        <v>10</v>
      </c>
      <c r="BC150">
        <v>6</v>
      </c>
      <c r="BD150">
        <v>16</v>
      </c>
      <c r="BE150">
        <v>2</v>
      </c>
      <c r="BF150">
        <v>1</v>
      </c>
      <c r="BG150">
        <v>3</v>
      </c>
    </row>
    <row r="151" spans="1:62" ht="15" x14ac:dyDescent="0.25">
      <c r="A151" s="470" t="s">
        <v>428</v>
      </c>
      <c r="B151" s="471">
        <v>8</v>
      </c>
      <c r="C151" s="471">
        <v>6</v>
      </c>
      <c r="D151" s="471">
        <v>5</v>
      </c>
      <c r="E151" s="471">
        <v>4</v>
      </c>
      <c r="F151" s="472">
        <v>13</v>
      </c>
      <c r="G151" s="472">
        <v>10</v>
      </c>
      <c r="H151" s="471">
        <v>1</v>
      </c>
      <c r="I151" s="471">
        <v>1</v>
      </c>
      <c r="J151" s="471">
        <v>1</v>
      </c>
      <c r="K151" s="471">
        <v>1</v>
      </c>
      <c r="L151" s="472">
        <v>2</v>
      </c>
      <c r="M151" s="472">
        <v>2</v>
      </c>
      <c r="N151" s="471">
        <v>2</v>
      </c>
      <c r="O151" s="471">
        <v>2</v>
      </c>
      <c r="P151" s="471"/>
      <c r="Q151" s="471"/>
      <c r="R151" s="472">
        <v>2</v>
      </c>
      <c r="S151" s="472">
        <v>2</v>
      </c>
      <c r="T151" s="471"/>
      <c r="U151" s="471"/>
      <c r="V151" s="471"/>
      <c r="W151" s="471"/>
      <c r="X151" s="472"/>
      <c r="Y151" s="472"/>
      <c r="Z151" s="118"/>
      <c r="AA151" s="473">
        <f t="shared" si="45"/>
        <v>11</v>
      </c>
      <c r="AB151" s="473">
        <f t="shared" si="40"/>
        <v>9</v>
      </c>
      <c r="AC151" s="473">
        <f t="shared" si="41"/>
        <v>6</v>
      </c>
      <c r="AD151" s="473">
        <f t="shared" si="42"/>
        <v>5</v>
      </c>
      <c r="AE151" s="474">
        <f t="shared" si="43"/>
        <v>17</v>
      </c>
      <c r="AF151" s="474">
        <f t="shared" si="44"/>
        <v>14</v>
      </c>
      <c r="AH151" t="s">
        <v>428</v>
      </c>
      <c r="AI151" t="b">
        <f t="shared" si="46"/>
        <v>1</v>
      </c>
      <c r="AJ151">
        <f t="shared" si="47"/>
        <v>6</v>
      </c>
      <c r="AK151">
        <f t="shared" si="48"/>
        <v>4</v>
      </c>
      <c r="AL151">
        <f t="shared" si="49"/>
        <v>10</v>
      </c>
      <c r="AM151">
        <f t="shared" si="50"/>
        <v>1</v>
      </c>
      <c r="AN151">
        <f t="shared" si="51"/>
        <v>1</v>
      </c>
      <c r="AO151">
        <f t="shared" si="52"/>
        <v>2</v>
      </c>
      <c r="AP151">
        <f t="shared" si="53"/>
        <v>2</v>
      </c>
      <c r="AQ151">
        <f t="shared" si="54"/>
        <v>0</v>
      </c>
      <c r="AR151">
        <f t="shared" si="55"/>
        <v>2</v>
      </c>
      <c r="AS151">
        <f t="shared" si="56"/>
        <v>0</v>
      </c>
      <c r="AT151">
        <f t="shared" si="57"/>
        <v>0</v>
      </c>
      <c r="AU151">
        <f t="shared" si="58"/>
        <v>0</v>
      </c>
      <c r="AV151">
        <f t="shared" si="59"/>
        <v>0</v>
      </c>
      <c r="AX151" t="s">
        <v>239</v>
      </c>
      <c r="AY151">
        <v>7</v>
      </c>
      <c r="AZ151">
        <v>1</v>
      </c>
      <c r="BA151">
        <v>8</v>
      </c>
      <c r="BB151">
        <v>3</v>
      </c>
      <c r="BC151">
        <v>2</v>
      </c>
      <c r="BD151">
        <v>5</v>
      </c>
      <c r="BE151">
        <v>16</v>
      </c>
      <c r="BF151">
        <v>6</v>
      </c>
      <c r="BG151">
        <v>22</v>
      </c>
      <c r="BH151">
        <v>3</v>
      </c>
      <c r="BJ151">
        <v>3</v>
      </c>
    </row>
    <row r="152" spans="1:62" ht="15" x14ac:dyDescent="0.25">
      <c r="A152" s="470" t="s">
        <v>230</v>
      </c>
      <c r="B152" s="471">
        <v>2</v>
      </c>
      <c r="C152" s="471"/>
      <c r="D152" s="471"/>
      <c r="E152" s="471"/>
      <c r="F152" s="472">
        <v>2</v>
      </c>
      <c r="G152" s="472"/>
      <c r="H152" s="471">
        <v>13</v>
      </c>
      <c r="I152" s="471"/>
      <c r="J152" s="471">
        <v>6</v>
      </c>
      <c r="K152" s="471"/>
      <c r="L152" s="472">
        <v>19</v>
      </c>
      <c r="M152" s="472"/>
      <c r="N152" s="471">
        <v>1</v>
      </c>
      <c r="O152" s="471"/>
      <c r="P152" s="471"/>
      <c r="Q152" s="471"/>
      <c r="R152" s="472">
        <v>1</v>
      </c>
      <c r="S152" s="472"/>
      <c r="T152" s="471"/>
      <c r="U152" s="471"/>
      <c r="V152" s="471"/>
      <c r="W152" s="471"/>
      <c r="X152" s="472"/>
      <c r="Y152" s="472"/>
      <c r="Z152" s="118"/>
      <c r="AA152" s="473">
        <f t="shared" si="45"/>
        <v>16</v>
      </c>
      <c r="AB152" s="473">
        <f t="shared" si="40"/>
        <v>0</v>
      </c>
      <c r="AC152" s="473">
        <f t="shared" si="41"/>
        <v>6</v>
      </c>
      <c r="AD152" s="473">
        <f t="shared" si="42"/>
        <v>0</v>
      </c>
      <c r="AE152" s="474">
        <f t="shared" si="43"/>
        <v>22</v>
      </c>
      <c r="AF152" s="474">
        <f t="shared" si="44"/>
        <v>0</v>
      </c>
      <c r="AH152" t="s">
        <v>230</v>
      </c>
      <c r="AI152" t="b">
        <f t="shared" si="46"/>
        <v>1</v>
      </c>
      <c r="AJ152" t="e">
        <f t="shared" si="47"/>
        <v>#N/A</v>
      </c>
      <c r="AK152" t="e">
        <f t="shared" si="48"/>
        <v>#N/A</v>
      </c>
      <c r="AL152" t="e">
        <f t="shared" si="49"/>
        <v>#N/A</v>
      </c>
      <c r="AM152" t="e">
        <f t="shared" si="50"/>
        <v>#N/A</v>
      </c>
      <c r="AN152" t="e">
        <f t="shared" si="51"/>
        <v>#N/A</v>
      </c>
      <c r="AO152" t="e">
        <f t="shared" si="52"/>
        <v>#N/A</v>
      </c>
      <c r="AP152" t="e">
        <f t="shared" si="53"/>
        <v>#N/A</v>
      </c>
      <c r="AQ152" t="e">
        <f t="shared" si="54"/>
        <v>#N/A</v>
      </c>
      <c r="AR152" t="e">
        <f t="shared" si="55"/>
        <v>#N/A</v>
      </c>
      <c r="AS152" t="e">
        <f t="shared" si="56"/>
        <v>#N/A</v>
      </c>
      <c r="AT152" t="e">
        <f t="shared" si="57"/>
        <v>#N/A</v>
      </c>
      <c r="AU152" t="e">
        <f t="shared" si="58"/>
        <v>#N/A</v>
      </c>
      <c r="AV152" t="e">
        <f t="shared" si="59"/>
        <v>#N/A</v>
      </c>
      <c r="AX152" t="s">
        <v>240</v>
      </c>
      <c r="AY152">
        <v>1</v>
      </c>
      <c r="BA152">
        <v>1</v>
      </c>
      <c r="BB152">
        <v>2</v>
      </c>
      <c r="BD152">
        <v>2</v>
      </c>
    </row>
    <row r="153" spans="1:62" ht="15" x14ac:dyDescent="0.25">
      <c r="A153" s="470" t="s">
        <v>231</v>
      </c>
      <c r="B153" s="471"/>
      <c r="C153" s="471"/>
      <c r="D153" s="471"/>
      <c r="E153" s="471"/>
      <c r="F153" s="472"/>
      <c r="G153" s="472"/>
      <c r="H153" s="471">
        <v>2</v>
      </c>
      <c r="I153" s="471">
        <v>2</v>
      </c>
      <c r="J153" s="471"/>
      <c r="K153" s="471"/>
      <c r="L153" s="472">
        <v>2</v>
      </c>
      <c r="M153" s="472">
        <v>2</v>
      </c>
      <c r="N153" s="471">
        <v>6</v>
      </c>
      <c r="O153" s="471">
        <v>6</v>
      </c>
      <c r="P153" s="471"/>
      <c r="Q153" s="471"/>
      <c r="R153" s="472">
        <v>6</v>
      </c>
      <c r="S153" s="472">
        <v>6</v>
      </c>
      <c r="T153" s="471"/>
      <c r="U153" s="471"/>
      <c r="V153" s="471">
        <v>1</v>
      </c>
      <c r="W153" s="471">
        <v>1</v>
      </c>
      <c r="X153" s="472">
        <v>1</v>
      </c>
      <c r="Y153" s="472">
        <v>1</v>
      </c>
      <c r="Z153" s="118"/>
      <c r="AA153" s="473">
        <f t="shared" si="45"/>
        <v>8</v>
      </c>
      <c r="AB153" s="473">
        <f t="shared" si="40"/>
        <v>8</v>
      </c>
      <c r="AC153" s="473">
        <f t="shared" si="41"/>
        <v>1</v>
      </c>
      <c r="AD153" s="473">
        <f t="shared" si="42"/>
        <v>1</v>
      </c>
      <c r="AE153" s="474">
        <f t="shared" si="43"/>
        <v>9</v>
      </c>
      <c r="AF153" s="474">
        <f t="shared" si="44"/>
        <v>9</v>
      </c>
      <c r="AH153" t="s">
        <v>231</v>
      </c>
      <c r="AI153" t="b">
        <f t="shared" si="46"/>
        <v>1</v>
      </c>
      <c r="AJ153">
        <f t="shared" si="47"/>
        <v>0</v>
      </c>
      <c r="AK153">
        <f t="shared" si="48"/>
        <v>0</v>
      </c>
      <c r="AL153">
        <f t="shared" si="49"/>
        <v>0</v>
      </c>
      <c r="AM153">
        <f t="shared" si="50"/>
        <v>2</v>
      </c>
      <c r="AN153">
        <f t="shared" si="51"/>
        <v>0</v>
      </c>
      <c r="AO153">
        <f t="shared" si="52"/>
        <v>2</v>
      </c>
      <c r="AP153">
        <f t="shared" si="53"/>
        <v>6</v>
      </c>
      <c r="AQ153">
        <f t="shared" si="54"/>
        <v>0</v>
      </c>
      <c r="AR153">
        <f t="shared" si="55"/>
        <v>6</v>
      </c>
      <c r="AS153">
        <f t="shared" si="56"/>
        <v>0</v>
      </c>
      <c r="AT153">
        <f t="shared" si="57"/>
        <v>1</v>
      </c>
      <c r="AU153">
        <f t="shared" si="58"/>
        <v>1</v>
      </c>
      <c r="AV153">
        <f t="shared" si="59"/>
        <v>0</v>
      </c>
      <c r="AX153" t="s">
        <v>241</v>
      </c>
      <c r="AY153">
        <v>1</v>
      </c>
      <c r="AZ153">
        <v>1</v>
      </c>
      <c r="BA153">
        <v>2</v>
      </c>
      <c r="BB153">
        <v>4</v>
      </c>
      <c r="BC153">
        <v>1</v>
      </c>
      <c r="BD153">
        <v>5</v>
      </c>
      <c r="BE153">
        <v>2</v>
      </c>
      <c r="BF153">
        <v>1</v>
      </c>
      <c r="BG153">
        <v>3</v>
      </c>
      <c r="BH153">
        <v>1</v>
      </c>
      <c r="BJ153">
        <v>1</v>
      </c>
    </row>
    <row r="154" spans="1:62" ht="15" x14ac:dyDescent="0.25">
      <c r="A154" s="470" t="s">
        <v>232</v>
      </c>
      <c r="B154" s="471">
        <v>1</v>
      </c>
      <c r="C154" s="471">
        <v>1</v>
      </c>
      <c r="D154" s="471"/>
      <c r="E154" s="471"/>
      <c r="F154" s="472">
        <v>1</v>
      </c>
      <c r="G154" s="472">
        <v>1</v>
      </c>
      <c r="H154" s="471"/>
      <c r="I154" s="471"/>
      <c r="J154" s="471"/>
      <c r="K154" s="471"/>
      <c r="L154" s="472"/>
      <c r="M154" s="472"/>
      <c r="N154" s="471">
        <v>7</v>
      </c>
      <c r="O154" s="471">
        <v>5</v>
      </c>
      <c r="P154" s="471">
        <v>2</v>
      </c>
      <c r="Q154" s="471">
        <v>2</v>
      </c>
      <c r="R154" s="472">
        <v>9</v>
      </c>
      <c r="S154" s="472">
        <v>7</v>
      </c>
      <c r="T154" s="471"/>
      <c r="U154" s="471"/>
      <c r="V154" s="471"/>
      <c r="W154" s="471"/>
      <c r="X154" s="472"/>
      <c r="Y154" s="472"/>
      <c r="Z154" s="118"/>
      <c r="AA154" s="473">
        <f t="shared" si="45"/>
        <v>8</v>
      </c>
      <c r="AB154" s="473">
        <f t="shared" si="40"/>
        <v>6</v>
      </c>
      <c r="AC154" s="473">
        <f t="shared" si="41"/>
        <v>2</v>
      </c>
      <c r="AD154" s="473">
        <f t="shared" si="42"/>
        <v>2</v>
      </c>
      <c r="AE154" s="474">
        <f t="shared" si="43"/>
        <v>10</v>
      </c>
      <c r="AF154" s="474">
        <f t="shared" si="44"/>
        <v>8</v>
      </c>
      <c r="AH154" t="s">
        <v>232</v>
      </c>
      <c r="AI154" t="b">
        <f t="shared" si="46"/>
        <v>1</v>
      </c>
      <c r="AJ154">
        <f t="shared" si="47"/>
        <v>1</v>
      </c>
      <c r="AK154">
        <f t="shared" si="48"/>
        <v>0</v>
      </c>
      <c r="AL154">
        <f t="shared" si="49"/>
        <v>1</v>
      </c>
      <c r="AM154">
        <f t="shared" si="50"/>
        <v>0</v>
      </c>
      <c r="AN154">
        <f t="shared" si="51"/>
        <v>0</v>
      </c>
      <c r="AO154">
        <f t="shared" si="52"/>
        <v>0</v>
      </c>
      <c r="AP154">
        <f t="shared" si="53"/>
        <v>5</v>
      </c>
      <c r="AQ154">
        <f t="shared" si="54"/>
        <v>2</v>
      </c>
      <c r="AR154">
        <f t="shared" si="55"/>
        <v>7</v>
      </c>
      <c r="AS154">
        <f t="shared" si="56"/>
        <v>0</v>
      </c>
      <c r="AT154">
        <f t="shared" si="57"/>
        <v>0</v>
      </c>
      <c r="AU154">
        <f t="shared" si="58"/>
        <v>0</v>
      </c>
      <c r="AV154">
        <f t="shared" si="59"/>
        <v>0</v>
      </c>
    </row>
    <row r="155" spans="1:62" ht="15" x14ac:dyDescent="0.25">
      <c r="A155" s="470" t="s">
        <v>233</v>
      </c>
      <c r="B155" s="471"/>
      <c r="C155" s="471"/>
      <c r="D155" s="471"/>
      <c r="E155" s="471"/>
      <c r="F155" s="472"/>
      <c r="G155" s="472"/>
      <c r="H155" s="471"/>
      <c r="I155" s="471"/>
      <c r="J155" s="471"/>
      <c r="K155" s="471"/>
      <c r="L155" s="472"/>
      <c r="M155" s="472"/>
      <c r="N155" s="471">
        <v>4</v>
      </c>
      <c r="O155" s="471">
        <v>4</v>
      </c>
      <c r="P155" s="471">
        <v>2</v>
      </c>
      <c r="Q155" s="471">
        <v>2</v>
      </c>
      <c r="R155" s="472">
        <v>6</v>
      </c>
      <c r="S155" s="472">
        <v>6</v>
      </c>
      <c r="T155" s="471"/>
      <c r="U155" s="471"/>
      <c r="V155" s="471"/>
      <c r="W155" s="471"/>
      <c r="X155" s="472"/>
      <c r="Y155" s="472"/>
      <c r="Z155" s="118"/>
      <c r="AA155" s="473">
        <f t="shared" si="45"/>
        <v>4</v>
      </c>
      <c r="AB155" s="473">
        <f t="shared" si="40"/>
        <v>4</v>
      </c>
      <c r="AC155" s="473">
        <f t="shared" si="41"/>
        <v>2</v>
      </c>
      <c r="AD155" s="473">
        <f t="shared" si="42"/>
        <v>2</v>
      </c>
      <c r="AE155" s="474">
        <f t="shared" si="43"/>
        <v>6</v>
      </c>
      <c r="AF155" s="474">
        <f t="shared" si="44"/>
        <v>6</v>
      </c>
      <c r="AH155" t="s">
        <v>233</v>
      </c>
      <c r="AI155" t="b">
        <f t="shared" si="46"/>
        <v>1</v>
      </c>
      <c r="AJ155">
        <f t="shared" si="47"/>
        <v>0</v>
      </c>
      <c r="AK155">
        <f t="shared" si="48"/>
        <v>0</v>
      </c>
      <c r="AL155">
        <f t="shared" si="49"/>
        <v>0</v>
      </c>
      <c r="AM155">
        <f t="shared" si="50"/>
        <v>0</v>
      </c>
      <c r="AN155">
        <f t="shared" si="51"/>
        <v>0</v>
      </c>
      <c r="AO155">
        <f t="shared" si="52"/>
        <v>0</v>
      </c>
      <c r="AP155">
        <f t="shared" si="53"/>
        <v>4</v>
      </c>
      <c r="AQ155">
        <f t="shared" si="54"/>
        <v>2</v>
      </c>
      <c r="AR155">
        <f t="shared" si="55"/>
        <v>6</v>
      </c>
      <c r="AS155">
        <f t="shared" si="56"/>
        <v>0</v>
      </c>
      <c r="AT155">
        <f t="shared" si="57"/>
        <v>0</v>
      </c>
      <c r="AU155">
        <f t="shared" si="58"/>
        <v>0</v>
      </c>
      <c r="AV155">
        <f t="shared" si="59"/>
        <v>0</v>
      </c>
    </row>
    <row r="156" spans="1:62" ht="15" x14ac:dyDescent="0.25">
      <c r="A156" s="465" t="s">
        <v>514</v>
      </c>
      <c r="B156" s="466">
        <v>23</v>
      </c>
      <c r="C156" s="466">
        <v>23</v>
      </c>
      <c r="D156" s="466">
        <v>14</v>
      </c>
      <c r="E156" s="466">
        <v>14</v>
      </c>
      <c r="F156" s="467">
        <v>37</v>
      </c>
      <c r="G156" s="467">
        <v>37</v>
      </c>
      <c r="H156" s="466">
        <v>31</v>
      </c>
      <c r="I156" s="466">
        <v>31</v>
      </c>
      <c r="J156" s="466">
        <v>17</v>
      </c>
      <c r="K156" s="466">
        <v>17</v>
      </c>
      <c r="L156" s="467">
        <v>48</v>
      </c>
      <c r="M156" s="467">
        <v>48</v>
      </c>
      <c r="N156" s="466">
        <v>38</v>
      </c>
      <c r="O156" s="466">
        <v>36</v>
      </c>
      <c r="P156" s="466">
        <v>15</v>
      </c>
      <c r="Q156" s="466">
        <v>15</v>
      </c>
      <c r="R156" s="467">
        <v>53</v>
      </c>
      <c r="S156" s="467">
        <v>51</v>
      </c>
      <c r="T156" s="466">
        <v>4</v>
      </c>
      <c r="U156" s="466">
        <v>4</v>
      </c>
      <c r="V156" s="466"/>
      <c r="W156" s="466"/>
      <c r="X156" s="467">
        <v>4</v>
      </c>
      <c r="Y156" s="467">
        <v>4</v>
      </c>
      <c r="Z156" s="118"/>
      <c r="AA156" s="468">
        <f t="shared" si="45"/>
        <v>96</v>
      </c>
      <c r="AB156" s="468">
        <f t="shared" si="40"/>
        <v>94</v>
      </c>
      <c r="AC156" s="468">
        <f t="shared" si="41"/>
        <v>46</v>
      </c>
      <c r="AD156" s="468">
        <f t="shared" si="42"/>
        <v>46</v>
      </c>
      <c r="AE156" s="469">
        <f t="shared" si="43"/>
        <v>142</v>
      </c>
      <c r="AF156" s="469">
        <f t="shared" si="44"/>
        <v>140</v>
      </c>
      <c r="AH156" t="s">
        <v>514</v>
      </c>
      <c r="AI156" t="b">
        <f t="shared" si="46"/>
        <v>1</v>
      </c>
      <c r="AJ156">
        <f t="shared" si="47"/>
        <v>23</v>
      </c>
      <c r="AK156">
        <f t="shared" si="48"/>
        <v>14</v>
      </c>
      <c r="AL156">
        <f t="shared" si="49"/>
        <v>37</v>
      </c>
      <c r="AM156">
        <f t="shared" si="50"/>
        <v>31</v>
      </c>
      <c r="AN156">
        <f t="shared" si="51"/>
        <v>17</v>
      </c>
      <c r="AO156">
        <f t="shared" si="52"/>
        <v>48</v>
      </c>
      <c r="AP156">
        <f t="shared" si="53"/>
        <v>36</v>
      </c>
      <c r="AQ156">
        <f t="shared" si="54"/>
        <v>15</v>
      </c>
      <c r="AR156">
        <f t="shared" si="55"/>
        <v>51</v>
      </c>
      <c r="AS156">
        <f t="shared" si="56"/>
        <v>4</v>
      </c>
      <c r="AT156">
        <f t="shared" si="57"/>
        <v>0</v>
      </c>
      <c r="AU156">
        <f t="shared" si="58"/>
        <v>4</v>
      </c>
      <c r="AV156">
        <f t="shared" si="59"/>
        <v>0</v>
      </c>
    </row>
    <row r="157" spans="1:62" ht="15" x14ac:dyDescent="0.25">
      <c r="A157" s="470" t="s">
        <v>234</v>
      </c>
      <c r="B157" s="471"/>
      <c r="C157" s="471"/>
      <c r="D157" s="471"/>
      <c r="E157" s="471"/>
      <c r="F157" s="472"/>
      <c r="G157" s="472"/>
      <c r="H157" s="471"/>
      <c r="I157" s="471"/>
      <c r="J157" s="471"/>
      <c r="K157" s="471"/>
      <c r="L157" s="472"/>
      <c r="M157" s="472"/>
      <c r="N157" s="471">
        <v>2</v>
      </c>
      <c r="O157" s="471">
        <v>2</v>
      </c>
      <c r="P157" s="471">
        <v>2</v>
      </c>
      <c r="Q157" s="471">
        <v>2</v>
      </c>
      <c r="R157" s="472">
        <v>4</v>
      </c>
      <c r="S157" s="472">
        <v>4</v>
      </c>
      <c r="T157" s="471"/>
      <c r="U157" s="471"/>
      <c r="V157" s="471"/>
      <c r="W157" s="471"/>
      <c r="X157" s="472"/>
      <c r="Y157" s="472"/>
      <c r="Z157" s="118"/>
      <c r="AA157" s="473">
        <f t="shared" si="45"/>
        <v>2</v>
      </c>
      <c r="AB157" s="473">
        <f t="shared" si="40"/>
        <v>2</v>
      </c>
      <c r="AC157" s="473">
        <f t="shared" si="41"/>
        <v>2</v>
      </c>
      <c r="AD157" s="473">
        <f t="shared" si="42"/>
        <v>2</v>
      </c>
      <c r="AE157" s="474">
        <f t="shared" si="43"/>
        <v>4</v>
      </c>
      <c r="AF157" s="474">
        <f t="shared" si="44"/>
        <v>4</v>
      </c>
      <c r="AH157" t="s">
        <v>234</v>
      </c>
      <c r="AI157" t="b">
        <f t="shared" si="46"/>
        <v>1</v>
      </c>
      <c r="AJ157">
        <f t="shared" si="47"/>
        <v>0</v>
      </c>
      <c r="AK157">
        <f t="shared" si="48"/>
        <v>0</v>
      </c>
      <c r="AL157">
        <f t="shared" si="49"/>
        <v>0</v>
      </c>
      <c r="AM157">
        <f t="shared" si="50"/>
        <v>0</v>
      </c>
      <c r="AN157">
        <f t="shared" si="51"/>
        <v>0</v>
      </c>
      <c r="AO157">
        <f t="shared" si="52"/>
        <v>0</v>
      </c>
      <c r="AP157">
        <f t="shared" si="53"/>
        <v>2</v>
      </c>
      <c r="AQ157">
        <f t="shared" si="54"/>
        <v>2</v>
      </c>
      <c r="AR157">
        <f t="shared" si="55"/>
        <v>4</v>
      </c>
      <c r="AS157">
        <f t="shared" si="56"/>
        <v>0</v>
      </c>
      <c r="AT157">
        <f t="shared" si="57"/>
        <v>0</v>
      </c>
      <c r="AU157">
        <f t="shared" si="58"/>
        <v>0</v>
      </c>
      <c r="AV157">
        <f t="shared" si="59"/>
        <v>0</v>
      </c>
    </row>
    <row r="158" spans="1:62" ht="15" x14ac:dyDescent="0.25">
      <c r="A158" s="470" t="s">
        <v>235</v>
      </c>
      <c r="B158" s="471"/>
      <c r="C158" s="471"/>
      <c r="D158" s="471"/>
      <c r="E158" s="471"/>
      <c r="F158" s="472"/>
      <c r="G158" s="472"/>
      <c r="H158" s="471"/>
      <c r="I158" s="471"/>
      <c r="J158" s="471"/>
      <c r="K158" s="471"/>
      <c r="L158" s="472"/>
      <c r="M158" s="472"/>
      <c r="N158" s="471">
        <v>1</v>
      </c>
      <c r="O158" s="471">
        <v>1</v>
      </c>
      <c r="P158" s="471"/>
      <c r="Q158" s="471"/>
      <c r="R158" s="472">
        <v>1</v>
      </c>
      <c r="S158" s="472">
        <v>1</v>
      </c>
      <c r="T158" s="471"/>
      <c r="U158" s="471"/>
      <c r="V158" s="471"/>
      <c r="W158" s="471"/>
      <c r="X158" s="472"/>
      <c r="Y158" s="472"/>
      <c r="Z158" s="118"/>
      <c r="AA158" s="473">
        <f t="shared" si="45"/>
        <v>1</v>
      </c>
      <c r="AB158" s="473">
        <f t="shared" si="40"/>
        <v>1</v>
      </c>
      <c r="AC158" s="473">
        <f t="shared" si="41"/>
        <v>0</v>
      </c>
      <c r="AD158" s="473">
        <f t="shared" si="42"/>
        <v>0</v>
      </c>
      <c r="AE158" s="474">
        <f t="shared" si="43"/>
        <v>1</v>
      </c>
      <c r="AF158" s="474">
        <f t="shared" si="44"/>
        <v>1</v>
      </c>
      <c r="AH158" t="s">
        <v>235</v>
      </c>
      <c r="AI158" t="b">
        <f t="shared" si="46"/>
        <v>1</v>
      </c>
      <c r="AJ158">
        <f t="shared" si="47"/>
        <v>0</v>
      </c>
      <c r="AK158">
        <f t="shared" si="48"/>
        <v>0</v>
      </c>
      <c r="AL158">
        <f t="shared" si="49"/>
        <v>0</v>
      </c>
      <c r="AM158">
        <f t="shared" si="50"/>
        <v>0</v>
      </c>
      <c r="AN158">
        <f t="shared" si="51"/>
        <v>0</v>
      </c>
      <c r="AO158">
        <f t="shared" si="52"/>
        <v>0</v>
      </c>
      <c r="AP158">
        <f t="shared" si="53"/>
        <v>1</v>
      </c>
      <c r="AQ158">
        <f t="shared" si="54"/>
        <v>0</v>
      </c>
      <c r="AR158">
        <f t="shared" si="55"/>
        <v>1</v>
      </c>
      <c r="AS158">
        <f t="shared" si="56"/>
        <v>0</v>
      </c>
      <c r="AT158">
        <f t="shared" si="57"/>
        <v>0</v>
      </c>
      <c r="AU158">
        <f t="shared" si="58"/>
        <v>0</v>
      </c>
      <c r="AV158">
        <f t="shared" si="59"/>
        <v>0</v>
      </c>
    </row>
    <row r="159" spans="1:62" ht="15" x14ac:dyDescent="0.25">
      <c r="A159" s="470" t="s">
        <v>236</v>
      </c>
      <c r="B159" s="471">
        <v>3</v>
      </c>
      <c r="C159" s="471">
        <v>3</v>
      </c>
      <c r="D159" s="471">
        <v>5</v>
      </c>
      <c r="E159" s="471">
        <v>5</v>
      </c>
      <c r="F159" s="472">
        <v>8</v>
      </c>
      <c r="G159" s="472">
        <v>8</v>
      </c>
      <c r="H159" s="471">
        <v>7</v>
      </c>
      <c r="I159" s="471">
        <v>7</v>
      </c>
      <c r="J159" s="471">
        <v>6</v>
      </c>
      <c r="K159" s="471">
        <v>6</v>
      </c>
      <c r="L159" s="472">
        <v>13</v>
      </c>
      <c r="M159" s="472">
        <v>13</v>
      </c>
      <c r="N159" s="471">
        <v>6</v>
      </c>
      <c r="O159" s="471">
        <v>6</v>
      </c>
      <c r="P159" s="471">
        <v>2</v>
      </c>
      <c r="Q159" s="471">
        <v>2</v>
      </c>
      <c r="R159" s="472">
        <v>8</v>
      </c>
      <c r="S159" s="472">
        <v>8</v>
      </c>
      <c r="T159" s="471"/>
      <c r="U159" s="471"/>
      <c r="V159" s="471"/>
      <c r="W159" s="471"/>
      <c r="X159" s="472"/>
      <c r="Y159" s="472"/>
      <c r="Z159" s="118"/>
      <c r="AA159" s="473">
        <f t="shared" si="45"/>
        <v>16</v>
      </c>
      <c r="AB159" s="473">
        <f t="shared" si="40"/>
        <v>16</v>
      </c>
      <c r="AC159" s="473">
        <f t="shared" si="41"/>
        <v>13</v>
      </c>
      <c r="AD159" s="473">
        <f t="shared" si="42"/>
        <v>13</v>
      </c>
      <c r="AE159" s="474">
        <f t="shared" si="43"/>
        <v>29</v>
      </c>
      <c r="AF159" s="474">
        <f t="shared" si="44"/>
        <v>29</v>
      </c>
      <c r="AH159" t="s">
        <v>236</v>
      </c>
      <c r="AI159" t="b">
        <f t="shared" si="46"/>
        <v>1</v>
      </c>
      <c r="AJ159">
        <f t="shared" si="47"/>
        <v>3</v>
      </c>
      <c r="AK159">
        <f t="shared" si="48"/>
        <v>5</v>
      </c>
      <c r="AL159">
        <f t="shared" si="49"/>
        <v>8</v>
      </c>
      <c r="AM159">
        <f t="shared" si="50"/>
        <v>7</v>
      </c>
      <c r="AN159">
        <f t="shared" si="51"/>
        <v>6</v>
      </c>
      <c r="AO159">
        <f t="shared" si="52"/>
        <v>13</v>
      </c>
      <c r="AP159">
        <f t="shared" si="53"/>
        <v>6</v>
      </c>
      <c r="AQ159">
        <f t="shared" si="54"/>
        <v>2</v>
      </c>
      <c r="AR159">
        <f t="shared" si="55"/>
        <v>8</v>
      </c>
      <c r="AS159">
        <f t="shared" si="56"/>
        <v>0</v>
      </c>
      <c r="AT159">
        <f t="shared" si="57"/>
        <v>0</v>
      </c>
      <c r="AU159">
        <f t="shared" si="58"/>
        <v>0</v>
      </c>
      <c r="AV159">
        <f t="shared" si="59"/>
        <v>0</v>
      </c>
    </row>
    <row r="160" spans="1:62" ht="15" x14ac:dyDescent="0.25">
      <c r="A160" s="470" t="s">
        <v>237</v>
      </c>
      <c r="B160" s="471">
        <v>4</v>
      </c>
      <c r="C160" s="471">
        <v>4</v>
      </c>
      <c r="D160" s="471">
        <v>1</v>
      </c>
      <c r="E160" s="471">
        <v>1</v>
      </c>
      <c r="F160" s="472">
        <v>5</v>
      </c>
      <c r="G160" s="472">
        <v>5</v>
      </c>
      <c r="H160" s="471">
        <v>5</v>
      </c>
      <c r="I160" s="471">
        <v>5</v>
      </c>
      <c r="J160" s="471">
        <v>2</v>
      </c>
      <c r="K160" s="471">
        <v>2</v>
      </c>
      <c r="L160" s="472">
        <v>7</v>
      </c>
      <c r="M160" s="472">
        <v>7</v>
      </c>
      <c r="N160" s="471">
        <v>8</v>
      </c>
      <c r="O160" s="471">
        <v>7</v>
      </c>
      <c r="P160" s="471">
        <v>2</v>
      </c>
      <c r="Q160" s="471">
        <v>2</v>
      </c>
      <c r="R160" s="472">
        <v>10</v>
      </c>
      <c r="S160" s="472">
        <v>9</v>
      </c>
      <c r="T160" s="471"/>
      <c r="U160" s="471"/>
      <c r="V160" s="471"/>
      <c r="W160" s="471"/>
      <c r="X160" s="472"/>
      <c r="Y160" s="472"/>
      <c r="Z160" s="118"/>
      <c r="AA160" s="473">
        <f t="shared" si="45"/>
        <v>17</v>
      </c>
      <c r="AB160" s="473">
        <f t="shared" si="40"/>
        <v>16</v>
      </c>
      <c r="AC160" s="473">
        <f t="shared" si="41"/>
        <v>5</v>
      </c>
      <c r="AD160" s="473">
        <f t="shared" si="42"/>
        <v>5</v>
      </c>
      <c r="AE160" s="474">
        <f t="shared" si="43"/>
        <v>22</v>
      </c>
      <c r="AF160" s="474">
        <f t="shared" si="44"/>
        <v>21</v>
      </c>
      <c r="AH160" t="s">
        <v>237</v>
      </c>
      <c r="AI160" t="b">
        <f t="shared" si="46"/>
        <v>1</v>
      </c>
      <c r="AJ160">
        <f t="shared" si="47"/>
        <v>4</v>
      </c>
      <c r="AK160">
        <f t="shared" si="48"/>
        <v>1</v>
      </c>
      <c r="AL160">
        <f t="shared" si="49"/>
        <v>5</v>
      </c>
      <c r="AM160">
        <f t="shared" si="50"/>
        <v>5</v>
      </c>
      <c r="AN160">
        <f t="shared" si="51"/>
        <v>2</v>
      </c>
      <c r="AO160">
        <f t="shared" si="52"/>
        <v>7</v>
      </c>
      <c r="AP160">
        <f t="shared" si="53"/>
        <v>7</v>
      </c>
      <c r="AQ160">
        <f t="shared" si="54"/>
        <v>2</v>
      </c>
      <c r="AR160">
        <f t="shared" si="55"/>
        <v>9</v>
      </c>
      <c r="AS160">
        <f t="shared" si="56"/>
        <v>0</v>
      </c>
      <c r="AT160">
        <f t="shared" si="57"/>
        <v>0</v>
      </c>
      <c r="AU160">
        <f t="shared" si="58"/>
        <v>0</v>
      </c>
      <c r="AV160">
        <f t="shared" si="59"/>
        <v>0</v>
      </c>
    </row>
    <row r="161" spans="1:48" ht="15" x14ac:dyDescent="0.25">
      <c r="A161" s="470" t="s">
        <v>442</v>
      </c>
      <c r="B161" s="471"/>
      <c r="C161" s="471"/>
      <c r="D161" s="471"/>
      <c r="E161" s="471"/>
      <c r="F161" s="472"/>
      <c r="G161" s="472"/>
      <c r="H161" s="471"/>
      <c r="I161" s="471"/>
      <c r="J161" s="471"/>
      <c r="K161" s="471"/>
      <c r="L161" s="472"/>
      <c r="M161" s="472"/>
      <c r="N161" s="471"/>
      <c r="O161" s="471"/>
      <c r="P161" s="471">
        <v>1</v>
      </c>
      <c r="Q161" s="471">
        <v>1</v>
      </c>
      <c r="R161" s="472">
        <v>1</v>
      </c>
      <c r="S161" s="472">
        <v>1</v>
      </c>
      <c r="T161" s="471"/>
      <c r="U161" s="471"/>
      <c r="V161" s="471"/>
      <c r="W161" s="471"/>
      <c r="X161" s="472"/>
      <c r="Y161" s="472"/>
      <c r="Z161" s="118"/>
      <c r="AA161" s="473">
        <f t="shared" si="45"/>
        <v>0</v>
      </c>
      <c r="AB161" s="473">
        <f t="shared" si="40"/>
        <v>0</v>
      </c>
      <c r="AC161" s="473">
        <f t="shared" si="41"/>
        <v>1</v>
      </c>
      <c r="AD161" s="473">
        <f t="shared" si="42"/>
        <v>1</v>
      </c>
      <c r="AE161" s="474">
        <f t="shared" si="43"/>
        <v>1</v>
      </c>
      <c r="AF161" s="474">
        <f t="shared" si="44"/>
        <v>1</v>
      </c>
      <c r="AH161" t="s">
        <v>442</v>
      </c>
      <c r="AI161" t="b">
        <f t="shared" si="46"/>
        <v>1</v>
      </c>
      <c r="AJ161">
        <f t="shared" si="47"/>
        <v>0</v>
      </c>
      <c r="AK161">
        <f t="shared" si="48"/>
        <v>0</v>
      </c>
      <c r="AL161">
        <f t="shared" si="49"/>
        <v>0</v>
      </c>
      <c r="AM161">
        <f t="shared" si="50"/>
        <v>0</v>
      </c>
      <c r="AN161">
        <f t="shared" si="51"/>
        <v>0</v>
      </c>
      <c r="AO161">
        <f t="shared" si="52"/>
        <v>0</v>
      </c>
      <c r="AP161">
        <f t="shared" si="53"/>
        <v>0</v>
      </c>
      <c r="AQ161">
        <f t="shared" si="54"/>
        <v>1</v>
      </c>
      <c r="AR161">
        <f t="shared" si="55"/>
        <v>1</v>
      </c>
      <c r="AS161">
        <f t="shared" si="56"/>
        <v>0</v>
      </c>
      <c r="AT161">
        <f t="shared" si="57"/>
        <v>0</v>
      </c>
      <c r="AU161">
        <f t="shared" si="58"/>
        <v>0</v>
      </c>
      <c r="AV161">
        <f t="shared" si="59"/>
        <v>0</v>
      </c>
    </row>
    <row r="162" spans="1:48" ht="15" x14ac:dyDescent="0.25">
      <c r="A162" s="470" t="s">
        <v>238</v>
      </c>
      <c r="B162" s="471">
        <v>7</v>
      </c>
      <c r="C162" s="471">
        <v>7</v>
      </c>
      <c r="D162" s="471">
        <v>6</v>
      </c>
      <c r="E162" s="471">
        <v>6</v>
      </c>
      <c r="F162" s="472">
        <v>13</v>
      </c>
      <c r="G162" s="472">
        <v>13</v>
      </c>
      <c r="H162" s="471">
        <v>10</v>
      </c>
      <c r="I162" s="471">
        <v>10</v>
      </c>
      <c r="J162" s="471">
        <v>6</v>
      </c>
      <c r="K162" s="471">
        <v>6</v>
      </c>
      <c r="L162" s="472">
        <v>16</v>
      </c>
      <c r="M162" s="472">
        <v>16</v>
      </c>
      <c r="N162" s="471">
        <v>2</v>
      </c>
      <c r="O162" s="471">
        <v>2</v>
      </c>
      <c r="P162" s="471">
        <v>1</v>
      </c>
      <c r="Q162" s="471">
        <v>1</v>
      </c>
      <c r="R162" s="472">
        <v>3</v>
      </c>
      <c r="S162" s="472">
        <v>3</v>
      </c>
      <c r="T162" s="471"/>
      <c r="U162" s="471"/>
      <c r="V162" s="471"/>
      <c r="W162" s="471"/>
      <c r="X162" s="472"/>
      <c r="Y162" s="472"/>
      <c r="Z162" s="118"/>
      <c r="AA162" s="473">
        <f t="shared" si="45"/>
        <v>19</v>
      </c>
      <c r="AB162" s="473">
        <f t="shared" si="40"/>
        <v>19</v>
      </c>
      <c r="AC162" s="473">
        <f t="shared" si="41"/>
        <v>13</v>
      </c>
      <c r="AD162" s="473">
        <f t="shared" si="42"/>
        <v>13</v>
      </c>
      <c r="AE162" s="474">
        <f t="shared" si="43"/>
        <v>32</v>
      </c>
      <c r="AF162" s="474">
        <f t="shared" si="44"/>
        <v>32</v>
      </c>
      <c r="AH162" t="s">
        <v>238</v>
      </c>
      <c r="AI162" t="b">
        <f t="shared" si="46"/>
        <v>1</v>
      </c>
      <c r="AJ162">
        <f t="shared" si="47"/>
        <v>7</v>
      </c>
      <c r="AK162">
        <f t="shared" si="48"/>
        <v>6</v>
      </c>
      <c r="AL162">
        <f t="shared" si="49"/>
        <v>13</v>
      </c>
      <c r="AM162">
        <f t="shared" si="50"/>
        <v>10</v>
      </c>
      <c r="AN162">
        <f t="shared" si="51"/>
        <v>6</v>
      </c>
      <c r="AO162">
        <f t="shared" si="52"/>
        <v>16</v>
      </c>
      <c r="AP162">
        <f t="shared" si="53"/>
        <v>2</v>
      </c>
      <c r="AQ162">
        <f t="shared" si="54"/>
        <v>1</v>
      </c>
      <c r="AR162">
        <f t="shared" si="55"/>
        <v>3</v>
      </c>
      <c r="AS162">
        <f t="shared" si="56"/>
        <v>0</v>
      </c>
      <c r="AT162">
        <f t="shared" si="57"/>
        <v>0</v>
      </c>
      <c r="AU162">
        <f t="shared" si="58"/>
        <v>0</v>
      </c>
      <c r="AV162">
        <f t="shared" si="59"/>
        <v>0</v>
      </c>
    </row>
    <row r="163" spans="1:48" ht="15" x14ac:dyDescent="0.25">
      <c r="A163" s="470" t="s">
        <v>239</v>
      </c>
      <c r="B163" s="471">
        <v>7</v>
      </c>
      <c r="C163" s="471">
        <v>7</v>
      </c>
      <c r="D163" s="471">
        <v>1</v>
      </c>
      <c r="E163" s="471">
        <v>1</v>
      </c>
      <c r="F163" s="472">
        <v>8</v>
      </c>
      <c r="G163" s="472">
        <v>8</v>
      </c>
      <c r="H163" s="471">
        <v>3</v>
      </c>
      <c r="I163" s="471">
        <v>3</v>
      </c>
      <c r="J163" s="471">
        <v>2</v>
      </c>
      <c r="K163" s="471">
        <v>2</v>
      </c>
      <c r="L163" s="472">
        <v>5</v>
      </c>
      <c r="M163" s="472">
        <v>5</v>
      </c>
      <c r="N163" s="471">
        <v>17</v>
      </c>
      <c r="O163" s="471">
        <v>16</v>
      </c>
      <c r="P163" s="471">
        <v>6</v>
      </c>
      <c r="Q163" s="471">
        <v>6</v>
      </c>
      <c r="R163" s="472">
        <v>23</v>
      </c>
      <c r="S163" s="472">
        <v>22</v>
      </c>
      <c r="T163" s="471">
        <v>3</v>
      </c>
      <c r="U163" s="471">
        <v>3</v>
      </c>
      <c r="V163" s="471"/>
      <c r="W163" s="471"/>
      <c r="X163" s="472">
        <v>3</v>
      </c>
      <c r="Y163" s="472">
        <v>3</v>
      </c>
      <c r="Z163" s="118"/>
      <c r="AA163" s="473">
        <f t="shared" si="45"/>
        <v>30</v>
      </c>
      <c r="AB163" s="473">
        <f t="shared" si="40"/>
        <v>29</v>
      </c>
      <c r="AC163" s="473">
        <f t="shared" si="41"/>
        <v>9</v>
      </c>
      <c r="AD163" s="473">
        <f t="shared" si="42"/>
        <v>9</v>
      </c>
      <c r="AE163" s="474">
        <f t="shared" si="43"/>
        <v>39</v>
      </c>
      <c r="AF163" s="474">
        <f t="shared" si="44"/>
        <v>38</v>
      </c>
      <c r="AH163" t="s">
        <v>239</v>
      </c>
      <c r="AI163" t="b">
        <f t="shared" si="46"/>
        <v>1</v>
      </c>
      <c r="AJ163">
        <f t="shared" si="47"/>
        <v>7</v>
      </c>
      <c r="AK163">
        <f t="shared" si="48"/>
        <v>1</v>
      </c>
      <c r="AL163">
        <f t="shared" si="49"/>
        <v>8</v>
      </c>
      <c r="AM163">
        <f t="shared" si="50"/>
        <v>3</v>
      </c>
      <c r="AN163">
        <f t="shared" si="51"/>
        <v>2</v>
      </c>
      <c r="AO163">
        <f t="shared" si="52"/>
        <v>5</v>
      </c>
      <c r="AP163">
        <f t="shared" si="53"/>
        <v>16</v>
      </c>
      <c r="AQ163">
        <f t="shared" si="54"/>
        <v>6</v>
      </c>
      <c r="AR163">
        <f t="shared" si="55"/>
        <v>22</v>
      </c>
      <c r="AS163">
        <f t="shared" si="56"/>
        <v>3</v>
      </c>
      <c r="AT163">
        <f t="shared" si="57"/>
        <v>0</v>
      </c>
      <c r="AU163">
        <f t="shared" si="58"/>
        <v>3</v>
      </c>
      <c r="AV163">
        <f t="shared" si="59"/>
        <v>0</v>
      </c>
    </row>
    <row r="164" spans="1:48" ht="15" x14ac:dyDescent="0.25">
      <c r="A164" s="470" t="s">
        <v>240</v>
      </c>
      <c r="B164" s="471">
        <v>1</v>
      </c>
      <c r="C164" s="471">
        <v>1</v>
      </c>
      <c r="D164" s="471"/>
      <c r="E164" s="471"/>
      <c r="F164" s="472">
        <v>1</v>
      </c>
      <c r="G164" s="472">
        <v>1</v>
      </c>
      <c r="H164" s="471">
        <v>2</v>
      </c>
      <c r="I164" s="471">
        <v>2</v>
      </c>
      <c r="J164" s="471"/>
      <c r="K164" s="471"/>
      <c r="L164" s="472">
        <v>2</v>
      </c>
      <c r="M164" s="472">
        <v>2</v>
      </c>
      <c r="N164" s="471"/>
      <c r="O164" s="471"/>
      <c r="P164" s="471"/>
      <c r="Q164" s="471"/>
      <c r="R164" s="472"/>
      <c r="S164" s="472"/>
      <c r="T164" s="471"/>
      <c r="U164" s="471"/>
      <c r="V164" s="471"/>
      <c r="W164" s="471"/>
      <c r="X164" s="472"/>
      <c r="Y164" s="472"/>
      <c r="Z164" s="118"/>
      <c r="AA164" s="473">
        <f t="shared" si="45"/>
        <v>3</v>
      </c>
      <c r="AB164" s="473">
        <f t="shared" si="40"/>
        <v>3</v>
      </c>
      <c r="AC164" s="473">
        <f t="shared" si="41"/>
        <v>0</v>
      </c>
      <c r="AD164" s="473">
        <f t="shared" si="42"/>
        <v>0</v>
      </c>
      <c r="AE164" s="474">
        <f t="shared" si="43"/>
        <v>3</v>
      </c>
      <c r="AF164" s="474">
        <f t="shared" si="44"/>
        <v>3</v>
      </c>
      <c r="AH164" t="s">
        <v>240</v>
      </c>
      <c r="AI164" t="b">
        <f t="shared" si="46"/>
        <v>1</v>
      </c>
      <c r="AJ164">
        <f t="shared" si="47"/>
        <v>1</v>
      </c>
      <c r="AK164">
        <f t="shared" si="48"/>
        <v>0</v>
      </c>
      <c r="AL164">
        <f t="shared" si="49"/>
        <v>1</v>
      </c>
      <c r="AM164">
        <f t="shared" si="50"/>
        <v>2</v>
      </c>
      <c r="AN164">
        <f t="shared" si="51"/>
        <v>0</v>
      </c>
      <c r="AO164">
        <f t="shared" si="52"/>
        <v>2</v>
      </c>
      <c r="AP164">
        <f t="shared" si="53"/>
        <v>0</v>
      </c>
      <c r="AQ164">
        <f t="shared" si="54"/>
        <v>0</v>
      </c>
      <c r="AR164">
        <f t="shared" si="55"/>
        <v>0</v>
      </c>
      <c r="AS164">
        <f t="shared" si="56"/>
        <v>0</v>
      </c>
      <c r="AT164">
        <f t="shared" si="57"/>
        <v>0</v>
      </c>
      <c r="AU164">
        <f t="shared" si="58"/>
        <v>0</v>
      </c>
      <c r="AV164">
        <f t="shared" si="59"/>
        <v>0</v>
      </c>
    </row>
    <row r="165" spans="1:48" ht="15" x14ac:dyDescent="0.25">
      <c r="A165" s="470" t="s">
        <v>241</v>
      </c>
      <c r="B165" s="471">
        <v>1</v>
      </c>
      <c r="C165" s="471">
        <v>1</v>
      </c>
      <c r="D165" s="471">
        <v>1</v>
      </c>
      <c r="E165" s="471">
        <v>1</v>
      </c>
      <c r="F165" s="472">
        <v>2</v>
      </c>
      <c r="G165" s="472">
        <v>2</v>
      </c>
      <c r="H165" s="471">
        <v>4</v>
      </c>
      <c r="I165" s="471">
        <v>4</v>
      </c>
      <c r="J165" s="471">
        <v>1</v>
      </c>
      <c r="K165" s="471">
        <v>1</v>
      </c>
      <c r="L165" s="472">
        <v>5</v>
      </c>
      <c r="M165" s="472">
        <v>5</v>
      </c>
      <c r="N165" s="471">
        <v>2</v>
      </c>
      <c r="O165" s="471">
        <v>2</v>
      </c>
      <c r="P165" s="471">
        <v>1</v>
      </c>
      <c r="Q165" s="471">
        <v>1</v>
      </c>
      <c r="R165" s="472">
        <v>3</v>
      </c>
      <c r="S165" s="472">
        <v>3</v>
      </c>
      <c r="T165" s="471">
        <v>1</v>
      </c>
      <c r="U165" s="471">
        <v>1</v>
      </c>
      <c r="V165" s="471"/>
      <c r="W165" s="471"/>
      <c r="X165" s="472">
        <v>1</v>
      </c>
      <c r="Y165" s="472">
        <v>1</v>
      </c>
      <c r="Z165" s="118"/>
      <c r="AA165" s="473">
        <f t="shared" si="45"/>
        <v>8</v>
      </c>
      <c r="AB165" s="473">
        <f t="shared" si="40"/>
        <v>8</v>
      </c>
      <c r="AC165" s="473">
        <f t="shared" si="41"/>
        <v>3</v>
      </c>
      <c r="AD165" s="473">
        <f t="shared" si="42"/>
        <v>3</v>
      </c>
      <c r="AE165" s="474">
        <f t="shared" si="43"/>
        <v>11</v>
      </c>
      <c r="AF165" s="474">
        <f t="shared" si="44"/>
        <v>11</v>
      </c>
      <c r="AH165" t="s">
        <v>241</v>
      </c>
      <c r="AI165" t="b">
        <f t="shared" si="46"/>
        <v>1</v>
      </c>
      <c r="AJ165">
        <f t="shared" si="47"/>
        <v>1</v>
      </c>
      <c r="AK165">
        <f t="shared" si="48"/>
        <v>1</v>
      </c>
      <c r="AL165">
        <f t="shared" si="49"/>
        <v>2</v>
      </c>
      <c r="AM165">
        <f t="shared" si="50"/>
        <v>4</v>
      </c>
      <c r="AN165">
        <f t="shared" si="51"/>
        <v>1</v>
      </c>
      <c r="AO165">
        <f t="shared" si="52"/>
        <v>5</v>
      </c>
      <c r="AP165">
        <f t="shared" si="53"/>
        <v>2</v>
      </c>
      <c r="AQ165">
        <f t="shared" si="54"/>
        <v>1</v>
      </c>
      <c r="AR165">
        <f t="shared" si="55"/>
        <v>3</v>
      </c>
      <c r="AS165">
        <f t="shared" si="56"/>
        <v>1</v>
      </c>
      <c r="AT165">
        <f t="shared" si="57"/>
        <v>0</v>
      </c>
      <c r="AU165">
        <f t="shared" si="58"/>
        <v>1</v>
      </c>
      <c r="AV165">
        <f t="shared" si="59"/>
        <v>0</v>
      </c>
    </row>
    <row r="166" spans="1:48" x14ac:dyDescent="0.2">
      <c r="A166"/>
      <c r="F166"/>
      <c r="G166"/>
      <c r="L166"/>
      <c r="M166"/>
      <c r="R166"/>
      <c r="S166"/>
      <c r="X166"/>
      <c r="Y166"/>
      <c r="AE166"/>
      <c r="AF166"/>
    </row>
    <row r="167" spans="1:48" x14ac:dyDescent="0.2">
      <c r="A167" s="193" t="s">
        <v>60</v>
      </c>
      <c r="B167" s="12">
        <f t="shared" ref="B167:AE167" si="60">B156+B148+B144+B140+B131+B128+B124+B107+B103+B99+B94+B86+B74+B72+B62+B60+B56+B54+B52+B47+B44+B36+B34+B31+B28+B22+B18+B15+B10+B92</f>
        <v>253</v>
      </c>
      <c r="C167" s="12">
        <f t="shared" si="60"/>
        <v>233</v>
      </c>
      <c r="D167" s="12">
        <f t="shared" si="60"/>
        <v>120</v>
      </c>
      <c r="E167" s="12">
        <f t="shared" si="60"/>
        <v>100</v>
      </c>
      <c r="F167" s="288">
        <f t="shared" si="60"/>
        <v>373</v>
      </c>
      <c r="G167" s="288">
        <f t="shared" si="60"/>
        <v>333</v>
      </c>
      <c r="H167" s="12">
        <f t="shared" si="60"/>
        <v>515</v>
      </c>
      <c r="I167" s="12">
        <f t="shared" si="60"/>
        <v>478</v>
      </c>
      <c r="J167" s="12">
        <f t="shared" si="60"/>
        <v>243</v>
      </c>
      <c r="K167" s="12">
        <f t="shared" si="60"/>
        <v>222</v>
      </c>
      <c r="L167" s="288">
        <f t="shared" si="60"/>
        <v>758</v>
      </c>
      <c r="M167" s="288">
        <f t="shared" si="60"/>
        <v>700</v>
      </c>
      <c r="N167" s="12">
        <f t="shared" si="60"/>
        <v>388</v>
      </c>
      <c r="O167" s="12">
        <f t="shared" si="60"/>
        <v>368</v>
      </c>
      <c r="P167" s="12">
        <f t="shared" si="60"/>
        <v>203</v>
      </c>
      <c r="Q167" s="12">
        <f t="shared" si="60"/>
        <v>194</v>
      </c>
      <c r="R167" s="288">
        <f t="shared" si="60"/>
        <v>591</v>
      </c>
      <c r="S167" s="288">
        <f t="shared" si="60"/>
        <v>562</v>
      </c>
      <c r="T167" s="12">
        <f t="shared" si="60"/>
        <v>27</v>
      </c>
      <c r="U167" s="12">
        <f t="shared" si="60"/>
        <v>25</v>
      </c>
      <c r="V167" s="12">
        <f t="shared" si="60"/>
        <v>12</v>
      </c>
      <c r="W167" s="12">
        <f t="shared" si="60"/>
        <v>12</v>
      </c>
      <c r="X167" s="288">
        <f t="shared" si="60"/>
        <v>39</v>
      </c>
      <c r="Y167" s="13">
        <f t="shared" si="60"/>
        <v>37</v>
      </c>
      <c r="Z167" s="445"/>
      <c r="AA167" s="287">
        <f t="shared" si="60"/>
        <v>1183</v>
      </c>
      <c r="AB167" s="12">
        <f t="shared" si="60"/>
        <v>1104</v>
      </c>
      <c r="AC167" s="12">
        <f t="shared" si="60"/>
        <v>578</v>
      </c>
      <c r="AD167" s="12">
        <f t="shared" si="60"/>
        <v>528</v>
      </c>
      <c r="AE167" s="288">
        <f t="shared" si="60"/>
        <v>1761</v>
      </c>
      <c r="AF167" s="13">
        <f>AF156+AF148+AF144+AF140+AF131+AF128+AF124+AF107+AF103+AF99+AF94+AF86+AF74+AF72+AF62+AF60+AF56+AF54+AF52+AF47+AF44+AF36+AF34+AF31+AF28+AF22+AF18+AF15+AF10+AF92</f>
        <v>1632</v>
      </c>
    </row>
    <row r="169" spans="1:48" x14ac:dyDescent="0.2">
      <c r="A169" s="344" t="s">
        <v>431</v>
      </c>
    </row>
    <row r="170" spans="1:48" x14ac:dyDescent="0.2">
      <c r="A170" s="345" t="s">
        <v>467</v>
      </c>
    </row>
  </sheetData>
  <mergeCells count="22">
    <mergeCell ref="A2:AF2"/>
    <mergeCell ref="A4:AF4"/>
    <mergeCell ref="P7:Q7"/>
    <mergeCell ref="R7:S7"/>
    <mergeCell ref="T6:Y6"/>
    <mergeCell ref="T7:U7"/>
    <mergeCell ref="V7:W7"/>
    <mergeCell ref="X7:Y7"/>
    <mergeCell ref="B6:G6"/>
    <mergeCell ref="H6:M6"/>
    <mergeCell ref="N6:S6"/>
    <mergeCell ref="AA6:AF6"/>
    <mergeCell ref="B7:C7"/>
    <mergeCell ref="D7:E7"/>
    <mergeCell ref="F7:G7"/>
    <mergeCell ref="H7:I7"/>
    <mergeCell ref="AE7:AF7"/>
    <mergeCell ref="J7:K7"/>
    <mergeCell ref="L7:M7"/>
    <mergeCell ref="N7:O7"/>
    <mergeCell ref="AA7:AB7"/>
    <mergeCell ref="AC7:AD7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49" fitToHeight="0" orientation="landscape" r:id="rId1"/>
  <headerFooter>
    <oddHeader>&amp;L&amp;"Times New Roman,Gras"&amp;9DGRH A1-1&amp;R&amp;"Times New Roman,Gras"&amp;9Juillet 2019</oddHeader>
    <oddFooter>&amp;C&amp;"Times New Roman,Gras"&amp;9Page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3" tint="-0.499984740745262"/>
    <pageSetUpPr fitToPage="1"/>
  </sheetPr>
  <dimension ref="A1:V795"/>
  <sheetViews>
    <sheetView showGridLines="0" topLeftCell="A28" workbookViewId="0">
      <selection activeCell="AH9" sqref="AH9"/>
    </sheetView>
  </sheetViews>
  <sheetFormatPr baseColWidth="10" defaultColWidth="12" defaultRowHeight="12.75" x14ac:dyDescent="0.2"/>
  <cols>
    <col min="1" max="16384" width="12" style="335"/>
  </cols>
  <sheetData>
    <row r="1" spans="2:22" ht="18" customHeight="1" x14ac:dyDescent="0.2">
      <c r="B1" s="332"/>
      <c r="C1" s="332"/>
      <c r="D1" s="332"/>
    </row>
    <row r="2" spans="2:22" x14ac:dyDescent="0.2">
      <c r="B2" s="334"/>
      <c r="C2" s="334"/>
      <c r="D2" s="334"/>
    </row>
    <row r="3" spans="2:22" x14ac:dyDescent="0.2">
      <c r="B3" s="334"/>
      <c r="C3" s="334"/>
      <c r="D3" s="334"/>
    </row>
    <row r="4" spans="2:22" x14ac:dyDescent="0.2">
      <c r="B4" s="334"/>
      <c r="C4" s="334"/>
      <c r="D4" s="334"/>
    </row>
    <row r="5" spans="2:22" x14ac:dyDescent="0.2">
      <c r="B5" s="334"/>
      <c r="C5" s="334"/>
      <c r="D5" s="334"/>
      <c r="G5" s="334"/>
      <c r="H5" s="334"/>
    </row>
    <row r="6" spans="2:22" x14ac:dyDescent="0.2">
      <c r="B6" s="334"/>
      <c r="C6" s="334"/>
      <c r="D6" s="334"/>
    </row>
    <row r="7" spans="2:22" x14ac:dyDescent="0.2">
      <c r="B7" s="334"/>
      <c r="C7" s="334"/>
      <c r="D7" s="334"/>
    </row>
    <row r="8" spans="2:22" x14ac:dyDescent="0.2">
      <c r="B8" s="334"/>
      <c r="C8" s="334"/>
      <c r="D8" s="334"/>
    </row>
    <row r="9" spans="2:22" x14ac:dyDescent="0.2">
      <c r="B9" s="334"/>
      <c r="C9" s="334"/>
      <c r="D9" s="334"/>
    </row>
    <row r="10" spans="2:22" x14ac:dyDescent="0.2">
      <c r="B10" s="334"/>
      <c r="C10" s="334"/>
      <c r="D10" s="334"/>
    </row>
    <row r="11" spans="2:22" x14ac:dyDescent="0.2">
      <c r="B11" s="334"/>
      <c r="C11" s="334"/>
      <c r="D11" s="334"/>
    </row>
    <row r="12" spans="2:22" x14ac:dyDescent="0.2">
      <c r="B12" s="334"/>
      <c r="C12" s="334"/>
      <c r="D12" s="334"/>
    </row>
    <row r="13" spans="2:22" x14ac:dyDescent="0.2">
      <c r="B13" s="334"/>
      <c r="C13" s="334"/>
      <c r="D13" s="334"/>
    </row>
    <row r="14" spans="2:22" x14ac:dyDescent="0.2">
      <c r="B14" s="334"/>
      <c r="C14" s="334"/>
      <c r="D14" s="334"/>
    </row>
    <row r="15" spans="2:22" ht="18.75" x14ac:dyDescent="0.2">
      <c r="B15" s="334"/>
      <c r="C15" s="334"/>
      <c r="D15" s="334"/>
      <c r="O15" s="584"/>
      <c r="P15" s="584"/>
      <c r="Q15" s="584"/>
      <c r="R15" s="585"/>
      <c r="S15" s="585"/>
      <c r="T15" s="585"/>
      <c r="U15" s="585"/>
      <c r="V15" s="585"/>
    </row>
    <row r="16" spans="2:22" ht="18.75" x14ac:dyDescent="0.3">
      <c r="B16" s="334"/>
      <c r="C16" s="334"/>
      <c r="D16" s="334"/>
      <c r="O16" s="586"/>
      <c r="P16" s="586"/>
      <c r="Q16" s="586"/>
      <c r="R16" s="587"/>
      <c r="S16" s="587"/>
      <c r="T16" s="587"/>
      <c r="U16" s="587"/>
      <c r="V16" s="587"/>
    </row>
    <row r="17" spans="1:9" x14ac:dyDescent="0.2">
      <c r="B17" s="334"/>
      <c r="C17" s="334"/>
      <c r="D17" s="334"/>
    </row>
    <row r="18" spans="1:9" x14ac:dyDescent="0.2">
      <c r="B18" s="334"/>
      <c r="C18" s="334"/>
      <c r="D18" s="334"/>
    </row>
    <row r="19" spans="1:9" x14ac:dyDescent="0.2">
      <c r="B19" s="334"/>
      <c r="C19" s="334"/>
      <c r="D19" s="334"/>
    </row>
    <row r="20" spans="1:9" x14ac:dyDescent="0.2">
      <c r="B20" s="334"/>
      <c r="C20" s="334"/>
      <c r="D20" s="334"/>
    </row>
    <row r="21" spans="1:9" x14ac:dyDescent="0.2">
      <c r="B21" s="334"/>
      <c r="C21" s="334"/>
      <c r="D21" s="334"/>
    </row>
    <row r="22" spans="1:9" x14ac:dyDescent="0.2">
      <c r="B22" s="334"/>
      <c r="C22" s="334"/>
      <c r="D22" s="334"/>
    </row>
    <row r="23" spans="1:9" ht="13.5" thickBot="1" x14ac:dyDescent="0.25">
      <c r="B23" s="334"/>
      <c r="C23" s="334"/>
      <c r="D23" s="334"/>
    </row>
    <row r="24" spans="1:9" ht="29.25" customHeight="1" thickTop="1" x14ac:dyDescent="0.2">
      <c r="A24" s="588" t="s">
        <v>255</v>
      </c>
      <c r="B24" s="589"/>
      <c r="C24" s="589"/>
      <c r="D24" s="589"/>
      <c r="E24" s="589"/>
      <c r="F24" s="589"/>
      <c r="G24" s="589"/>
      <c r="H24" s="589"/>
      <c r="I24" s="590"/>
    </row>
    <row r="25" spans="1:9" ht="29.25" customHeight="1" thickBot="1" x14ac:dyDescent="0.25">
      <c r="A25" s="591"/>
      <c r="B25" s="592"/>
      <c r="C25" s="592"/>
      <c r="D25" s="592"/>
      <c r="E25" s="592"/>
      <c r="F25" s="592"/>
      <c r="G25" s="592"/>
      <c r="H25" s="592"/>
      <c r="I25" s="593"/>
    </row>
    <row r="26" spans="1:9" ht="13.5" thickTop="1" x14ac:dyDescent="0.2">
      <c r="B26" s="334"/>
      <c r="C26" s="334"/>
      <c r="D26" s="334"/>
    </row>
    <row r="27" spans="1:9" ht="14.25" customHeight="1" x14ac:dyDescent="0.2">
      <c r="B27" s="334"/>
      <c r="C27" s="334"/>
      <c r="D27" s="334"/>
    </row>
    <row r="28" spans="1:9" ht="21" customHeight="1" x14ac:dyDescent="0.3">
      <c r="A28" s="594" t="s">
        <v>452</v>
      </c>
      <c r="B28" s="594"/>
      <c r="C28" s="594"/>
      <c r="D28" s="594"/>
      <c r="E28" s="594"/>
      <c r="F28" s="594"/>
      <c r="G28" s="594"/>
      <c r="H28" s="594"/>
      <c r="I28" s="594"/>
    </row>
    <row r="29" spans="1:9" ht="19.5" customHeight="1" x14ac:dyDescent="0.2">
      <c r="B29" s="336"/>
      <c r="C29" s="337"/>
      <c r="D29" s="337"/>
      <c r="G29" s="340"/>
      <c r="H29" s="340"/>
      <c r="I29" s="340"/>
    </row>
    <row r="30" spans="1:9" x14ac:dyDescent="0.2">
      <c r="B30" s="334"/>
      <c r="C30" s="334"/>
      <c r="D30" s="334"/>
    </row>
    <row r="31" spans="1:9" x14ac:dyDescent="0.2">
      <c r="B31" s="334"/>
      <c r="C31" s="334"/>
      <c r="D31" s="334"/>
    </row>
    <row r="32" spans="1:9" s="341" customFormat="1" ht="15.75" customHeight="1" x14ac:dyDescent="0.2">
      <c r="A32" s="582" t="s">
        <v>462</v>
      </c>
      <c r="B32" s="582"/>
      <c r="C32" s="582"/>
      <c r="D32" s="582"/>
      <c r="E32" s="582"/>
      <c r="F32" s="582"/>
      <c r="G32" s="582"/>
      <c r="H32" s="582"/>
      <c r="I32" s="582"/>
    </row>
    <row r="33" spans="1:9" x14ac:dyDescent="0.2">
      <c r="B33" s="338"/>
      <c r="C33" s="339"/>
      <c r="D33" s="338"/>
      <c r="E33" s="342"/>
      <c r="F33" s="342"/>
      <c r="G33" s="342"/>
      <c r="H33" s="342"/>
      <c r="I33" s="342"/>
    </row>
    <row r="34" spans="1:9" x14ac:dyDescent="0.2">
      <c r="B34" s="338"/>
      <c r="C34" s="339"/>
      <c r="D34" s="338"/>
      <c r="E34" s="342"/>
      <c r="F34" s="342"/>
      <c r="G34" s="342"/>
      <c r="H34" s="342"/>
      <c r="I34" s="342"/>
    </row>
    <row r="35" spans="1:9" x14ac:dyDescent="0.2">
      <c r="B35" s="334"/>
      <c r="C35" s="334"/>
      <c r="D35" s="334"/>
    </row>
    <row r="36" spans="1:9" x14ac:dyDescent="0.2">
      <c r="B36" s="334"/>
      <c r="C36" s="334"/>
      <c r="D36" s="334"/>
    </row>
    <row r="37" spans="1:9" x14ac:dyDescent="0.2">
      <c r="B37" s="334"/>
      <c r="C37" s="334"/>
      <c r="D37" s="334"/>
    </row>
    <row r="38" spans="1:9" x14ac:dyDescent="0.2">
      <c r="B38" s="334"/>
      <c r="C38" s="334"/>
      <c r="D38" s="334"/>
    </row>
    <row r="39" spans="1:9" x14ac:dyDescent="0.2">
      <c r="B39" s="334"/>
      <c r="C39" s="334"/>
      <c r="D39" s="334"/>
    </row>
    <row r="40" spans="1:9" x14ac:dyDescent="0.2">
      <c r="B40" s="334"/>
      <c r="C40" s="334"/>
      <c r="D40" s="334"/>
    </row>
    <row r="41" spans="1:9" x14ac:dyDescent="0.2">
      <c r="B41" s="334"/>
      <c r="C41" s="334"/>
      <c r="D41" s="334"/>
    </row>
    <row r="42" spans="1:9" x14ac:dyDescent="0.2">
      <c r="B42" s="334"/>
      <c r="C42" s="334"/>
      <c r="D42" s="334"/>
    </row>
    <row r="43" spans="1:9" x14ac:dyDescent="0.2">
      <c r="B43" s="334"/>
      <c r="C43" s="334"/>
      <c r="D43" s="334"/>
    </row>
    <row r="44" spans="1:9" x14ac:dyDescent="0.2">
      <c r="B44" s="334"/>
      <c r="C44" s="334"/>
      <c r="D44" s="334"/>
      <c r="F44" s="581"/>
      <c r="G44" s="581"/>
      <c r="H44" s="581"/>
    </row>
    <row r="45" spans="1:9" ht="19.5" customHeight="1" x14ac:dyDescent="0.2">
      <c r="A45" s="582" t="s">
        <v>248</v>
      </c>
      <c r="B45" s="582"/>
      <c r="C45" s="582"/>
      <c r="D45" s="582"/>
      <c r="E45" s="582"/>
      <c r="F45" s="582"/>
      <c r="G45" s="582"/>
      <c r="H45" s="582"/>
      <c r="I45" s="582"/>
    </row>
    <row r="46" spans="1:9" ht="19.5" customHeight="1" x14ac:dyDescent="0.2">
      <c r="A46" s="582" t="s">
        <v>249</v>
      </c>
      <c r="B46" s="582"/>
      <c r="C46" s="582"/>
      <c r="D46" s="582"/>
      <c r="E46" s="582"/>
      <c r="F46" s="582"/>
      <c r="G46" s="582"/>
      <c r="H46" s="582"/>
      <c r="I46" s="582"/>
    </row>
    <row r="47" spans="1:9" ht="19.5" customHeight="1" x14ac:dyDescent="0.2">
      <c r="A47" s="582" t="s">
        <v>575</v>
      </c>
      <c r="B47" s="582"/>
      <c r="C47" s="582"/>
      <c r="D47" s="582"/>
      <c r="E47" s="582"/>
      <c r="F47" s="582"/>
      <c r="G47" s="582"/>
      <c r="H47" s="582"/>
      <c r="I47" s="582"/>
    </row>
    <row r="48" spans="1:9" ht="19.5" customHeight="1" x14ac:dyDescent="0.2">
      <c r="A48" s="582" t="s">
        <v>574</v>
      </c>
      <c r="B48" s="582"/>
      <c r="C48" s="582"/>
      <c r="D48" s="582"/>
      <c r="E48" s="582"/>
      <c r="F48" s="582"/>
      <c r="G48" s="582"/>
      <c r="H48" s="582"/>
      <c r="I48" s="582"/>
    </row>
    <row r="49" spans="1:9" x14ac:dyDescent="0.2">
      <c r="B49" s="334"/>
      <c r="C49" s="334"/>
      <c r="D49" s="334"/>
    </row>
    <row r="50" spans="1:9" x14ac:dyDescent="0.2">
      <c r="B50" s="334"/>
      <c r="C50" s="334"/>
      <c r="D50" s="334"/>
    </row>
    <row r="51" spans="1:9" x14ac:dyDescent="0.2">
      <c r="B51" s="334"/>
      <c r="C51" s="334"/>
      <c r="D51" s="334"/>
    </row>
    <row r="52" spans="1:9" x14ac:dyDescent="0.2">
      <c r="A52" s="343" t="s">
        <v>250</v>
      </c>
      <c r="C52" s="334"/>
      <c r="D52" s="334"/>
      <c r="I52" s="483">
        <v>43647</v>
      </c>
    </row>
    <row r="53" spans="1:9" x14ac:dyDescent="0.2">
      <c r="B53" s="334"/>
      <c r="C53" s="334"/>
      <c r="D53" s="334"/>
    </row>
    <row r="54" spans="1:9" x14ac:dyDescent="0.2">
      <c r="B54" s="334"/>
      <c r="C54" s="334"/>
      <c r="D54" s="334"/>
    </row>
    <row r="55" spans="1:9" x14ac:dyDescent="0.2">
      <c r="B55" s="334"/>
      <c r="C55" s="334"/>
      <c r="D55" s="334"/>
    </row>
    <row r="56" spans="1:9" x14ac:dyDescent="0.2">
      <c r="B56" s="334"/>
      <c r="C56" s="334"/>
      <c r="D56" s="334"/>
    </row>
    <row r="57" spans="1:9" x14ac:dyDescent="0.2">
      <c r="B57" s="334"/>
      <c r="C57" s="334"/>
      <c r="D57" s="334"/>
    </row>
    <row r="58" spans="1:9" x14ac:dyDescent="0.2">
      <c r="B58" s="334"/>
      <c r="C58" s="334"/>
      <c r="D58" s="334"/>
    </row>
    <row r="59" spans="1:9" x14ac:dyDescent="0.2">
      <c r="B59" s="334"/>
      <c r="C59" s="334"/>
      <c r="D59" s="334"/>
    </row>
    <row r="60" spans="1:9" x14ac:dyDescent="0.2">
      <c r="B60" s="334"/>
      <c r="C60" s="334"/>
      <c r="D60" s="334"/>
    </row>
    <row r="61" spans="1:9" x14ac:dyDescent="0.2">
      <c r="B61" s="334"/>
      <c r="C61" s="334"/>
      <c r="D61" s="334"/>
    </row>
    <row r="62" spans="1:9" x14ac:dyDescent="0.2">
      <c r="B62" s="334"/>
      <c r="C62" s="334"/>
      <c r="D62" s="334"/>
    </row>
    <row r="63" spans="1:9" x14ac:dyDescent="0.2">
      <c r="B63" s="334"/>
      <c r="C63" s="334"/>
      <c r="D63" s="334"/>
    </row>
    <row r="64" spans="1:9" x14ac:dyDescent="0.2">
      <c r="B64" s="334"/>
      <c r="C64" s="334"/>
      <c r="D64" s="334"/>
    </row>
    <row r="65" spans="2:4" x14ac:dyDescent="0.2">
      <c r="B65" s="334"/>
      <c r="C65" s="334"/>
      <c r="D65" s="334"/>
    </row>
    <row r="66" spans="2:4" x14ac:dyDescent="0.2">
      <c r="B66" s="334"/>
      <c r="C66" s="334"/>
      <c r="D66" s="334"/>
    </row>
    <row r="67" spans="2:4" x14ac:dyDescent="0.2">
      <c r="B67" s="334"/>
      <c r="C67" s="334"/>
      <c r="D67" s="334"/>
    </row>
    <row r="68" spans="2:4" x14ac:dyDescent="0.2">
      <c r="B68" s="334"/>
      <c r="C68" s="334"/>
      <c r="D68" s="334"/>
    </row>
    <row r="69" spans="2:4" x14ac:dyDescent="0.2">
      <c r="B69" s="334"/>
      <c r="C69" s="334"/>
      <c r="D69" s="334"/>
    </row>
    <row r="70" spans="2:4" x14ac:dyDescent="0.2">
      <c r="B70" s="334"/>
      <c r="C70" s="334"/>
      <c r="D70" s="334"/>
    </row>
    <row r="71" spans="2:4" x14ac:dyDescent="0.2">
      <c r="B71" s="334"/>
      <c r="C71" s="334"/>
      <c r="D71" s="334"/>
    </row>
    <row r="72" spans="2:4" x14ac:dyDescent="0.2">
      <c r="B72" s="334"/>
      <c r="C72" s="334"/>
      <c r="D72" s="334"/>
    </row>
    <row r="73" spans="2:4" x14ac:dyDescent="0.2">
      <c r="B73" s="334"/>
      <c r="C73" s="334"/>
      <c r="D73" s="334"/>
    </row>
    <row r="74" spans="2:4" x14ac:dyDescent="0.2">
      <c r="B74" s="334"/>
      <c r="C74" s="334"/>
      <c r="D74" s="334"/>
    </row>
    <row r="75" spans="2:4" x14ac:dyDescent="0.2">
      <c r="B75" s="334"/>
      <c r="C75" s="334"/>
      <c r="D75" s="334"/>
    </row>
    <row r="76" spans="2:4" x14ac:dyDescent="0.2">
      <c r="B76" s="334"/>
      <c r="C76" s="334"/>
      <c r="D76" s="334"/>
    </row>
    <row r="77" spans="2:4" x14ac:dyDescent="0.2">
      <c r="B77" s="334"/>
      <c r="C77" s="334"/>
      <c r="D77" s="334"/>
    </row>
    <row r="78" spans="2:4" x14ac:dyDescent="0.2">
      <c r="B78" s="334"/>
      <c r="C78" s="334"/>
      <c r="D78" s="334"/>
    </row>
    <row r="79" spans="2:4" x14ac:dyDescent="0.2">
      <c r="B79" s="334"/>
      <c r="C79" s="334"/>
      <c r="D79" s="334"/>
    </row>
    <row r="80" spans="2:4" x14ac:dyDescent="0.2">
      <c r="B80" s="334"/>
      <c r="C80" s="334"/>
      <c r="D80" s="334"/>
    </row>
    <row r="81" spans="2:4" x14ac:dyDescent="0.2">
      <c r="B81" s="334"/>
      <c r="C81" s="334"/>
      <c r="D81" s="334"/>
    </row>
    <row r="82" spans="2:4" x14ac:dyDescent="0.2">
      <c r="B82" s="334"/>
      <c r="C82" s="334"/>
      <c r="D82" s="334"/>
    </row>
    <row r="83" spans="2:4" x14ac:dyDescent="0.2">
      <c r="B83" s="334"/>
      <c r="C83" s="334"/>
      <c r="D83" s="334"/>
    </row>
    <row r="84" spans="2:4" x14ac:dyDescent="0.2">
      <c r="B84" s="334"/>
      <c r="C84" s="334"/>
      <c r="D84" s="334"/>
    </row>
    <row r="85" spans="2:4" x14ac:dyDescent="0.2">
      <c r="B85" s="334"/>
      <c r="C85" s="334"/>
      <c r="D85" s="334"/>
    </row>
    <row r="86" spans="2:4" x14ac:dyDescent="0.2">
      <c r="B86" s="334"/>
      <c r="C86" s="334"/>
      <c r="D86" s="334"/>
    </row>
    <row r="87" spans="2:4" x14ac:dyDescent="0.2">
      <c r="B87" s="334"/>
      <c r="C87" s="334"/>
      <c r="D87" s="334"/>
    </row>
    <row r="88" spans="2:4" x14ac:dyDescent="0.2">
      <c r="B88" s="334"/>
      <c r="C88" s="334"/>
      <c r="D88" s="334"/>
    </row>
    <row r="89" spans="2:4" x14ac:dyDescent="0.2">
      <c r="B89" s="334"/>
      <c r="C89" s="334"/>
      <c r="D89" s="334"/>
    </row>
    <row r="90" spans="2:4" x14ac:dyDescent="0.2">
      <c r="B90" s="334"/>
      <c r="C90" s="334"/>
      <c r="D90" s="334"/>
    </row>
    <row r="91" spans="2:4" x14ac:dyDescent="0.2">
      <c r="B91" s="334"/>
      <c r="C91" s="334"/>
      <c r="D91" s="334"/>
    </row>
    <row r="92" spans="2:4" x14ac:dyDescent="0.2">
      <c r="B92" s="334"/>
      <c r="C92" s="334"/>
      <c r="D92" s="334"/>
    </row>
    <row r="93" spans="2:4" x14ac:dyDescent="0.2">
      <c r="B93" s="334"/>
      <c r="C93" s="334"/>
      <c r="D93" s="334"/>
    </row>
    <row r="94" spans="2:4" x14ac:dyDescent="0.2">
      <c r="B94" s="334"/>
      <c r="C94" s="334"/>
      <c r="D94" s="334"/>
    </row>
    <row r="95" spans="2:4" x14ac:dyDescent="0.2">
      <c r="B95" s="334"/>
      <c r="C95" s="334"/>
      <c r="D95" s="334"/>
    </row>
    <row r="96" spans="2:4" x14ac:dyDescent="0.2">
      <c r="B96" s="334"/>
      <c r="C96" s="334"/>
      <c r="D96" s="334"/>
    </row>
    <row r="97" spans="2:4" x14ac:dyDescent="0.2">
      <c r="B97" s="334"/>
      <c r="C97" s="334"/>
      <c r="D97" s="334"/>
    </row>
    <row r="98" spans="2:4" x14ac:dyDescent="0.2">
      <c r="B98" s="334"/>
      <c r="C98" s="334"/>
      <c r="D98" s="334"/>
    </row>
    <row r="99" spans="2:4" x14ac:dyDescent="0.2">
      <c r="B99" s="334"/>
      <c r="C99" s="334"/>
      <c r="D99" s="334"/>
    </row>
    <row r="100" spans="2:4" x14ac:dyDescent="0.2">
      <c r="B100" s="334"/>
      <c r="C100" s="334"/>
      <c r="D100" s="334"/>
    </row>
    <row r="101" spans="2:4" x14ac:dyDescent="0.2">
      <c r="B101" s="334"/>
      <c r="C101" s="334"/>
      <c r="D101" s="334"/>
    </row>
    <row r="102" spans="2:4" x14ac:dyDescent="0.2">
      <c r="B102" s="334"/>
      <c r="C102" s="334"/>
      <c r="D102" s="334"/>
    </row>
    <row r="103" spans="2:4" x14ac:dyDescent="0.2">
      <c r="B103" s="334"/>
      <c r="C103" s="334"/>
      <c r="D103" s="334"/>
    </row>
    <row r="104" spans="2:4" x14ac:dyDescent="0.2">
      <c r="B104" s="334"/>
      <c r="C104" s="334"/>
      <c r="D104" s="334"/>
    </row>
    <row r="105" spans="2:4" x14ac:dyDescent="0.2">
      <c r="B105" s="334"/>
      <c r="C105" s="334"/>
      <c r="D105" s="334"/>
    </row>
    <row r="106" spans="2:4" x14ac:dyDescent="0.2">
      <c r="B106" s="334"/>
      <c r="C106" s="334"/>
      <c r="D106" s="334"/>
    </row>
    <row r="107" spans="2:4" x14ac:dyDescent="0.2">
      <c r="B107" s="334"/>
      <c r="C107" s="334"/>
      <c r="D107" s="334"/>
    </row>
    <row r="108" spans="2:4" x14ac:dyDescent="0.2">
      <c r="B108" s="334"/>
      <c r="C108" s="334"/>
      <c r="D108" s="334"/>
    </row>
    <row r="109" spans="2:4" x14ac:dyDescent="0.2">
      <c r="B109" s="334"/>
      <c r="C109" s="334"/>
      <c r="D109" s="334"/>
    </row>
    <row r="110" spans="2:4" x14ac:dyDescent="0.2">
      <c r="B110" s="334"/>
      <c r="C110" s="334"/>
      <c r="D110" s="334"/>
    </row>
    <row r="111" spans="2:4" x14ac:dyDescent="0.2">
      <c r="B111" s="334"/>
      <c r="C111" s="334"/>
      <c r="D111" s="334"/>
    </row>
    <row r="112" spans="2:4" x14ac:dyDescent="0.2">
      <c r="B112" s="334"/>
      <c r="C112" s="334"/>
      <c r="D112" s="334"/>
    </row>
    <row r="113" spans="2:4" x14ac:dyDescent="0.2">
      <c r="B113" s="334"/>
      <c r="C113" s="334"/>
      <c r="D113" s="334"/>
    </row>
    <row r="114" spans="2:4" x14ac:dyDescent="0.2">
      <c r="B114" s="334"/>
      <c r="C114" s="334"/>
      <c r="D114" s="334"/>
    </row>
    <row r="115" spans="2:4" x14ac:dyDescent="0.2">
      <c r="B115" s="334"/>
      <c r="C115" s="334"/>
      <c r="D115" s="334"/>
    </row>
    <row r="116" spans="2:4" x14ac:dyDescent="0.2">
      <c r="B116" s="334"/>
      <c r="C116" s="334"/>
      <c r="D116" s="334"/>
    </row>
    <row r="117" spans="2:4" x14ac:dyDescent="0.2">
      <c r="B117" s="334"/>
      <c r="C117" s="334"/>
      <c r="D117" s="334"/>
    </row>
    <row r="118" spans="2:4" x14ac:dyDescent="0.2">
      <c r="B118" s="334"/>
      <c r="C118" s="334"/>
      <c r="D118" s="334"/>
    </row>
    <row r="119" spans="2:4" x14ac:dyDescent="0.2">
      <c r="B119" s="334"/>
      <c r="C119" s="334"/>
      <c r="D119" s="334"/>
    </row>
    <row r="120" spans="2:4" x14ac:dyDescent="0.2">
      <c r="B120" s="334"/>
      <c r="C120" s="334"/>
      <c r="D120" s="334"/>
    </row>
    <row r="121" spans="2:4" x14ac:dyDescent="0.2">
      <c r="B121" s="334"/>
      <c r="C121" s="334"/>
      <c r="D121" s="334"/>
    </row>
    <row r="122" spans="2:4" x14ac:dyDescent="0.2">
      <c r="B122" s="334"/>
      <c r="C122" s="334"/>
      <c r="D122" s="334"/>
    </row>
    <row r="123" spans="2:4" x14ac:dyDescent="0.2">
      <c r="B123" s="334"/>
      <c r="C123" s="334"/>
      <c r="D123" s="334"/>
    </row>
    <row r="124" spans="2:4" x14ac:dyDescent="0.2">
      <c r="B124" s="334"/>
      <c r="C124" s="334"/>
      <c r="D124" s="334"/>
    </row>
    <row r="125" spans="2:4" x14ac:dyDescent="0.2">
      <c r="B125" s="334"/>
      <c r="C125" s="334"/>
      <c r="D125" s="334"/>
    </row>
    <row r="126" spans="2:4" x14ac:dyDescent="0.2">
      <c r="B126" s="334"/>
      <c r="C126" s="334"/>
      <c r="D126" s="334"/>
    </row>
    <row r="127" spans="2:4" x14ac:dyDescent="0.2">
      <c r="B127" s="334"/>
      <c r="C127" s="334"/>
      <c r="D127" s="334"/>
    </row>
    <row r="128" spans="2:4" x14ac:dyDescent="0.2">
      <c r="B128" s="334"/>
      <c r="C128" s="334"/>
      <c r="D128" s="334"/>
    </row>
    <row r="129" spans="2:4" x14ac:dyDescent="0.2">
      <c r="B129" s="334"/>
      <c r="C129" s="334"/>
      <c r="D129" s="334"/>
    </row>
    <row r="130" spans="2:4" x14ac:dyDescent="0.2">
      <c r="B130" s="334"/>
      <c r="C130" s="334"/>
      <c r="D130" s="334"/>
    </row>
    <row r="131" spans="2:4" x14ac:dyDescent="0.2">
      <c r="B131" s="334"/>
      <c r="C131" s="334"/>
      <c r="D131" s="334"/>
    </row>
    <row r="132" spans="2:4" x14ac:dyDescent="0.2">
      <c r="B132" s="334"/>
      <c r="C132" s="334"/>
      <c r="D132" s="334"/>
    </row>
    <row r="133" spans="2:4" x14ac:dyDescent="0.2">
      <c r="B133" s="334"/>
      <c r="C133" s="334"/>
      <c r="D133" s="334"/>
    </row>
    <row r="134" spans="2:4" x14ac:dyDescent="0.2">
      <c r="B134" s="334"/>
      <c r="C134" s="334"/>
      <c r="D134" s="334"/>
    </row>
    <row r="135" spans="2:4" x14ac:dyDescent="0.2">
      <c r="B135" s="334"/>
      <c r="C135" s="334"/>
      <c r="D135" s="334"/>
    </row>
    <row r="136" spans="2:4" x14ac:dyDescent="0.2">
      <c r="B136" s="334"/>
      <c r="C136" s="334"/>
      <c r="D136" s="334"/>
    </row>
    <row r="137" spans="2:4" x14ac:dyDescent="0.2">
      <c r="B137" s="334"/>
      <c r="C137" s="334"/>
      <c r="D137" s="334"/>
    </row>
    <row r="138" spans="2:4" x14ac:dyDescent="0.2">
      <c r="B138" s="334"/>
      <c r="C138" s="334"/>
      <c r="D138" s="334"/>
    </row>
    <row r="139" spans="2:4" x14ac:dyDescent="0.2">
      <c r="B139" s="334"/>
      <c r="C139" s="334"/>
      <c r="D139" s="334"/>
    </row>
    <row r="140" spans="2:4" x14ac:dyDescent="0.2">
      <c r="B140" s="334"/>
      <c r="C140" s="334"/>
      <c r="D140" s="334"/>
    </row>
    <row r="141" spans="2:4" x14ac:dyDescent="0.2">
      <c r="B141" s="334"/>
      <c r="C141" s="334"/>
      <c r="D141" s="334"/>
    </row>
    <row r="142" spans="2:4" x14ac:dyDescent="0.2">
      <c r="B142" s="334"/>
      <c r="C142" s="334"/>
      <c r="D142" s="334"/>
    </row>
    <row r="143" spans="2:4" x14ac:dyDescent="0.2">
      <c r="B143" s="334"/>
      <c r="C143" s="334"/>
      <c r="D143" s="334"/>
    </row>
    <row r="144" spans="2:4" x14ac:dyDescent="0.2">
      <c r="B144" s="334"/>
      <c r="C144" s="334"/>
      <c r="D144" s="334"/>
    </row>
    <row r="145" spans="2:4" x14ac:dyDescent="0.2">
      <c r="B145" s="334"/>
      <c r="C145" s="334"/>
      <c r="D145" s="334"/>
    </row>
    <row r="146" spans="2:4" x14ac:dyDescent="0.2">
      <c r="B146" s="334"/>
      <c r="C146" s="334"/>
      <c r="D146" s="334"/>
    </row>
    <row r="147" spans="2:4" x14ac:dyDescent="0.2">
      <c r="B147" s="334"/>
      <c r="C147" s="334"/>
      <c r="D147" s="334"/>
    </row>
    <row r="148" spans="2:4" x14ac:dyDescent="0.2">
      <c r="B148" s="334"/>
      <c r="C148" s="334"/>
      <c r="D148" s="334"/>
    </row>
    <row r="149" spans="2:4" x14ac:dyDescent="0.2">
      <c r="B149" s="334"/>
      <c r="C149" s="334"/>
      <c r="D149" s="334"/>
    </row>
    <row r="150" spans="2:4" x14ac:dyDescent="0.2">
      <c r="B150" s="334"/>
      <c r="C150" s="334"/>
      <c r="D150" s="334"/>
    </row>
    <row r="151" spans="2:4" x14ac:dyDescent="0.2">
      <c r="B151" s="334"/>
      <c r="C151" s="334"/>
      <c r="D151" s="334"/>
    </row>
    <row r="152" spans="2:4" x14ac:dyDescent="0.2">
      <c r="B152" s="334"/>
      <c r="C152" s="334"/>
      <c r="D152" s="334"/>
    </row>
    <row r="153" spans="2:4" x14ac:dyDescent="0.2">
      <c r="B153" s="334"/>
      <c r="C153" s="334"/>
      <c r="D153" s="334"/>
    </row>
    <row r="154" spans="2:4" x14ac:dyDescent="0.2">
      <c r="B154" s="334"/>
      <c r="C154" s="334"/>
      <c r="D154" s="334"/>
    </row>
    <row r="155" spans="2:4" x14ac:dyDescent="0.2">
      <c r="B155" s="334"/>
      <c r="C155" s="334"/>
      <c r="D155" s="334"/>
    </row>
    <row r="156" spans="2:4" x14ac:dyDescent="0.2">
      <c r="B156" s="334"/>
      <c r="C156" s="334"/>
      <c r="D156" s="334"/>
    </row>
    <row r="157" spans="2:4" x14ac:dyDescent="0.2">
      <c r="B157" s="334"/>
      <c r="C157" s="334"/>
      <c r="D157" s="334"/>
    </row>
    <row r="158" spans="2:4" x14ac:dyDescent="0.2">
      <c r="B158" s="334"/>
      <c r="C158" s="334"/>
      <c r="D158" s="334"/>
    </row>
    <row r="159" spans="2:4" x14ac:dyDescent="0.2">
      <c r="B159" s="334"/>
      <c r="C159" s="334"/>
      <c r="D159" s="334"/>
    </row>
    <row r="160" spans="2:4" x14ac:dyDescent="0.2">
      <c r="B160" s="334"/>
      <c r="C160" s="334"/>
      <c r="D160" s="334"/>
    </row>
    <row r="161" spans="2:4" x14ac:dyDescent="0.2">
      <c r="B161" s="334"/>
      <c r="C161" s="334"/>
      <c r="D161" s="334"/>
    </row>
    <row r="162" spans="2:4" x14ac:dyDescent="0.2">
      <c r="B162" s="334"/>
      <c r="C162" s="334"/>
      <c r="D162" s="334"/>
    </row>
    <row r="163" spans="2:4" x14ac:dyDescent="0.2">
      <c r="B163" s="334"/>
      <c r="C163" s="334"/>
      <c r="D163" s="334"/>
    </row>
    <row r="164" spans="2:4" x14ac:dyDescent="0.2">
      <c r="B164" s="334"/>
      <c r="C164" s="334"/>
      <c r="D164" s="334"/>
    </row>
    <row r="165" spans="2:4" x14ac:dyDescent="0.2">
      <c r="B165" s="334"/>
      <c r="C165" s="334"/>
      <c r="D165" s="334"/>
    </row>
    <row r="166" spans="2:4" x14ac:dyDescent="0.2">
      <c r="B166" s="334"/>
      <c r="C166" s="334"/>
      <c r="D166" s="334"/>
    </row>
    <row r="167" spans="2:4" x14ac:dyDescent="0.2">
      <c r="B167" s="334"/>
      <c r="C167" s="334"/>
      <c r="D167" s="334"/>
    </row>
    <row r="168" spans="2:4" x14ac:dyDescent="0.2">
      <c r="B168" s="334"/>
      <c r="C168" s="334"/>
      <c r="D168" s="334"/>
    </row>
    <row r="169" spans="2:4" x14ac:dyDescent="0.2">
      <c r="B169" s="334"/>
      <c r="C169" s="334"/>
      <c r="D169" s="334"/>
    </row>
    <row r="170" spans="2:4" x14ac:dyDescent="0.2">
      <c r="B170" s="334"/>
      <c r="C170" s="334"/>
      <c r="D170" s="334"/>
    </row>
    <row r="171" spans="2:4" x14ac:dyDescent="0.2">
      <c r="B171" s="334"/>
      <c r="C171" s="334"/>
      <c r="D171" s="334"/>
    </row>
    <row r="172" spans="2:4" x14ac:dyDescent="0.2">
      <c r="B172" s="334"/>
      <c r="C172" s="334"/>
      <c r="D172" s="334"/>
    </row>
    <row r="173" spans="2:4" x14ac:dyDescent="0.2">
      <c r="B173" s="334"/>
      <c r="C173" s="334"/>
      <c r="D173" s="334"/>
    </row>
    <row r="174" spans="2:4" x14ac:dyDescent="0.2">
      <c r="B174" s="334"/>
      <c r="C174" s="334"/>
      <c r="D174" s="334"/>
    </row>
    <row r="175" spans="2:4" x14ac:dyDescent="0.2">
      <c r="B175" s="334"/>
      <c r="C175" s="334"/>
      <c r="D175" s="334"/>
    </row>
    <row r="176" spans="2:4" x14ac:dyDescent="0.2">
      <c r="B176" s="334"/>
      <c r="C176" s="334"/>
      <c r="D176" s="334"/>
    </row>
    <row r="177" spans="2:4" x14ac:dyDescent="0.2">
      <c r="B177" s="334"/>
      <c r="C177" s="334"/>
      <c r="D177" s="334"/>
    </row>
    <row r="178" spans="2:4" x14ac:dyDescent="0.2">
      <c r="B178" s="334"/>
      <c r="C178" s="334"/>
      <c r="D178" s="334"/>
    </row>
    <row r="179" spans="2:4" x14ac:dyDescent="0.2">
      <c r="B179" s="334"/>
      <c r="C179" s="334"/>
      <c r="D179" s="334"/>
    </row>
    <row r="180" spans="2:4" x14ac:dyDescent="0.2">
      <c r="B180" s="334"/>
      <c r="C180" s="334"/>
      <c r="D180" s="334"/>
    </row>
    <row r="181" spans="2:4" x14ac:dyDescent="0.2">
      <c r="B181" s="334"/>
      <c r="C181" s="334"/>
      <c r="D181" s="334"/>
    </row>
    <row r="182" spans="2:4" x14ac:dyDescent="0.2">
      <c r="B182" s="334"/>
      <c r="C182" s="334"/>
      <c r="D182" s="334"/>
    </row>
    <row r="183" spans="2:4" x14ac:dyDescent="0.2">
      <c r="B183" s="334"/>
      <c r="C183" s="334"/>
      <c r="D183" s="334"/>
    </row>
    <row r="184" spans="2:4" x14ac:dyDescent="0.2">
      <c r="B184" s="334"/>
      <c r="C184" s="334"/>
      <c r="D184" s="334"/>
    </row>
    <row r="185" spans="2:4" x14ac:dyDescent="0.2">
      <c r="B185" s="334"/>
      <c r="C185" s="334"/>
      <c r="D185" s="334"/>
    </row>
    <row r="186" spans="2:4" x14ac:dyDescent="0.2">
      <c r="B186" s="334"/>
      <c r="C186" s="334"/>
      <c r="D186" s="334"/>
    </row>
    <row r="187" spans="2:4" x14ac:dyDescent="0.2">
      <c r="B187" s="334"/>
      <c r="C187" s="334"/>
      <c r="D187" s="334"/>
    </row>
    <row r="188" spans="2:4" x14ac:dyDescent="0.2">
      <c r="B188" s="334"/>
      <c r="C188" s="334"/>
      <c r="D188" s="334"/>
    </row>
    <row r="189" spans="2:4" x14ac:dyDescent="0.2">
      <c r="B189" s="334"/>
      <c r="C189" s="334"/>
      <c r="D189" s="334"/>
    </row>
    <row r="190" spans="2:4" x14ac:dyDescent="0.2">
      <c r="B190" s="334"/>
      <c r="C190" s="334"/>
      <c r="D190" s="334"/>
    </row>
    <row r="191" spans="2:4" x14ac:dyDescent="0.2">
      <c r="B191" s="334"/>
      <c r="C191" s="334"/>
      <c r="D191" s="334"/>
    </row>
    <row r="192" spans="2:4" x14ac:dyDescent="0.2">
      <c r="B192" s="334"/>
      <c r="C192" s="334"/>
      <c r="D192" s="334"/>
    </row>
    <row r="193" spans="2:4" x14ac:dyDescent="0.2">
      <c r="B193" s="334"/>
      <c r="C193" s="334"/>
      <c r="D193" s="334"/>
    </row>
    <row r="194" spans="2:4" x14ac:dyDescent="0.2">
      <c r="B194" s="334"/>
      <c r="C194" s="334"/>
      <c r="D194" s="334"/>
    </row>
    <row r="195" spans="2:4" x14ac:dyDescent="0.2">
      <c r="B195" s="334"/>
      <c r="C195" s="334"/>
      <c r="D195" s="334"/>
    </row>
    <row r="196" spans="2:4" x14ac:dyDescent="0.2">
      <c r="B196" s="334"/>
      <c r="C196" s="334"/>
      <c r="D196" s="334"/>
    </row>
    <row r="197" spans="2:4" x14ac:dyDescent="0.2">
      <c r="B197" s="334"/>
      <c r="C197" s="334"/>
      <c r="D197" s="334"/>
    </row>
    <row r="198" spans="2:4" x14ac:dyDescent="0.2">
      <c r="B198" s="334"/>
      <c r="C198" s="334"/>
      <c r="D198" s="334"/>
    </row>
    <row r="199" spans="2:4" x14ac:dyDescent="0.2">
      <c r="B199" s="334"/>
      <c r="C199" s="334"/>
      <c r="D199" s="334"/>
    </row>
    <row r="200" spans="2:4" x14ac:dyDescent="0.2">
      <c r="B200" s="334"/>
      <c r="C200" s="334"/>
      <c r="D200" s="334"/>
    </row>
    <row r="201" spans="2:4" x14ac:dyDescent="0.2">
      <c r="B201" s="334"/>
      <c r="C201" s="334"/>
      <c r="D201" s="334"/>
    </row>
    <row r="202" spans="2:4" x14ac:dyDescent="0.2">
      <c r="B202" s="334"/>
      <c r="C202" s="334"/>
      <c r="D202" s="334"/>
    </row>
    <row r="203" spans="2:4" x14ac:dyDescent="0.2">
      <c r="B203" s="334"/>
      <c r="C203" s="334"/>
      <c r="D203" s="334"/>
    </row>
    <row r="204" spans="2:4" x14ac:dyDescent="0.2">
      <c r="B204" s="334"/>
      <c r="C204" s="334"/>
      <c r="D204" s="334"/>
    </row>
    <row r="205" spans="2:4" x14ac:dyDescent="0.2">
      <c r="B205" s="334"/>
      <c r="C205" s="334"/>
      <c r="D205" s="334"/>
    </row>
    <row r="206" spans="2:4" x14ac:dyDescent="0.2">
      <c r="B206" s="334"/>
      <c r="C206" s="334"/>
      <c r="D206" s="334"/>
    </row>
    <row r="207" spans="2:4" x14ac:dyDescent="0.2">
      <c r="B207" s="334"/>
      <c r="C207" s="334"/>
      <c r="D207" s="334"/>
    </row>
    <row r="208" spans="2:4" x14ac:dyDescent="0.2">
      <c r="B208" s="334"/>
      <c r="C208" s="334"/>
      <c r="D208" s="334"/>
    </row>
    <row r="209" spans="2:4" x14ac:dyDescent="0.2">
      <c r="B209" s="334"/>
      <c r="C209" s="334"/>
      <c r="D209" s="334"/>
    </row>
    <row r="210" spans="2:4" x14ac:dyDescent="0.2">
      <c r="B210" s="334"/>
      <c r="C210" s="334"/>
      <c r="D210" s="334"/>
    </row>
    <row r="211" spans="2:4" x14ac:dyDescent="0.2">
      <c r="B211" s="334"/>
      <c r="C211" s="334"/>
      <c r="D211" s="334"/>
    </row>
    <row r="212" spans="2:4" x14ac:dyDescent="0.2">
      <c r="B212" s="334"/>
      <c r="C212" s="334"/>
      <c r="D212" s="334"/>
    </row>
    <row r="213" spans="2:4" x14ac:dyDescent="0.2">
      <c r="B213" s="334"/>
      <c r="C213" s="334"/>
      <c r="D213" s="334"/>
    </row>
    <row r="214" spans="2:4" x14ac:dyDescent="0.2">
      <c r="B214" s="334"/>
      <c r="C214" s="334"/>
      <c r="D214" s="334"/>
    </row>
    <row r="215" spans="2:4" x14ac:dyDescent="0.2">
      <c r="B215" s="334"/>
      <c r="C215" s="334"/>
      <c r="D215" s="334"/>
    </row>
    <row r="216" spans="2:4" x14ac:dyDescent="0.2">
      <c r="B216" s="334"/>
      <c r="C216" s="334"/>
      <c r="D216" s="334"/>
    </row>
    <row r="217" spans="2:4" x14ac:dyDescent="0.2">
      <c r="B217" s="334"/>
      <c r="C217" s="334"/>
      <c r="D217" s="334"/>
    </row>
    <row r="218" spans="2:4" x14ac:dyDescent="0.2">
      <c r="B218" s="334"/>
      <c r="C218" s="334"/>
      <c r="D218" s="334"/>
    </row>
    <row r="219" spans="2:4" x14ac:dyDescent="0.2">
      <c r="B219" s="334"/>
      <c r="C219" s="334"/>
      <c r="D219" s="334"/>
    </row>
    <row r="220" spans="2:4" x14ac:dyDescent="0.2">
      <c r="B220" s="334"/>
      <c r="C220" s="334"/>
      <c r="D220" s="334"/>
    </row>
    <row r="221" spans="2:4" x14ac:dyDescent="0.2">
      <c r="B221" s="334"/>
      <c r="C221" s="334"/>
      <c r="D221" s="334"/>
    </row>
    <row r="222" spans="2:4" x14ac:dyDescent="0.2">
      <c r="B222" s="334"/>
      <c r="C222" s="334"/>
      <c r="D222" s="334"/>
    </row>
    <row r="223" spans="2:4" x14ac:dyDescent="0.2">
      <c r="B223" s="334"/>
      <c r="C223" s="334"/>
      <c r="D223" s="334"/>
    </row>
    <row r="224" spans="2:4" x14ac:dyDescent="0.2">
      <c r="B224" s="334"/>
      <c r="C224" s="334"/>
      <c r="D224" s="334"/>
    </row>
    <row r="225" spans="2:4" x14ac:dyDescent="0.2">
      <c r="B225" s="334"/>
      <c r="C225" s="334"/>
      <c r="D225" s="334"/>
    </row>
    <row r="226" spans="2:4" x14ac:dyDescent="0.2">
      <c r="B226" s="334"/>
      <c r="C226" s="334"/>
      <c r="D226" s="334"/>
    </row>
    <row r="227" spans="2:4" x14ac:dyDescent="0.2">
      <c r="B227" s="334"/>
      <c r="C227" s="334"/>
      <c r="D227" s="334"/>
    </row>
    <row r="228" spans="2:4" x14ac:dyDescent="0.2">
      <c r="B228" s="334"/>
      <c r="C228" s="334"/>
      <c r="D228" s="334"/>
    </row>
    <row r="229" spans="2:4" x14ac:dyDescent="0.2">
      <c r="B229" s="334"/>
      <c r="C229" s="334"/>
      <c r="D229" s="334"/>
    </row>
    <row r="230" spans="2:4" x14ac:dyDescent="0.2">
      <c r="B230" s="334"/>
      <c r="C230" s="334"/>
      <c r="D230" s="334"/>
    </row>
    <row r="231" spans="2:4" x14ac:dyDescent="0.2">
      <c r="B231" s="334"/>
      <c r="C231" s="334"/>
      <c r="D231" s="334"/>
    </row>
    <row r="232" spans="2:4" x14ac:dyDescent="0.2">
      <c r="B232" s="334"/>
      <c r="C232" s="334"/>
      <c r="D232" s="334"/>
    </row>
    <row r="233" spans="2:4" x14ac:dyDescent="0.2">
      <c r="B233" s="334"/>
      <c r="C233" s="334"/>
      <c r="D233" s="334"/>
    </row>
    <row r="234" spans="2:4" x14ac:dyDescent="0.2">
      <c r="B234" s="334"/>
      <c r="C234" s="334"/>
      <c r="D234" s="334"/>
    </row>
    <row r="235" spans="2:4" x14ac:dyDescent="0.2">
      <c r="B235" s="334"/>
      <c r="C235" s="334"/>
      <c r="D235" s="334"/>
    </row>
    <row r="236" spans="2:4" x14ac:dyDescent="0.2">
      <c r="B236" s="334"/>
      <c r="C236" s="334"/>
      <c r="D236" s="334"/>
    </row>
    <row r="237" spans="2:4" x14ac:dyDescent="0.2">
      <c r="B237" s="334"/>
      <c r="C237" s="334"/>
      <c r="D237" s="334"/>
    </row>
    <row r="238" spans="2:4" x14ac:dyDescent="0.2">
      <c r="B238" s="334"/>
      <c r="C238" s="334"/>
      <c r="D238" s="334"/>
    </row>
    <row r="239" spans="2:4" x14ac:dyDescent="0.2">
      <c r="B239" s="334"/>
      <c r="C239" s="334"/>
      <c r="D239" s="334"/>
    </row>
    <row r="240" spans="2:4" x14ac:dyDescent="0.2">
      <c r="B240" s="334"/>
      <c r="C240" s="334"/>
      <c r="D240" s="334"/>
    </row>
    <row r="241" spans="2:4" x14ac:dyDescent="0.2">
      <c r="B241" s="334"/>
      <c r="C241" s="334"/>
      <c r="D241" s="334"/>
    </row>
    <row r="242" spans="2:4" x14ac:dyDescent="0.2">
      <c r="B242" s="334"/>
      <c r="C242" s="334"/>
      <c r="D242" s="334"/>
    </row>
    <row r="243" spans="2:4" x14ac:dyDescent="0.2">
      <c r="B243" s="334"/>
      <c r="C243" s="334"/>
      <c r="D243" s="334"/>
    </row>
    <row r="244" spans="2:4" x14ac:dyDescent="0.2">
      <c r="B244" s="334"/>
      <c r="C244" s="334"/>
      <c r="D244" s="334"/>
    </row>
    <row r="245" spans="2:4" x14ac:dyDescent="0.2">
      <c r="B245" s="334"/>
      <c r="C245" s="334"/>
      <c r="D245" s="334"/>
    </row>
    <row r="246" spans="2:4" x14ac:dyDescent="0.2">
      <c r="B246" s="334"/>
      <c r="C246" s="334"/>
      <c r="D246" s="334"/>
    </row>
    <row r="247" spans="2:4" x14ac:dyDescent="0.2">
      <c r="B247" s="334"/>
      <c r="C247" s="334"/>
      <c r="D247" s="334"/>
    </row>
    <row r="248" spans="2:4" x14ac:dyDescent="0.2">
      <c r="B248" s="334"/>
      <c r="C248" s="334"/>
      <c r="D248" s="334"/>
    </row>
    <row r="249" spans="2:4" x14ac:dyDescent="0.2">
      <c r="B249" s="334"/>
      <c r="C249" s="334"/>
      <c r="D249" s="334"/>
    </row>
    <row r="250" spans="2:4" x14ac:dyDescent="0.2">
      <c r="B250" s="334"/>
      <c r="C250" s="334"/>
      <c r="D250" s="334"/>
    </row>
    <row r="251" spans="2:4" x14ac:dyDescent="0.2">
      <c r="B251" s="334"/>
      <c r="C251" s="334"/>
      <c r="D251" s="334"/>
    </row>
    <row r="252" spans="2:4" x14ac:dyDescent="0.2">
      <c r="B252" s="334"/>
      <c r="C252" s="334"/>
      <c r="D252" s="334"/>
    </row>
    <row r="253" spans="2:4" x14ac:dyDescent="0.2">
      <c r="B253" s="334"/>
      <c r="C253" s="334"/>
      <c r="D253" s="334"/>
    </row>
    <row r="254" spans="2:4" x14ac:dyDescent="0.2">
      <c r="B254" s="334"/>
      <c r="C254" s="334"/>
      <c r="D254" s="334"/>
    </row>
    <row r="255" spans="2:4" x14ac:dyDescent="0.2">
      <c r="B255" s="334"/>
      <c r="C255" s="334"/>
      <c r="D255" s="334"/>
    </row>
    <row r="256" spans="2:4" x14ac:dyDescent="0.2">
      <c r="B256" s="334"/>
      <c r="C256" s="334"/>
      <c r="D256" s="334"/>
    </row>
    <row r="257" spans="2:4" x14ac:dyDescent="0.2">
      <c r="B257" s="334"/>
      <c r="C257" s="334"/>
      <c r="D257" s="334"/>
    </row>
    <row r="258" spans="2:4" x14ac:dyDescent="0.2">
      <c r="B258" s="334"/>
      <c r="C258" s="334"/>
      <c r="D258" s="334"/>
    </row>
    <row r="259" spans="2:4" x14ac:dyDescent="0.2">
      <c r="B259" s="334"/>
      <c r="C259" s="334"/>
      <c r="D259" s="334"/>
    </row>
    <row r="260" spans="2:4" x14ac:dyDescent="0.2">
      <c r="B260" s="334"/>
      <c r="C260" s="334"/>
      <c r="D260" s="334"/>
    </row>
    <row r="261" spans="2:4" x14ac:dyDescent="0.2">
      <c r="B261" s="334"/>
      <c r="C261" s="334"/>
      <c r="D261" s="334"/>
    </row>
    <row r="262" spans="2:4" x14ac:dyDescent="0.2">
      <c r="B262" s="334"/>
      <c r="C262" s="334"/>
      <c r="D262" s="334"/>
    </row>
    <row r="263" spans="2:4" x14ac:dyDescent="0.2">
      <c r="B263" s="334"/>
      <c r="C263" s="334"/>
      <c r="D263" s="334"/>
    </row>
    <row r="264" spans="2:4" x14ac:dyDescent="0.2">
      <c r="B264" s="334"/>
      <c r="C264" s="334"/>
      <c r="D264" s="334"/>
    </row>
    <row r="265" spans="2:4" x14ac:dyDescent="0.2">
      <c r="B265" s="334"/>
      <c r="C265" s="334"/>
      <c r="D265" s="334"/>
    </row>
    <row r="266" spans="2:4" x14ac:dyDescent="0.2">
      <c r="B266" s="334"/>
      <c r="C266" s="334"/>
      <c r="D266" s="334"/>
    </row>
    <row r="267" spans="2:4" x14ac:dyDescent="0.2">
      <c r="B267" s="334"/>
      <c r="C267" s="334"/>
      <c r="D267" s="334"/>
    </row>
    <row r="268" spans="2:4" x14ac:dyDescent="0.2">
      <c r="B268" s="334"/>
      <c r="C268" s="334"/>
      <c r="D268" s="334"/>
    </row>
    <row r="269" spans="2:4" x14ac:dyDescent="0.2">
      <c r="B269" s="334"/>
      <c r="C269" s="334"/>
      <c r="D269" s="334"/>
    </row>
    <row r="270" spans="2:4" x14ac:dyDescent="0.2">
      <c r="B270" s="334"/>
      <c r="C270" s="334"/>
      <c r="D270" s="334"/>
    </row>
    <row r="271" spans="2:4" x14ac:dyDescent="0.2">
      <c r="B271" s="334"/>
      <c r="C271" s="334"/>
      <c r="D271" s="334"/>
    </row>
    <row r="272" spans="2:4" x14ac:dyDescent="0.2">
      <c r="B272" s="334"/>
      <c r="C272" s="334"/>
      <c r="D272" s="334"/>
    </row>
    <row r="273" spans="2:4" x14ac:dyDescent="0.2">
      <c r="B273" s="334"/>
      <c r="C273" s="334"/>
      <c r="D273" s="334"/>
    </row>
    <row r="274" spans="2:4" x14ac:dyDescent="0.2">
      <c r="B274" s="334"/>
      <c r="C274" s="334"/>
      <c r="D274" s="334"/>
    </row>
    <row r="275" spans="2:4" x14ac:dyDescent="0.2">
      <c r="B275" s="334"/>
      <c r="C275" s="334"/>
      <c r="D275" s="334"/>
    </row>
    <row r="276" spans="2:4" x14ac:dyDescent="0.2">
      <c r="B276" s="334"/>
      <c r="C276" s="334"/>
      <c r="D276" s="334"/>
    </row>
    <row r="277" spans="2:4" x14ac:dyDescent="0.2">
      <c r="B277" s="334"/>
      <c r="C277" s="334"/>
      <c r="D277" s="334"/>
    </row>
    <row r="278" spans="2:4" x14ac:dyDescent="0.2">
      <c r="B278" s="334"/>
      <c r="C278" s="334"/>
      <c r="D278" s="334"/>
    </row>
    <row r="279" spans="2:4" x14ac:dyDescent="0.2">
      <c r="B279" s="334"/>
      <c r="C279" s="334"/>
      <c r="D279" s="334"/>
    </row>
    <row r="280" spans="2:4" x14ac:dyDescent="0.2">
      <c r="B280" s="334"/>
      <c r="C280" s="334"/>
      <c r="D280" s="334"/>
    </row>
    <row r="281" spans="2:4" x14ac:dyDescent="0.2">
      <c r="B281" s="334"/>
      <c r="C281" s="334"/>
      <c r="D281" s="334"/>
    </row>
    <row r="282" spans="2:4" x14ac:dyDescent="0.2">
      <c r="B282" s="334"/>
      <c r="C282" s="334"/>
      <c r="D282" s="334"/>
    </row>
    <row r="283" spans="2:4" x14ac:dyDescent="0.2">
      <c r="B283" s="334"/>
      <c r="C283" s="334"/>
      <c r="D283" s="334"/>
    </row>
    <row r="284" spans="2:4" x14ac:dyDescent="0.2">
      <c r="B284" s="334"/>
      <c r="C284" s="334"/>
      <c r="D284" s="334"/>
    </row>
    <row r="285" spans="2:4" x14ac:dyDescent="0.2">
      <c r="B285" s="334"/>
      <c r="C285" s="334"/>
      <c r="D285" s="334"/>
    </row>
    <row r="286" spans="2:4" x14ac:dyDescent="0.2">
      <c r="B286" s="334"/>
      <c r="C286" s="334"/>
      <c r="D286" s="334"/>
    </row>
    <row r="287" spans="2:4" x14ac:dyDescent="0.2">
      <c r="B287" s="334"/>
      <c r="C287" s="334"/>
      <c r="D287" s="334"/>
    </row>
    <row r="288" spans="2:4" x14ac:dyDescent="0.2">
      <c r="B288" s="334"/>
      <c r="C288" s="334"/>
      <c r="D288" s="334"/>
    </row>
    <row r="289" spans="2:4" x14ac:dyDescent="0.2">
      <c r="B289" s="334"/>
      <c r="C289" s="334"/>
      <c r="D289" s="334"/>
    </row>
    <row r="290" spans="2:4" x14ac:dyDescent="0.2">
      <c r="B290" s="334"/>
      <c r="C290" s="334"/>
      <c r="D290" s="334"/>
    </row>
    <row r="291" spans="2:4" x14ac:dyDescent="0.2">
      <c r="B291" s="334"/>
      <c r="C291" s="334"/>
      <c r="D291" s="334"/>
    </row>
    <row r="292" spans="2:4" x14ac:dyDescent="0.2">
      <c r="B292" s="334"/>
      <c r="C292" s="334"/>
      <c r="D292" s="334"/>
    </row>
    <row r="293" spans="2:4" x14ac:dyDescent="0.2">
      <c r="B293" s="334"/>
      <c r="C293" s="334"/>
      <c r="D293" s="334"/>
    </row>
    <row r="294" spans="2:4" x14ac:dyDescent="0.2">
      <c r="B294" s="334"/>
      <c r="C294" s="334"/>
      <c r="D294" s="334"/>
    </row>
    <row r="295" spans="2:4" x14ac:dyDescent="0.2">
      <c r="B295" s="334"/>
      <c r="C295" s="334"/>
      <c r="D295" s="334"/>
    </row>
    <row r="296" spans="2:4" x14ac:dyDescent="0.2">
      <c r="B296" s="334"/>
      <c r="C296" s="334"/>
      <c r="D296" s="334"/>
    </row>
    <row r="297" spans="2:4" x14ac:dyDescent="0.2">
      <c r="B297" s="334"/>
      <c r="C297" s="334"/>
      <c r="D297" s="334"/>
    </row>
    <row r="298" spans="2:4" x14ac:dyDescent="0.2">
      <c r="B298" s="334"/>
      <c r="C298" s="334"/>
      <c r="D298" s="334"/>
    </row>
    <row r="299" spans="2:4" x14ac:dyDescent="0.2">
      <c r="B299" s="334"/>
      <c r="C299" s="334"/>
      <c r="D299" s="334"/>
    </row>
    <row r="300" spans="2:4" x14ac:dyDescent="0.2">
      <c r="B300" s="334"/>
      <c r="C300" s="334"/>
      <c r="D300" s="334"/>
    </row>
    <row r="301" spans="2:4" x14ac:dyDescent="0.2">
      <c r="B301" s="334"/>
      <c r="C301" s="334"/>
      <c r="D301" s="334"/>
    </row>
    <row r="302" spans="2:4" x14ac:dyDescent="0.2">
      <c r="B302" s="334"/>
      <c r="C302" s="334"/>
      <c r="D302" s="334"/>
    </row>
    <row r="303" spans="2:4" x14ac:dyDescent="0.2">
      <c r="B303" s="334"/>
      <c r="C303" s="334"/>
      <c r="D303" s="334"/>
    </row>
    <row r="304" spans="2:4" x14ac:dyDescent="0.2">
      <c r="B304" s="334"/>
      <c r="C304" s="334"/>
      <c r="D304" s="334"/>
    </row>
    <row r="305" spans="2:4" x14ac:dyDescent="0.2">
      <c r="B305" s="334"/>
      <c r="C305" s="334"/>
      <c r="D305" s="334"/>
    </row>
    <row r="306" spans="2:4" x14ac:dyDescent="0.2">
      <c r="B306" s="334"/>
      <c r="C306" s="334"/>
      <c r="D306" s="334"/>
    </row>
    <row r="307" spans="2:4" x14ac:dyDescent="0.2">
      <c r="B307" s="334"/>
      <c r="C307" s="334"/>
      <c r="D307" s="334"/>
    </row>
    <row r="308" spans="2:4" x14ac:dyDescent="0.2">
      <c r="B308" s="334"/>
      <c r="C308" s="334"/>
      <c r="D308" s="334"/>
    </row>
    <row r="309" spans="2:4" x14ac:dyDescent="0.2">
      <c r="B309" s="334"/>
      <c r="C309" s="334"/>
      <c r="D309" s="334"/>
    </row>
    <row r="310" spans="2:4" x14ac:dyDescent="0.2">
      <c r="B310" s="334"/>
      <c r="C310" s="334"/>
      <c r="D310" s="334"/>
    </row>
    <row r="311" spans="2:4" x14ac:dyDescent="0.2">
      <c r="B311" s="334"/>
      <c r="C311" s="334"/>
      <c r="D311" s="334"/>
    </row>
    <row r="312" spans="2:4" x14ac:dyDescent="0.2">
      <c r="B312" s="334"/>
      <c r="C312" s="334"/>
      <c r="D312" s="334"/>
    </row>
    <row r="313" spans="2:4" x14ac:dyDescent="0.2">
      <c r="B313" s="334"/>
      <c r="C313" s="334"/>
      <c r="D313" s="334"/>
    </row>
    <row r="314" spans="2:4" x14ac:dyDescent="0.2">
      <c r="B314" s="334"/>
      <c r="C314" s="334"/>
      <c r="D314" s="334"/>
    </row>
    <row r="315" spans="2:4" x14ac:dyDescent="0.2">
      <c r="B315" s="334"/>
      <c r="C315" s="334"/>
      <c r="D315" s="334"/>
    </row>
    <row r="316" spans="2:4" x14ac:dyDescent="0.2">
      <c r="B316" s="334"/>
      <c r="C316" s="334"/>
      <c r="D316" s="334"/>
    </row>
    <row r="317" spans="2:4" x14ac:dyDescent="0.2">
      <c r="B317" s="334"/>
      <c r="C317" s="334"/>
      <c r="D317" s="334"/>
    </row>
    <row r="318" spans="2:4" x14ac:dyDescent="0.2">
      <c r="B318" s="334"/>
      <c r="C318" s="334"/>
      <c r="D318" s="334"/>
    </row>
    <row r="319" spans="2:4" x14ac:dyDescent="0.2">
      <c r="B319" s="334"/>
      <c r="C319" s="334"/>
      <c r="D319" s="334"/>
    </row>
    <row r="320" spans="2:4" x14ac:dyDescent="0.2">
      <c r="B320" s="334"/>
      <c r="C320" s="334"/>
      <c r="D320" s="334"/>
    </row>
    <row r="321" spans="2:4" x14ac:dyDescent="0.2">
      <c r="B321" s="334"/>
      <c r="C321" s="334"/>
      <c r="D321" s="334"/>
    </row>
    <row r="322" spans="2:4" x14ac:dyDescent="0.2">
      <c r="B322" s="334"/>
      <c r="C322" s="334"/>
      <c r="D322" s="334"/>
    </row>
    <row r="323" spans="2:4" x14ac:dyDescent="0.2">
      <c r="B323" s="334"/>
      <c r="C323" s="334"/>
      <c r="D323" s="334"/>
    </row>
    <row r="324" spans="2:4" x14ac:dyDescent="0.2">
      <c r="B324" s="334"/>
      <c r="C324" s="334"/>
      <c r="D324" s="334"/>
    </row>
    <row r="325" spans="2:4" x14ac:dyDescent="0.2">
      <c r="B325" s="334"/>
      <c r="C325" s="334"/>
      <c r="D325" s="334"/>
    </row>
    <row r="326" spans="2:4" x14ac:dyDescent="0.2">
      <c r="B326" s="334"/>
      <c r="C326" s="334"/>
      <c r="D326" s="334"/>
    </row>
    <row r="327" spans="2:4" x14ac:dyDescent="0.2">
      <c r="B327" s="334"/>
      <c r="C327" s="334"/>
      <c r="D327" s="334"/>
    </row>
    <row r="328" spans="2:4" x14ac:dyDescent="0.2">
      <c r="B328" s="334"/>
      <c r="C328" s="334"/>
      <c r="D328" s="334"/>
    </row>
    <row r="329" spans="2:4" x14ac:dyDescent="0.2">
      <c r="B329" s="334"/>
      <c r="C329" s="334"/>
      <c r="D329" s="334"/>
    </row>
    <row r="330" spans="2:4" x14ac:dyDescent="0.2">
      <c r="B330" s="334"/>
      <c r="C330" s="334"/>
      <c r="D330" s="334"/>
    </row>
    <row r="331" spans="2:4" x14ac:dyDescent="0.2">
      <c r="B331" s="334"/>
      <c r="C331" s="334"/>
      <c r="D331" s="334"/>
    </row>
    <row r="332" spans="2:4" x14ac:dyDescent="0.2">
      <c r="B332" s="334"/>
      <c r="C332" s="334"/>
      <c r="D332" s="334"/>
    </row>
    <row r="333" spans="2:4" x14ac:dyDescent="0.2">
      <c r="B333" s="334"/>
      <c r="C333" s="334"/>
      <c r="D333" s="334"/>
    </row>
    <row r="334" spans="2:4" x14ac:dyDescent="0.2">
      <c r="B334" s="334"/>
      <c r="C334" s="334"/>
      <c r="D334" s="334"/>
    </row>
    <row r="335" spans="2:4" x14ac:dyDescent="0.2">
      <c r="B335" s="334"/>
      <c r="C335" s="334"/>
      <c r="D335" s="334"/>
    </row>
    <row r="336" spans="2:4" x14ac:dyDescent="0.2">
      <c r="B336" s="334"/>
      <c r="C336" s="334"/>
      <c r="D336" s="334"/>
    </row>
    <row r="337" spans="2:4" x14ac:dyDescent="0.2">
      <c r="B337" s="334"/>
      <c r="C337" s="334"/>
      <c r="D337" s="334"/>
    </row>
    <row r="338" spans="2:4" x14ac:dyDescent="0.2">
      <c r="B338" s="334"/>
      <c r="C338" s="334"/>
      <c r="D338" s="334"/>
    </row>
    <row r="339" spans="2:4" x14ac:dyDescent="0.2">
      <c r="B339" s="334"/>
      <c r="C339" s="334"/>
      <c r="D339" s="334"/>
    </row>
    <row r="340" spans="2:4" x14ac:dyDescent="0.2">
      <c r="B340" s="334"/>
      <c r="C340" s="334"/>
      <c r="D340" s="334"/>
    </row>
    <row r="341" spans="2:4" x14ac:dyDescent="0.2">
      <c r="B341" s="334"/>
      <c r="C341" s="334"/>
      <c r="D341" s="334"/>
    </row>
    <row r="342" spans="2:4" x14ac:dyDescent="0.2">
      <c r="B342" s="334"/>
      <c r="C342" s="334"/>
      <c r="D342" s="334"/>
    </row>
    <row r="343" spans="2:4" x14ac:dyDescent="0.2">
      <c r="B343" s="334"/>
      <c r="C343" s="334"/>
      <c r="D343" s="334"/>
    </row>
    <row r="344" spans="2:4" x14ac:dyDescent="0.2">
      <c r="B344" s="334"/>
      <c r="C344" s="334"/>
      <c r="D344" s="334"/>
    </row>
    <row r="345" spans="2:4" x14ac:dyDescent="0.2">
      <c r="B345" s="334"/>
      <c r="C345" s="334"/>
      <c r="D345" s="334"/>
    </row>
    <row r="346" spans="2:4" x14ac:dyDescent="0.2">
      <c r="B346" s="334"/>
      <c r="C346" s="334"/>
      <c r="D346" s="334"/>
    </row>
    <row r="347" spans="2:4" x14ac:dyDescent="0.2">
      <c r="B347" s="334"/>
      <c r="C347" s="334"/>
      <c r="D347" s="334"/>
    </row>
    <row r="348" spans="2:4" x14ac:dyDescent="0.2">
      <c r="B348" s="334"/>
      <c r="C348" s="334"/>
      <c r="D348" s="334"/>
    </row>
    <row r="349" spans="2:4" x14ac:dyDescent="0.2">
      <c r="B349" s="334"/>
      <c r="C349" s="334"/>
      <c r="D349" s="334"/>
    </row>
    <row r="350" spans="2:4" x14ac:dyDescent="0.2">
      <c r="B350" s="334"/>
      <c r="C350" s="334"/>
      <c r="D350" s="334"/>
    </row>
    <row r="351" spans="2:4" x14ac:dyDescent="0.2">
      <c r="B351" s="334"/>
      <c r="C351" s="334"/>
      <c r="D351" s="334"/>
    </row>
    <row r="352" spans="2:4" x14ac:dyDescent="0.2">
      <c r="B352" s="334"/>
      <c r="C352" s="334"/>
      <c r="D352" s="334"/>
    </row>
    <row r="353" spans="2:4" x14ac:dyDescent="0.2">
      <c r="B353" s="334"/>
      <c r="C353" s="334"/>
      <c r="D353" s="334"/>
    </row>
    <row r="354" spans="2:4" x14ac:dyDescent="0.2">
      <c r="B354" s="334"/>
      <c r="C354" s="334"/>
      <c r="D354" s="334"/>
    </row>
    <row r="355" spans="2:4" x14ac:dyDescent="0.2">
      <c r="B355" s="334"/>
      <c r="C355" s="334"/>
      <c r="D355" s="334"/>
    </row>
    <row r="356" spans="2:4" x14ac:dyDescent="0.2">
      <c r="B356" s="334"/>
      <c r="C356" s="334"/>
      <c r="D356" s="334"/>
    </row>
    <row r="357" spans="2:4" x14ac:dyDescent="0.2">
      <c r="B357" s="334"/>
      <c r="C357" s="334"/>
      <c r="D357" s="334"/>
    </row>
    <row r="358" spans="2:4" x14ac:dyDescent="0.2">
      <c r="B358" s="334"/>
      <c r="C358" s="334"/>
      <c r="D358" s="334"/>
    </row>
    <row r="359" spans="2:4" x14ac:dyDescent="0.2">
      <c r="B359" s="334"/>
      <c r="C359" s="334"/>
      <c r="D359" s="334"/>
    </row>
    <row r="360" spans="2:4" x14ac:dyDescent="0.2">
      <c r="B360" s="334"/>
      <c r="C360" s="334"/>
      <c r="D360" s="334"/>
    </row>
    <row r="361" spans="2:4" x14ac:dyDescent="0.2">
      <c r="B361" s="334"/>
      <c r="C361" s="334"/>
      <c r="D361" s="334"/>
    </row>
    <row r="362" spans="2:4" x14ac:dyDescent="0.2">
      <c r="B362" s="334"/>
      <c r="C362" s="334"/>
      <c r="D362" s="334"/>
    </row>
    <row r="363" spans="2:4" x14ac:dyDescent="0.2">
      <c r="B363" s="334"/>
      <c r="C363" s="334"/>
      <c r="D363" s="334"/>
    </row>
    <row r="364" spans="2:4" x14ac:dyDescent="0.2">
      <c r="B364" s="334"/>
      <c r="C364" s="334"/>
      <c r="D364" s="334"/>
    </row>
    <row r="365" spans="2:4" x14ac:dyDescent="0.2">
      <c r="B365" s="334"/>
      <c r="C365" s="334"/>
      <c r="D365" s="334"/>
    </row>
    <row r="366" spans="2:4" x14ac:dyDescent="0.2">
      <c r="B366" s="334"/>
      <c r="C366" s="334"/>
      <c r="D366" s="334"/>
    </row>
    <row r="367" spans="2:4" x14ac:dyDescent="0.2">
      <c r="B367" s="334"/>
      <c r="C367" s="334"/>
      <c r="D367" s="334"/>
    </row>
    <row r="368" spans="2:4" x14ac:dyDescent="0.2">
      <c r="B368" s="334"/>
      <c r="C368" s="334"/>
      <c r="D368" s="334"/>
    </row>
    <row r="369" spans="2:4" x14ac:dyDescent="0.2">
      <c r="B369" s="334"/>
      <c r="C369" s="334"/>
      <c r="D369" s="334"/>
    </row>
    <row r="370" spans="2:4" x14ac:dyDescent="0.2">
      <c r="B370" s="334"/>
      <c r="C370" s="334"/>
      <c r="D370" s="334"/>
    </row>
    <row r="371" spans="2:4" x14ac:dyDescent="0.2">
      <c r="B371" s="334"/>
      <c r="C371" s="334"/>
      <c r="D371" s="334"/>
    </row>
    <row r="372" spans="2:4" x14ac:dyDescent="0.2">
      <c r="B372" s="334"/>
      <c r="C372" s="334"/>
      <c r="D372" s="334"/>
    </row>
    <row r="373" spans="2:4" x14ac:dyDescent="0.2">
      <c r="B373" s="334"/>
      <c r="C373" s="334"/>
      <c r="D373" s="334"/>
    </row>
    <row r="374" spans="2:4" x14ac:dyDescent="0.2">
      <c r="B374" s="334"/>
      <c r="C374" s="334"/>
      <c r="D374" s="334"/>
    </row>
    <row r="375" spans="2:4" x14ac:dyDescent="0.2">
      <c r="B375" s="334"/>
      <c r="C375" s="334"/>
      <c r="D375" s="334"/>
    </row>
    <row r="376" spans="2:4" x14ac:dyDescent="0.2">
      <c r="B376" s="334"/>
      <c r="C376" s="334"/>
      <c r="D376" s="334"/>
    </row>
    <row r="377" spans="2:4" x14ac:dyDescent="0.2">
      <c r="B377" s="334"/>
      <c r="C377" s="334"/>
      <c r="D377" s="334"/>
    </row>
    <row r="378" spans="2:4" x14ac:dyDescent="0.2">
      <c r="B378" s="334"/>
      <c r="C378" s="334"/>
      <c r="D378" s="334"/>
    </row>
    <row r="379" spans="2:4" x14ac:dyDescent="0.2">
      <c r="B379" s="334"/>
      <c r="C379" s="334"/>
      <c r="D379" s="334"/>
    </row>
    <row r="380" spans="2:4" x14ac:dyDescent="0.2">
      <c r="B380" s="334"/>
      <c r="C380" s="334"/>
      <c r="D380" s="334"/>
    </row>
    <row r="381" spans="2:4" x14ac:dyDescent="0.2">
      <c r="B381" s="334"/>
      <c r="C381" s="334"/>
      <c r="D381" s="334"/>
    </row>
    <row r="382" spans="2:4" x14ac:dyDescent="0.2">
      <c r="B382" s="334"/>
      <c r="C382" s="334"/>
      <c r="D382" s="334"/>
    </row>
    <row r="383" spans="2:4" x14ac:dyDescent="0.2">
      <c r="B383" s="334"/>
      <c r="C383" s="334"/>
      <c r="D383" s="334"/>
    </row>
    <row r="384" spans="2:4" x14ac:dyDescent="0.2">
      <c r="B384" s="334"/>
      <c r="C384" s="334"/>
      <c r="D384" s="334"/>
    </row>
    <row r="385" spans="2:4" x14ac:dyDescent="0.2">
      <c r="B385" s="334"/>
      <c r="C385" s="334"/>
      <c r="D385" s="334"/>
    </row>
    <row r="386" spans="2:4" x14ac:dyDescent="0.2">
      <c r="B386" s="334"/>
      <c r="C386" s="334"/>
      <c r="D386" s="334"/>
    </row>
    <row r="387" spans="2:4" x14ac:dyDescent="0.2">
      <c r="B387" s="334"/>
      <c r="C387" s="334"/>
      <c r="D387" s="334"/>
    </row>
    <row r="388" spans="2:4" x14ac:dyDescent="0.2">
      <c r="B388" s="334"/>
      <c r="C388" s="334"/>
      <c r="D388" s="334"/>
    </row>
    <row r="389" spans="2:4" x14ac:dyDescent="0.2">
      <c r="B389" s="334"/>
      <c r="C389" s="334"/>
      <c r="D389" s="334"/>
    </row>
    <row r="390" spans="2:4" x14ac:dyDescent="0.2">
      <c r="B390" s="334"/>
      <c r="C390" s="334"/>
      <c r="D390" s="334"/>
    </row>
    <row r="391" spans="2:4" x14ac:dyDescent="0.2">
      <c r="B391" s="334"/>
      <c r="C391" s="334"/>
      <c r="D391" s="334"/>
    </row>
    <row r="392" spans="2:4" x14ac:dyDescent="0.2">
      <c r="B392" s="334"/>
      <c r="C392" s="334"/>
      <c r="D392" s="334"/>
    </row>
    <row r="393" spans="2:4" x14ac:dyDescent="0.2">
      <c r="B393" s="334"/>
      <c r="C393" s="334"/>
      <c r="D393" s="334"/>
    </row>
    <row r="394" spans="2:4" x14ac:dyDescent="0.2">
      <c r="B394" s="334"/>
      <c r="C394" s="334"/>
      <c r="D394" s="334"/>
    </row>
    <row r="395" spans="2:4" x14ac:dyDescent="0.2">
      <c r="B395" s="334"/>
      <c r="C395" s="334"/>
      <c r="D395" s="334"/>
    </row>
    <row r="396" spans="2:4" x14ac:dyDescent="0.2">
      <c r="B396" s="334"/>
      <c r="C396" s="334"/>
      <c r="D396" s="334"/>
    </row>
    <row r="397" spans="2:4" x14ac:dyDescent="0.2">
      <c r="B397" s="334"/>
      <c r="C397" s="334"/>
      <c r="D397" s="334"/>
    </row>
    <row r="398" spans="2:4" x14ac:dyDescent="0.2">
      <c r="B398" s="334"/>
      <c r="C398" s="334"/>
      <c r="D398" s="334"/>
    </row>
    <row r="399" spans="2:4" x14ac:dyDescent="0.2">
      <c r="B399" s="334"/>
      <c r="C399" s="334"/>
      <c r="D399" s="334"/>
    </row>
    <row r="400" spans="2:4" x14ac:dyDescent="0.2">
      <c r="B400" s="334"/>
      <c r="C400" s="334"/>
      <c r="D400" s="334"/>
    </row>
    <row r="401" spans="2:4" x14ac:dyDescent="0.2">
      <c r="B401" s="334"/>
      <c r="C401" s="334"/>
      <c r="D401" s="334"/>
    </row>
    <row r="402" spans="2:4" x14ac:dyDescent="0.2">
      <c r="B402" s="334"/>
      <c r="C402" s="334"/>
      <c r="D402" s="334"/>
    </row>
    <row r="403" spans="2:4" x14ac:dyDescent="0.2">
      <c r="B403" s="334"/>
      <c r="C403" s="334"/>
      <c r="D403" s="334"/>
    </row>
    <row r="404" spans="2:4" x14ac:dyDescent="0.2">
      <c r="B404" s="334"/>
      <c r="C404" s="334"/>
      <c r="D404" s="334"/>
    </row>
    <row r="405" spans="2:4" x14ac:dyDescent="0.2">
      <c r="B405" s="334"/>
      <c r="C405" s="334"/>
      <c r="D405" s="334"/>
    </row>
    <row r="406" spans="2:4" x14ac:dyDescent="0.2">
      <c r="B406" s="334"/>
      <c r="C406" s="334"/>
      <c r="D406" s="334"/>
    </row>
    <row r="407" spans="2:4" x14ac:dyDescent="0.2">
      <c r="B407" s="334"/>
      <c r="C407" s="334"/>
      <c r="D407" s="334"/>
    </row>
    <row r="408" spans="2:4" x14ac:dyDescent="0.2">
      <c r="B408" s="334"/>
      <c r="C408" s="334"/>
      <c r="D408" s="334"/>
    </row>
    <row r="409" spans="2:4" x14ac:dyDescent="0.2">
      <c r="B409" s="334"/>
      <c r="C409" s="334"/>
      <c r="D409" s="334"/>
    </row>
    <row r="410" spans="2:4" x14ac:dyDescent="0.2">
      <c r="B410" s="334"/>
      <c r="C410" s="334"/>
      <c r="D410" s="334"/>
    </row>
    <row r="411" spans="2:4" x14ac:dyDescent="0.2">
      <c r="B411" s="334"/>
      <c r="C411" s="334"/>
      <c r="D411" s="334"/>
    </row>
    <row r="412" spans="2:4" x14ac:dyDescent="0.2">
      <c r="B412" s="334"/>
      <c r="C412" s="334"/>
      <c r="D412" s="334"/>
    </row>
    <row r="413" spans="2:4" x14ac:dyDescent="0.2">
      <c r="B413" s="334"/>
      <c r="C413" s="334"/>
      <c r="D413" s="334"/>
    </row>
    <row r="414" spans="2:4" x14ac:dyDescent="0.2">
      <c r="B414" s="334"/>
      <c r="C414" s="334"/>
      <c r="D414" s="334"/>
    </row>
    <row r="415" spans="2:4" x14ac:dyDescent="0.2">
      <c r="B415" s="334"/>
      <c r="C415" s="334"/>
      <c r="D415" s="334"/>
    </row>
    <row r="416" spans="2:4" x14ac:dyDescent="0.2">
      <c r="B416" s="334"/>
      <c r="C416" s="334"/>
      <c r="D416" s="334"/>
    </row>
    <row r="417" spans="2:4" x14ac:dyDescent="0.2">
      <c r="B417" s="334"/>
      <c r="C417" s="334"/>
      <c r="D417" s="334"/>
    </row>
    <row r="418" spans="2:4" x14ac:dyDescent="0.2">
      <c r="B418" s="334"/>
      <c r="C418" s="334"/>
      <c r="D418" s="334"/>
    </row>
    <row r="419" spans="2:4" x14ac:dyDescent="0.2">
      <c r="B419" s="334"/>
      <c r="C419" s="334"/>
      <c r="D419" s="334"/>
    </row>
    <row r="420" spans="2:4" x14ac:dyDescent="0.2">
      <c r="B420" s="334"/>
      <c r="C420" s="334"/>
      <c r="D420" s="334"/>
    </row>
    <row r="421" spans="2:4" x14ac:dyDescent="0.2">
      <c r="B421" s="334"/>
      <c r="C421" s="334"/>
      <c r="D421" s="334"/>
    </row>
    <row r="422" spans="2:4" x14ac:dyDescent="0.2">
      <c r="B422" s="334"/>
      <c r="C422" s="334"/>
      <c r="D422" s="334"/>
    </row>
    <row r="423" spans="2:4" x14ac:dyDescent="0.2">
      <c r="B423" s="334"/>
      <c r="C423" s="334"/>
      <c r="D423" s="334"/>
    </row>
    <row r="424" spans="2:4" x14ac:dyDescent="0.2">
      <c r="B424" s="334"/>
      <c r="C424" s="334"/>
      <c r="D424" s="334"/>
    </row>
    <row r="425" spans="2:4" x14ac:dyDescent="0.2">
      <c r="B425" s="334"/>
      <c r="C425" s="334"/>
      <c r="D425" s="334"/>
    </row>
    <row r="426" spans="2:4" x14ac:dyDescent="0.2">
      <c r="B426" s="334"/>
      <c r="C426" s="334"/>
      <c r="D426" s="334"/>
    </row>
    <row r="427" spans="2:4" x14ac:dyDescent="0.2">
      <c r="B427" s="334"/>
      <c r="C427" s="334"/>
      <c r="D427" s="334"/>
    </row>
    <row r="428" spans="2:4" x14ac:dyDescent="0.2">
      <c r="B428" s="334"/>
      <c r="C428" s="334"/>
      <c r="D428" s="334"/>
    </row>
    <row r="429" spans="2:4" x14ac:dyDescent="0.2">
      <c r="B429" s="334"/>
      <c r="C429" s="334"/>
      <c r="D429" s="334"/>
    </row>
    <row r="430" spans="2:4" x14ac:dyDescent="0.2">
      <c r="B430" s="334"/>
      <c r="C430" s="334"/>
      <c r="D430" s="334"/>
    </row>
    <row r="431" spans="2:4" x14ac:dyDescent="0.2">
      <c r="B431" s="334"/>
      <c r="C431" s="334"/>
      <c r="D431" s="334"/>
    </row>
    <row r="432" spans="2:4" x14ac:dyDescent="0.2">
      <c r="B432" s="334"/>
      <c r="C432" s="334"/>
      <c r="D432" s="334"/>
    </row>
    <row r="433" spans="2:4" x14ac:dyDescent="0.2">
      <c r="B433" s="334"/>
      <c r="C433" s="334"/>
      <c r="D433" s="334"/>
    </row>
    <row r="434" spans="2:4" x14ac:dyDescent="0.2">
      <c r="B434" s="334"/>
      <c r="C434" s="334"/>
      <c r="D434" s="334"/>
    </row>
    <row r="435" spans="2:4" x14ac:dyDescent="0.2">
      <c r="B435" s="334"/>
      <c r="C435" s="334"/>
      <c r="D435" s="334"/>
    </row>
    <row r="436" spans="2:4" x14ac:dyDescent="0.2">
      <c r="B436" s="334"/>
      <c r="C436" s="334"/>
      <c r="D436" s="334"/>
    </row>
    <row r="437" spans="2:4" x14ac:dyDescent="0.2">
      <c r="B437" s="334"/>
      <c r="C437" s="334"/>
      <c r="D437" s="334"/>
    </row>
    <row r="438" spans="2:4" x14ac:dyDescent="0.2">
      <c r="B438" s="334"/>
      <c r="C438" s="334"/>
      <c r="D438" s="334"/>
    </row>
    <row r="439" spans="2:4" x14ac:dyDescent="0.2">
      <c r="B439" s="334"/>
      <c r="C439" s="334"/>
      <c r="D439" s="334"/>
    </row>
    <row r="440" spans="2:4" x14ac:dyDescent="0.2">
      <c r="B440" s="334"/>
      <c r="C440" s="334"/>
      <c r="D440" s="334"/>
    </row>
    <row r="441" spans="2:4" x14ac:dyDescent="0.2">
      <c r="B441" s="334"/>
      <c r="C441" s="334"/>
      <c r="D441" s="334"/>
    </row>
    <row r="442" spans="2:4" x14ac:dyDescent="0.2">
      <c r="B442" s="334"/>
      <c r="C442" s="334"/>
      <c r="D442" s="334"/>
    </row>
    <row r="443" spans="2:4" x14ac:dyDescent="0.2">
      <c r="B443" s="334"/>
      <c r="C443" s="334"/>
      <c r="D443" s="334"/>
    </row>
    <row r="444" spans="2:4" x14ac:dyDescent="0.2">
      <c r="B444" s="334"/>
      <c r="C444" s="334"/>
      <c r="D444" s="334"/>
    </row>
    <row r="445" spans="2:4" x14ac:dyDescent="0.2">
      <c r="B445" s="334"/>
      <c r="C445" s="334"/>
      <c r="D445" s="334"/>
    </row>
    <row r="446" spans="2:4" x14ac:dyDescent="0.2">
      <c r="B446" s="334"/>
      <c r="C446" s="334"/>
      <c r="D446" s="334"/>
    </row>
    <row r="447" spans="2:4" x14ac:dyDescent="0.2">
      <c r="B447" s="334"/>
      <c r="C447" s="334"/>
      <c r="D447" s="334"/>
    </row>
    <row r="448" spans="2:4" x14ac:dyDescent="0.2">
      <c r="B448" s="334"/>
      <c r="C448" s="334"/>
      <c r="D448" s="334"/>
    </row>
    <row r="449" spans="2:4" x14ac:dyDescent="0.2">
      <c r="B449" s="334"/>
      <c r="C449" s="334"/>
      <c r="D449" s="334"/>
    </row>
    <row r="450" spans="2:4" x14ac:dyDescent="0.2">
      <c r="B450" s="334"/>
      <c r="C450" s="334"/>
      <c r="D450" s="334"/>
    </row>
    <row r="451" spans="2:4" x14ac:dyDescent="0.2">
      <c r="B451" s="334"/>
      <c r="C451" s="334"/>
      <c r="D451" s="334"/>
    </row>
    <row r="452" spans="2:4" x14ac:dyDescent="0.2">
      <c r="B452" s="334"/>
      <c r="C452" s="334"/>
      <c r="D452" s="334"/>
    </row>
    <row r="453" spans="2:4" x14ac:dyDescent="0.2">
      <c r="B453" s="334"/>
      <c r="C453" s="334"/>
      <c r="D453" s="334"/>
    </row>
    <row r="454" spans="2:4" x14ac:dyDescent="0.2">
      <c r="B454" s="334"/>
      <c r="C454" s="334"/>
      <c r="D454" s="334"/>
    </row>
    <row r="455" spans="2:4" x14ac:dyDescent="0.2">
      <c r="B455" s="334"/>
      <c r="C455" s="334"/>
      <c r="D455" s="334"/>
    </row>
    <row r="456" spans="2:4" x14ac:dyDescent="0.2">
      <c r="B456" s="334"/>
      <c r="C456" s="334"/>
      <c r="D456" s="334"/>
    </row>
    <row r="457" spans="2:4" x14ac:dyDescent="0.2">
      <c r="B457" s="334"/>
      <c r="C457" s="334"/>
      <c r="D457" s="334"/>
    </row>
    <row r="458" spans="2:4" x14ac:dyDescent="0.2">
      <c r="B458" s="334"/>
      <c r="C458" s="334"/>
      <c r="D458" s="334"/>
    </row>
    <row r="459" spans="2:4" x14ac:dyDescent="0.2">
      <c r="B459" s="334"/>
      <c r="C459" s="334"/>
      <c r="D459" s="334"/>
    </row>
    <row r="460" spans="2:4" x14ac:dyDescent="0.2">
      <c r="B460" s="334"/>
      <c r="C460" s="334"/>
      <c r="D460" s="334"/>
    </row>
    <row r="461" spans="2:4" x14ac:dyDescent="0.2">
      <c r="B461" s="334"/>
      <c r="C461" s="334"/>
      <c r="D461" s="334"/>
    </row>
    <row r="462" spans="2:4" x14ac:dyDescent="0.2">
      <c r="B462" s="334"/>
      <c r="C462" s="334"/>
      <c r="D462" s="334"/>
    </row>
    <row r="463" spans="2:4" x14ac:dyDescent="0.2">
      <c r="B463" s="334"/>
      <c r="C463" s="334"/>
      <c r="D463" s="334"/>
    </row>
    <row r="464" spans="2:4" x14ac:dyDescent="0.2">
      <c r="B464" s="334"/>
      <c r="C464" s="334"/>
      <c r="D464" s="334"/>
    </row>
    <row r="465" spans="2:4" x14ac:dyDescent="0.2">
      <c r="B465" s="334"/>
      <c r="C465" s="334"/>
      <c r="D465" s="334"/>
    </row>
    <row r="466" spans="2:4" x14ac:dyDescent="0.2">
      <c r="B466" s="334"/>
      <c r="C466" s="334"/>
      <c r="D466" s="334"/>
    </row>
    <row r="467" spans="2:4" x14ac:dyDescent="0.2">
      <c r="B467" s="334"/>
      <c r="C467" s="334"/>
      <c r="D467" s="334"/>
    </row>
    <row r="468" spans="2:4" x14ac:dyDescent="0.2">
      <c r="B468" s="334"/>
      <c r="C468" s="334"/>
      <c r="D468" s="334"/>
    </row>
    <row r="469" spans="2:4" x14ac:dyDescent="0.2">
      <c r="B469" s="334"/>
      <c r="C469" s="334"/>
      <c r="D469" s="334"/>
    </row>
    <row r="470" spans="2:4" x14ac:dyDescent="0.2">
      <c r="B470" s="334"/>
      <c r="C470" s="334"/>
      <c r="D470" s="334"/>
    </row>
    <row r="471" spans="2:4" x14ac:dyDescent="0.2">
      <c r="B471" s="334"/>
      <c r="C471" s="334"/>
      <c r="D471" s="334"/>
    </row>
    <row r="472" spans="2:4" x14ac:dyDescent="0.2">
      <c r="B472" s="334"/>
      <c r="C472" s="334"/>
      <c r="D472" s="334"/>
    </row>
    <row r="473" spans="2:4" x14ac:dyDescent="0.2">
      <c r="B473" s="334"/>
      <c r="C473" s="334"/>
      <c r="D473" s="334"/>
    </row>
    <row r="474" spans="2:4" x14ac:dyDescent="0.2">
      <c r="B474" s="334"/>
      <c r="C474" s="334"/>
      <c r="D474" s="334"/>
    </row>
    <row r="475" spans="2:4" x14ac:dyDescent="0.2">
      <c r="B475" s="334"/>
      <c r="C475" s="334"/>
      <c r="D475" s="334"/>
    </row>
    <row r="476" spans="2:4" x14ac:dyDescent="0.2">
      <c r="B476" s="334"/>
      <c r="C476" s="334"/>
      <c r="D476" s="334"/>
    </row>
    <row r="477" spans="2:4" x14ac:dyDescent="0.2">
      <c r="B477" s="334"/>
      <c r="C477" s="334"/>
      <c r="D477" s="334"/>
    </row>
    <row r="478" spans="2:4" x14ac:dyDescent="0.2">
      <c r="B478" s="334"/>
      <c r="C478" s="334"/>
      <c r="D478" s="334"/>
    </row>
    <row r="479" spans="2:4" x14ac:dyDescent="0.2">
      <c r="B479" s="334"/>
      <c r="C479" s="334"/>
      <c r="D479" s="334"/>
    </row>
    <row r="480" spans="2:4" x14ac:dyDescent="0.2">
      <c r="B480" s="334"/>
      <c r="C480" s="334"/>
      <c r="D480" s="334"/>
    </row>
    <row r="481" spans="2:4" x14ac:dyDescent="0.2">
      <c r="B481" s="334"/>
      <c r="C481" s="334"/>
      <c r="D481" s="334"/>
    </row>
    <row r="482" spans="2:4" x14ac:dyDescent="0.2">
      <c r="B482" s="334"/>
      <c r="C482" s="334"/>
      <c r="D482" s="334"/>
    </row>
    <row r="483" spans="2:4" x14ac:dyDescent="0.2">
      <c r="B483" s="334"/>
      <c r="C483" s="334"/>
      <c r="D483" s="334"/>
    </row>
    <row r="484" spans="2:4" x14ac:dyDescent="0.2">
      <c r="B484" s="334"/>
      <c r="C484" s="334"/>
      <c r="D484" s="334"/>
    </row>
    <row r="485" spans="2:4" x14ac:dyDescent="0.2">
      <c r="B485" s="334"/>
      <c r="C485" s="334"/>
      <c r="D485" s="334"/>
    </row>
    <row r="486" spans="2:4" x14ac:dyDescent="0.2">
      <c r="B486" s="334"/>
      <c r="C486" s="334"/>
      <c r="D486" s="334"/>
    </row>
    <row r="487" spans="2:4" x14ac:dyDescent="0.2">
      <c r="B487" s="334"/>
      <c r="C487" s="334"/>
      <c r="D487" s="334"/>
    </row>
    <row r="488" spans="2:4" x14ac:dyDescent="0.2">
      <c r="B488" s="334"/>
      <c r="C488" s="334"/>
      <c r="D488" s="334"/>
    </row>
    <row r="489" spans="2:4" x14ac:dyDescent="0.2">
      <c r="B489" s="334"/>
      <c r="C489" s="334"/>
      <c r="D489" s="334"/>
    </row>
    <row r="490" spans="2:4" x14ac:dyDescent="0.2">
      <c r="B490" s="334"/>
      <c r="C490" s="334"/>
      <c r="D490" s="334"/>
    </row>
    <row r="491" spans="2:4" x14ac:dyDescent="0.2">
      <c r="B491" s="334"/>
      <c r="C491" s="334"/>
      <c r="D491" s="334"/>
    </row>
    <row r="492" spans="2:4" x14ac:dyDescent="0.2">
      <c r="B492" s="334"/>
      <c r="C492" s="334"/>
      <c r="D492" s="334"/>
    </row>
    <row r="493" spans="2:4" x14ac:dyDescent="0.2">
      <c r="B493" s="334"/>
      <c r="C493" s="334"/>
      <c r="D493" s="334"/>
    </row>
    <row r="494" spans="2:4" x14ac:dyDescent="0.2">
      <c r="B494" s="334"/>
      <c r="C494" s="334"/>
      <c r="D494" s="334"/>
    </row>
    <row r="495" spans="2:4" x14ac:dyDescent="0.2">
      <c r="B495" s="334"/>
      <c r="C495" s="334"/>
      <c r="D495" s="334"/>
    </row>
    <row r="496" spans="2:4" x14ac:dyDescent="0.2">
      <c r="B496" s="334"/>
      <c r="C496" s="334"/>
      <c r="D496" s="334"/>
    </row>
    <row r="497" spans="2:4" x14ac:dyDescent="0.2">
      <c r="B497" s="334"/>
      <c r="C497" s="334"/>
      <c r="D497" s="334"/>
    </row>
    <row r="498" spans="2:4" x14ac:dyDescent="0.2">
      <c r="B498" s="334"/>
      <c r="C498" s="334"/>
      <c r="D498" s="334"/>
    </row>
    <row r="499" spans="2:4" x14ac:dyDescent="0.2">
      <c r="B499" s="334"/>
      <c r="C499" s="334"/>
      <c r="D499" s="334"/>
    </row>
    <row r="500" spans="2:4" x14ac:dyDescent="0.2">
      <c r="B500" s="334"/>
      <c r="C500" s="334"/>
      <c r="D500" s="334"/>
    </row>
    <row r="501" spans="2:4" x14ac:dyDescent="0.2">
      <c r="B501" s="334"/>
      <c r="C501" s="334"/>
      <c r="D501" s="334"/>
    </row>
    <row r="502" spans="2:4" x14ac:dyDescent="0.2">
      <c r="B502" s="334"/>
      <c r="C502" s="334"/>
      <c r="D502" s="334"/>
    </row>
    <row r="503" spans="2:4" x14ac:dyDescent="0.2">
      <c r="B503" s="334"/>
      <c r="C503" s="334"/>
      <c r="D503" s="334"/>
    </row>
    <row r="504" spans="2:4" x14ac:dyDescent="0.2">
      <c r="B504" s="334"/>
      <c r="C504" s="334"/>
      <c r="D504" s="334"/>
    </row>
    <row r="505" spans="2:4" x14ac:dyDescent="0.2">
      <c r="B505" s="334"/>
      <c r="C505" s="334"/>
      <c r="D505" s="334"/>
    </row>
    <row r="506" spans="2:4" x14ac:dyDescent="0.2">
      <c r="B506" s="334"/>
      <c r="C506" s="334"/>
      <c r="D506" s="334"/>
    </row>
    <row r="507" spans="2:4" x14ac:dyDescent="0.2">
      <c r="B507" s="334"/>
      <c r="C507" s="334"/>
      <c r="D507" s="334"/>
    </row>
    <row r="508" spans="2:4" x14ac:dyDescent="0.2">
      <c r="B508" s="334"/>
      <c r="C508" s="334"/>
      <c r="D508" s="334"/>
    </row>
    <row r="509" spans="2:4" x14ac:dyDescent="0.2">
      <c r="B509" s="334"/>
      <c r="C509" s="334"/>
      <c r="D509" s="334"/>
    </row>
    <row r="510" spans="2:4" x14ac:dyDescent="0.2">
      <c r="B510" s="334"/>
      <c r="C510" s="334"/>
      <c r="D510" s="334"/>
    </row>
    <row r="511" spans="2:4" x14ac:dyDescent="0.2">
      <c r="B511" s="334"/>
      <c r="C511" s="334"/>
      <c r="D511" s="334"/>
    </row>
    <row r="512" spans="2:4" x14ac:dyDescent="0.2">
      <c r="B512" s="334"/>
      <c r="C512" s="334"/>
      <c r="D512" s="334"/>
    </row>
    <row r="513" spans="2:4" x14ac:dyDescent="0.2">
      <c r="B513" s="334"/>
      <c r="C513" s="334"/>
      <c r="D513" s="334"/>
    </row>
    <row r="514" spans="2:4" x14ac:dyDescent="0.2">
      <c r="B514" s="334"/>
      <c r="C514" s="334"/>
      <c r="D514" s="334"/>
    </row>
    <row r="515" spans="2:4" x14ac:dyDescent="0.2">
      <c r="B515" s="334"/>
      <c r="C515" s="334"/>
      <c r="D515" s="334"/>
    </row>
    <row r="516" spans="2:4" x14ac:dyDescent="0.2">
      <c r="B516" s="334"/>
      <c r="C516" s="334"/>
      <c r="D516" s="334"/>
    </row>
    <row r="517" spans="2:4" x14ac:dyDescent="0.2">
      <c r="B517" s="334"/>
      <c r="C517" s="334"/>
      <c r="D517" s="334"/>
    </row>
    <row r="518" spans="2:4" x14ac:dyDescent="0.2">
      <c r="B518" s="334"/>
      <c r="C518" s="334"/>
      <c r="D518" s="334"/>
    </row>
    <row r="519" spans="2:4" x14ac:dyDescent="0.2">
      <c r="B519" s="334"/>
      <c r="C519" s="334"/>
      <c r="D519" s="334"/>
    </row>
    <row r="520" spans="2:4" x14ac:dyDescent="0.2">
      <c r="B520" s="334"/>
      <c r="C520" s="334"/>
      <c r="D520" s="334"/>
    </row>
    <row r="521" spans="2:4" x14ac:dyDescent="0.2">
      <c r="B521" s="334"/>
      <c r="C521" s="334"/>
      <c r="D521" s="334"/>
    </row>
    <row r="522" spans="2:4" x14ac:dyDescent="0.2">
      <c r="B522" s="334"/>
      <c r="C522" s="334"/>
      <c r="D522" s="334"/>
    </row>
    <row r="523" spans="2:4" x14ac:dyDescent="0.2">
      <c r="B523" s="334"/>
      <c r="C523" s="334"/>
      <c r="D523" s="334"/>
    </row>
    <row r="524" spans="2:4" x14ac:dyDescent="0.2">
      <c r="B524" s="334"/>
      <c r="C524" s="334"/>
      <c r="D524" s="334"/>
    </row>
    <row r="525" spans="2:4" x14ac:dyDescent="0.2">
      <c r="B525" s="334"/>
      <c r="C525" s="334"/>
      <c r="D525" s="334"/>
    </row>
    <row r="526" spans="2:4" x14ac:dyDescent="0.2">
      <c r="B526" s="334"/>
      <c r="C526" s="334"/>
      <c r="D526" s="334"/>
    </row>
    <row r="527" spans="2:4" x14ac:dyDescent="0.2">
      <c r="B527" s="334"/>
      <c r="C527" s="334"/>
      <c r="D527" s="334"/>
    </row>
    <row r="528" spans="2:4" x14ac:dyDescent="0.2">
      <c r="B528" s="334"/>
      <c r="C528" s="334"/>
      <c r="D528" s="334"/>
    </row>
    <row r="529" spans="2:4" x14ac:dyDescent="0.2">
      <c r="B529" s="334"/>
      <c r="C529" s="334"/>
      <c r="D529" s="334"/>
    </row>
    <row r="530" spans="2:4" x14ac:dyDescent="0.2">
      <c r="B530" s="334"/>
      <c r="C530" s="334"/>
      <c r="D530" s="334"/>
    </row>
    <row r="531" spans="2:4" x14ac:dyDescent="0.2">
      <c r="B531" s="334"/>
      <c r="C531" s="334"/>
      <c r="D531" s="334"/>
    </row>
    <row r="532" spans="2:4" x14ac:dyDescent="0.2">
      <c r="B532" s="334"/>
      <c r="C532" s="334"/>
      <c r="D532" s="334"/>
    </row>
    <row r="533" spans="2:4" x14ac:dyDescent="0.2">
      <c r="B533" s="334"/>
      <c r="C533" s="334"/>
      <c r="D533" s="334"/>
    </row>
    <row r="534" spans="2:4" x14ac:dyDescent="0.2">
      <c r="B534" s="334"/>
      <c r="C534" s="334"/>
      <c r="D534" s="334"/>
    </row>
    <row r="535" spans="2:4" x14ac:dyDescent="0.2">
      <c r="B535" s="334"/>
      <c r="C535" s="334"/>
      <c r="D535" s="334"/>
    </row>
    <row r="536" spans="2:4" x14ac:dyDescent="0.2">
      <c r="B536" s="334"/>
      <c r="C536" s="334"/>
      <c r="D536" s="334"/>
    </row>
    <row r="537" spans="2:4" x14ac:dyDescent="0.2">
      <c r="B537" s="334"/>
      <c r="C537" s="334"/>
      <c r="D537" s="334"/>
    </row>
    <row r="538" spans="2:4" x14ac:dyDescent="0.2">
      <c r="B538" s="334"/>
      <c r="C538" s="334"/>
      <c r="D538" s="334"/>
    </row>
    <row r="539" spans="2:4" x14ac:dyDescent="0.2">
      <c r="B539" s="334"/>
      <c r="C539" s="334"/>
      <c r="D539" s="334"/>
    </row>
    <row r="540" spans="2:4" x14ac:dyDescent="0.2">
      <c r="B540" s="334"/>
      <c r="C540" s="334"/>
      <c r="D540" s="334"/>
    </row>
    <row r="541" spans="2:4" x14ac:dyDescent="0.2">
      <c r="B541" s="334"/>
      <c r="C541" s="334"/>
      <c r="D541" s="334"/>
    </row>
    <row r="542" spans="2:4" x14ac:dyDescent="0.2">
      <c r="B542" s="334"/>
      <c r="C542" s="334"/>
      <c r="D542" s="334"/>
    </row>
    <row r="543" spans="2:4" x14ac:dyDescent="0.2">
      <c r="B543" s="334"/>
      <c r="C543" s="334"/>
      <c r="D543" s="334"/>
    </row>
    <row r="544" spans="2:4" x14ac:dyDescent="0.2">
      <c r="B544" s="334"/>
      <c r="C544" s="334"/>
      <c r="D544" s="334"/>
    </row>
    <row r="545" spans="2:4" x14ac:dyDescent="0.2">
      <c r="B545" s="334"/>
      <c r="C545" s="334"/>
      <c r="D545" s="334"/>
    </row>
    <row r="546" spans="2:4" x14ac:dyDescent="0.2">
      <c r="B546" s="334"/>
      <c r="C546" s="334"/>
      <c r="D546" s="334"/>
    </row>
    <row r="547" spans="2:4" x14ac:dyDescent="0.2">
      <c r="B547" s="334"/>
      <c r="C547" s="334"/>
      <c r="D547" s="334"/>
    </row>
    <row r="548" spans="2:4" x14ac:dyDescent="0.2">
      <c r="B548" s="334"/>
      <c r="C548" s="334"/>
      <c r="D548" s="334"/>
    </row>
    <row r="549" spans="2:4" x14ac:dyDescent="0.2">
      <c r="B549" s="334"/>
      <c r="C549" s="334"/>
      <c r="D549" s="334"/>
    </row>
    <row r="550" spans="2:4" x14ac:dyDescent="0.2">
      <c r="B550" s="334"/>
      <c r="C550" s="334"/>
      <c r="D550" s="334"/>
    </row>
    <row r="551" spans="2:4" x14ac:dyDescent="0.2">
      <c r="B551" s="334"/>
      <c r="C551" s="334"/>
      <c r="D551" s="334"/>
    </row>
    <row r="552" spans="2:4" x14ac:dyDescent="0.2">
      <c r="B552" s="334"/>
      <c r="C552" s="334"/>
      <c r="D552" s="334"/>
    </row>
    <row r="553" spans="2:4" x14ac:dyDescent="0.2">
      <c r="B553" s="334"/>
      <c r="C553" s="334"/>
      <c r="D553" s="334"/>
    </row>
    <row r="554" spans="2:4" x14ac:dyDescent="0.2">
      <c r="B554" s="334"/>
      <c r="C554" s="334"/>
      <c r="D554" s="334"/>
    </row>
    <row r="555" spans="2:4" x14ac:dyDescent="0.2">
      <c r="B555" s="334"/>
      <c r="C555" s="334"/>
      <c r="D555" s="334"/>
    </row>
    <row r="556" spans="2:4" x14ac:dyDescent="0.2">
      <c r="B556" s="334"/>
      <c r="C556" s="334"/>
      <c r="D556" s="334"/>
    </row>
    <row r="557" spans="2:4" x14ac:dyDescent="0.2">
      <c r="B557" s="334"/>
      <c r="C557" s="334"/>
      <c r="D557" s="334"/>
    </row>
    <row r="558" spans="2:4" x14ac:dyDescent="0.2">
      <c r="B558" s="334"/>
      <c r="C558" s="334"/>
      <c r="D558" s="334"/>
    </row>
    <row r="559" spans="2:4" x14ac:dyDescent="0.2">
      <c r="B559" s="334"/>
      <c r="C559" s="334"/>
      <c r="D559" s="334"/>
    </row>
    <row r="560" spans="2:4" x14ac:dyDescent="0.2">
      <c r="B560" s="334"/>
      <c r="C560" s="334"/>
      <c r="D560" s="334"/>
    </row>
    <row r="561" spans="2:4" x14ac:dyDescent="0.2">
      <c r="B561" s="334"/>
      <c r="C561" s="334"/>
      <c r="D561" s="334"/>
    </row>
    <row r="562" spans="2:4" x14ac:dyDescent="0.2">
      <c r="B562" s="334"/>
      <c r="C562" s="334"/>
      <c r="D562" s="334"/>
    </row>
    <row r="563" spans="2:4" x14ac:dyDescent="0.2">
      <c r="B563" s="334"/>
      <c r="C563" s="334"/>
      <c r="D563" s="334"/>
    </row>
    <row r="564" spans="2:4" x14ac:dyDescent="0.2">
      <c r="B564" s="334"/>
      <c r="C564" s="334"/>
      <c r="D564" s="334"/>
    </row>
    <row r="565" spans="2:4" x14ac:dyDescent="0.2">
      <c r="B565" s="334"/>
      <c r="C565" s="334"/>
      <c r="D565" s="334"/>
    </row>
    <row r="566" spans="2:4" x14ac:dyDescent="0.2">
      <c r="B566" s="334"/>
      <c r="C566" s="334"/>
      <c r="D566" s="334"/>
    </row>
    <row r="567" spans="2:4" x14ac:dyDescent="0.2">
      <c r="B567" s="334"/>
      <c r="C567" s="334"/>
      <c r="D567" s="334"/>
    </row>
    <row r="568" spans="2:4" x14ac:dyDescent="0.2">
      <c r="B568" s="334"/>
      <c r="C568" s="334"/>
      <c r="D568" s="334"/>
    </row>
    <row r="569" spans="2:4" x14ac:dyDescent="0.2">
      <c r="B569" s="334"/>
      <c r="C569" s="334"/>
      <c r="D569" s="334"/>
    </row>
    <row r="570" spans="2:4" x14ac:dyDescent="0.2">
      <c r="B570" s="334"/>
      <c r="C570" s="334"/>
      <c r="D570" s="334"/>
    </row>
    <row r="571" spans="2:4" x14ac:dyDescent="0.2">
      <c r="B571" s="334"/>
      <c r="C571" s="334"/>
      <c r="D571" s="334"/>
    </row>
    <row r="572" spans="2:4" x14ac:dyDescent="0.2">
      <c r="B572" s="334"/>
      <c r="C572" s="334"/>
      <c r="D572" s="334"/>
    </row>
    <row r="573" spans="2:4" x14ac:dyDescent="0.2">
      <c r="B573" s="334"/>
      <c r="C573" s="334"/>
      <c r="D573" s="334"/>
    </row>
    <row r="574" spans="2:4" x14ac:dyDescent="0.2">
      <c r="B574" s="334"/>
      <c r="C574" s="334"/>
      <c r="D574" s="334"/>
    </row>
    <row r="575" spans="2:4" x14ac:dyDescent="0.2">
      <c r="B575" s="334"/>
      <c r="C575" s="334"/>
      <c r="D575" s="334"/>
    </row>
    <row r="576" spans="2:4" x14ac:dyDescent="0.2">
      <c r="B576" s="334"/>
      <c r="C576" s="334"/>
      <c r="D576" s="334"/>
    </row>
    <row r="577" spans="2:4" x14ac:dyDescent="0.2">
      <c r="B577" s="334"/>
      <c r="C577" s="334"/>
      <c r="D577" s="334"/>
    </row>
    <row r="578" spans="2:4" x14ac:dyDescent="0.2">
      <c r="B578" s="334"/>
      <c r="C578" s="334"/>
      <c r="D578" s="334"/>
    </row>
    <row r="579" spans="2:4" x14ac:dyDescent="0.2">
      <c r="B579" s="334"/>
      <c r="C579" s="334"/>
      <c r="D579" s="334"/>
    </row>
    <row r="580" spans="2:4" x14ac:dyDescent="0.2">
      <c r="B580" s="334"/>
      <c r="C580" s="334"/>
      <c r="D580" s="334"/>
    </row>
    <row r="581" spans="2:4" x14ac:dyDescent="0.2">
      <c r="B581" s="334"/>
      <c r="C581" s="334"/>
      <c r="D581" s="334"/>
    </row>
    <row r="582" spans="2:4" x14ac:dyDescent="0.2">
      <c r="B582" s="334"/>
      <c r="C582" s="334"/>
      <c r="D582" s="334"/>
    </row>
    <row r="583" spans="2:4" x14ac:dyDescent="0.2">
      <c r="B583" s="334"/>
      <c r="C583" s="334"/>
      <c r="D583" s="334"/>
    </row>
    <row r="584" spans="2:4" x14ac:dyDescent="0.2">
      <c r="B584" s="334"/>
      <c r="C584" s="334"/>
      <c r="D584" s="334"/>
    </row>
    <row r="585" spans="2:4" x14ac:dyDescent="0.2">
      <c r="B585" s="334"/>
      <c r="C585" s="334"/>
      <c r="D585" s="334"/>
    </row>
    <row r="586" spans="2:4" x14ac:dyDescent="0.2">
      <c r="B586" s="334"/>
      <c r="C586" s="334"/>
      <c r="D586" s="334"/>
    </row>
    <row r="587" spans="2:4" x14ac:dyDescent="0.2">
      <c r="B587" s="334"/>
      <c r="C587" s="334"/>
      <c r="D587" s="334"/>
    </row>
    <row r="588" spans="2:4" x14ac:dyDescent="0.2">
      <c r="B588" s="334"/>
      <c r="C588" s="334"/>
      <c r="D588" s="334"/>
    </row>
    <row r="589" spans="2:4" x14ac:dyDescent="0.2">
      <c r="B589" s="334"/>
      <c r="C589" s="334"/>
      <c r="D589" s="334"/>
    </row>
    <row r="590" spans="2:4" x14ac:dyDescent="0.2">
      <c r="B590" s="334"/>
      <c r="C590" s="334"/>
      <c r="D590" s="334"/>
    </row>
    <row r="591" spans="2:4" x14ac:dyDescent="0.2">
      <c r="B591" s="334"/>
      <c r="C591" s="334"/>
      <c r="D591" s="334"/>
    </row>
    <row r="592" spans="2:4" x14ac:dyDescent="0.2">
      <c r="B592" s="334"/>
      <c r="C592" s="334"/>
      <c r="D592" s="334"/>
    </row>
    <row r="593" spans="2:4" x14ac:dyDescent="0.2">
      <c r="B593" s="334"/>
      <c r="C593" s="334"/>
      <c r="D593" s="334"/>
    </row>
    <row r="594" spans="2:4" x14ac:dyDescent="0.2">
      <c r="B594" s="334"/>
      <c r="C594" s="334"/>
      <c r="D594" s="334"/>
    </row>
    <row r="595" spans="2:4" x14ac:dyDescent="0.2">
      <c r="B595" s="334"/>
      <c r="C595" s="334"/>
      <c r="D595" s="334"/>
    </row>
    <row r="596" spans="2:4" x14ac:dyDescent="0.2">
      <c r="B596" s="334"/>
      <c r="C596" s="334"/>
      <c r="D596" s="334"/>
    </row>
    <row r="597" spans="2:4" x14ac:dyDescent="0.2">
      <c r="B597" s="334"/>
      <c r="C597" s="334"/>
      <c r="D597" s="334"/>
    </row>
    <row r="598" spans="2:4" x14ac:dyDescent="0.2">
      <c r="B598" s="334"/>
      <c r="C598" s="334"/>
      <c r="D598" s="334"/>
    </row>
    <row r="599" spans="2:4" x14ac:dyDescent="0.2">
      <c r="B599" s="334"/>
      <c r="C599" s="334"/>
      <c r="D599" s="334"/>
    </row>
    <row r="600" spans="2:4" x14ac:dyDescent="0.2">
      <c r="B600" s="334"/>
      <c r="C600" s="334"/>
      <c r="D600" s="334"/>
    </row>
    <row r="601" spans="2:4" x14ac:dyDescent="0.2">
      <c r="B601" s="334"/>
      <c r="C601" s="334"/>
      <c r="D601" s="334"/>
    </row>
    <row r="602" spans="2:4" x14ac:dyDescent="0.2">
      <c r="B602" s="334"/>
      <c r="C602" s="334"/>
      <c r="D602" s="334"/>
    </row>
    <row r="603" spans="2:4" x14ac:dyDescent="0.2">
      <c r="B603" s="334"/>
      <c r="C603" s="334"/>
      <c r="D603" s="334"/>
    </row>
    <row r="604" spans="2:4" x14ac:dyDescent="0.2">
      <c r="B604" s="334"/>
      <c r="C604" s="334"/>
      <c r="D604" s="334"/>
    </row>
    <row r="605" spans="2:4" x14ac:dyDescent="0.2">
      <c r="B605" s="334"/>
      <c r="C605" s="334"/>
      <c r="D605" s="334"/>
    </row>
    <row r="606" spans="2:4" x14ac:dyDescent="0.2">
      <c r="B606" s="334"/>
      <c r="C606" s="334"/>
      <c r="D606" s="334"/>
    </row>
    <row r="607" spans="2:4" x14ac:dyDescent="0.2">
      <c r="B607" s="334"/>
      <c r="C607" s="334"/>
      <c r="D607" s="334"/>
    </row>
    <row r="608" spans="2:4" x14ac:dyDescent="0.2">
      <c r="B608" s="334"/>
      <c r="C608" s="334"/>
      <c r="D608" s="334"/>
    </row>
    <row r="609" spans="2:4" x14ac:dyDescent="0.2">
      <c r="B609" s="334"/>
      <c r="C609" s="334"/>
      <c r="D609" s="334"/>
    </row>
    <row r="610" spans="2:4" x14ac:dyDescent="0.2">
      <c r="B610" s="334"/>
      <c r="C610" s="334"/>
      <c r="D610" s="334"/>
    </row>
    <row r="611" spans="2:4" x14ac:dyDescent="0.2">
      <c r="B611" s="334"/>
      <c r="C611" s="334"/>
      <c r="D611" s="334"/>
    </row>
    <row r="612" spans="2:4" x14ac:dyDescent="0.2">
      <c r="B612" s="334"/>
      <c r="C612" s="334"/>
      <c r="D612" s="334"/>
    </row>
    <row r="613" spans="2:4" x14ac:dyDescent="0.2">
      <c r="B613" s="334"/>
      <c r="C613" s="334"/>
      <c r="D613" s="334"/>
    </row>
    <row r="614" spans="2:4" x14ac:dyDescent="0.2">
      <c r="B614" s="334"/>
      <c r="C614" s="334"/>
      <c r="D614" s="334"/>
    </row>
    <row r="615" spans="2:4" x14ac:dyDescent="0.2">
      <c r="B615" s="334"/>
      <c r="C615" s="334"/>
      <c r="D615" s="334"/>
    </row>
    <row r="616" spans="2:4" x14ac:dyDescent="0.2">
      <c r="B616" s="334"/>
      <c r="C616" s="334"/>
      <c r="D616" s="334"/>
    </row>
    <row r="617" spans="2:4" x14ac:dyDescent="0.2">
      <c r="B617" s="334"/>
      <c r="C617" s="334"/>
      <c r="D617" s="334"/>
    </row>
    <row r="618" spans="2:4" x14ac:dyDescent="0.2">
      <c r="B618" s="334"/>
      <c r="C618" s="334"/>
      <c r="D618" s="334"/>
    </row>
    <row r="619" spans="2:4" x14ac:dyDescent="0.2">
      <c r="B619" s="334"/>
      <c r="C619" s="334"/>
      <c r="D619" s="334"/>
    </row>
    <row r="620" spans="2:4" x14ac:dyDescent="0.2">
      <c r="B620" s="334"/>
      <c r="C620" s="334"/>
      <c r="D620" s="334"/>
    </row>
    <row r="621" spans="2:4" x14ac:dyDescent="0.2">
      <c r="B621" s="334"/>
      <c r="C621" s="334"/>
      <c r="D621" s="334"/>
    </row>
    <row r="622" spans="2:4" x14ac:dyDescent="0.2">
      <c r="B622" s="334"/>
      <c r="C622" s="334"/>
      <c r="D622" s="334"/>
    </row>
    <row r="623" spans="2:4" x14ac:dyDescent="0.2">
      <c r="B623" s="334"/>
      <c r="C623" s="334"/>
      <c r="D623" s="334"/>
    </row>
    <row r="624" spans="2:4" x14ac:dyDescent="0.2">
      <c r="B624" s="334"/>
      <c r="C624" s="334"/>
      <c r="D624" s="334"/>
    </row>
    <row r="625" spans="2:4" x14ac:dyDescent="0.2">
      <c r="B625" s="334"/>
      <c r="C625" s="334"/>
      <c r="D625" s="334"/>
    </row>
    <row r="626" spans="2:4" x14ac:dyDescent="0.2">
      <c r="B626" s="334"/>
      <c r="C626" s="334"/>
      <c r="D626" s="334"/>
    </row>
    <row r="627" spans="2:4" x14ac:dyDescent="0.2">
      <c r="B627" s="334"/>
      <c r="C627" s="334"/>
      <c r="D627" s="334"/>
    </row>
    <row r="628" spans="2:4" x14ac:dyDescent="0.2">
      <c r="B628" s="334"/>
      <c r="C628" s="334"/>
      <c r="D628" s="334"/>
    </row>
    <row r="629" spans="2:4" x14ac:dyDescent="0.2">
      <c r="B629" s="334"/>
      <c r="C629" s="334"/>
      <c r="D629" s="334"/>
    </row>
    <row r="630" spans="2:4" x14ac:dyDescent="0.2">
      <c r="B630" s="334"/>
      <c r="C630" s="334"/>
      <c r="D630" s="334"/>
    </row>
    <row r="631" spans="2:4" x14ac:dyDescent="0.2">
      <c r="B631" s="334"/>
      <c r="C631" s="334"/>
      <c r="D631" s="334"/>
    </row>
    <row r="632" spans="2:4" x14ac:dyDescent="0.2">
      <c r="B632" s="334"/>
      <c r="C632" s="334"/>
      <c r="D632" s="334"/>
    </row>
    <row r="633" spans="2:4" x14ac:dyDescent="0.2">
      <c r="B633" s="334"/>
      <c r="C633" s="334"/>
      <c r="D633" s="334"/>
    </row>
    <row r="634" spans="2:4" x14ac:dyDescent="0.2">
      <c r="B634" s="334"/>
      <c r="C634" s="334"/>
      <c r="D634" s="334"/>
    </row>
    <row r="635" spans="2:4" x14ac:dyDescent="0.2">
      <c r="B635" s="334"/>
      <c r="C635" s="334"/>
      <c r="D635" s="334"/>
    </row>
    <row r="636" spans="2:4" x14ac:dyDescent="0.2">
      <c r="B636" s="334"/>
      <c r="C636" s="334"/>
      <c r="D636" s="334"/>
    </row>
    <row r="637" spans="2:4" x14ac:dyDescent="0.2">
      <c r="B637" s="334"/>
      <c r="C637" s="334"/>
      <c r="D637" s="334"/>
    </row>
    <row r="638" spans="2:4" x14ac:dyDescent="0.2">
      <c r="B638" s="334"/>
      <c r="C638" s="334"/>
      <c r="D638" s="334"/>
    </row>
    <row r="639" spans="2:4" x14ac:dyDescent="0.2">
      <c r="B639" s="334"/>
      <c r="C639" s="334"/>
      <c r="D639" s="334"/>
    </row>
    <row r="640" spans="2:4" x14ac:dyDescent="0.2">
      <c r="B640" s="334"/>
      <c r="C640" s="334"/>
      <c r="D640" s="334"/>
    </row>
    <row r="641" spans="2:4" x14ac:dyDescent="0.2">
      <c r="B641" s="334"/>
      <c r="C641" s="334"/>
      <c r="D641" s="334"/>
    </row>
    <row r="642" spans="2:4" x14ac:dyDescent="0.2">
      <c r="B642" s="334"/>
      <c r="C642" s="334"/>
      <c r="D642" s="334"/>
    </row>
    <row r="643" spans="2:4" x14ac:dyDescent="0.2">
      <c r="B643" s="334"/>
      <c r="C643" s="334"/>
      <c r="D643" s="334"/>
    </row>
    <row r="644" spans="2:4" x14ac:dyDescent="0.2">
      <c r="B644" s="334"/>
      <c r="C644" s="334"/>
      <c r="D644" s="334"/>
    </row>
    <row r="645" spans="2:4" x14ac:dyDescent="0.2">
      <c r="B645" s="334"/>
      <c r="C645" s="334"/>
      <c r="D645" s="334"/>
    </row>
    <row r="646" spans="2:4" x14ac:dyDescent="0.2">
      <c r="B646" s="334"/>
      <c r="C646" s="334"/>
      <c r="D646" s="334"/>
    </row>
    <row r="647" spans="2:4" x14ac:dyDescent="0.2">
      <c r="B647" s="334"/>
      <c r="C647" s="334"/>
      <c r="D647" s="334"/>
    </row>
    <row r="648" spans="2:4" x14ac:dyDescent="0.2">
      <c r="B648" s="334"/>
      <c r="C648" s="334"/>
      <c r="D648" s="334"/>
    </row>
    <row r="649" spans="2:4" x14ac:dyDescent="0.2">
      <c r="B649" s="334"/>
      <c r="C649" s="334"/>
      <c r="D649" s="334"/>
    </row>
    <row r="650" spans="2:4" x14ac:dyDescent="0.2">
      <c r="B650" s="334"/>
      <c r="C650" s="334"/>
      <c r="D650" s="334"/>
    </row>
    <row r="651" spans="2:4" x14ac:dyDescent="0.2">
      <c r="B651" s="334"/>
      <c r="C651" s="334"/>
      <c r="D651" s="334"/>
    </row>
    <row r="652" spans="2:4" x14ac:dyDescent="0.2">
      <c r="B652" s="334"/>
      <c r="C652" s="334"/>
      <c r="D652" s="334"/>
    </row>
    <row r="653" spans="2:4" x14ac:dyDescent="0.2">
      <c r="B653" s="334"/>
      <c r="C653" s="334"/>
      <c r="D653" s="334"/>
    </row>
    <row r="654" spans="2:4" x14ac:dyDescent="0.2">
      <c r="B654" s="334"/>
      <c r="C654" s="334"/>
      <c r="D654" s="334"/>
    </row>
    <row r="655" spans="2:4" x14ac:dyDescent="0.2">
      <c r="B655" s="334"/>
      <c r="C655" s="334"/>
      <c r="D655" s="334"/>
    </row>
    <row r="656" spans="2:4" x14ac:dyDescent="0.2">
      <c r="B656" s="334"/>
      <c r="C656" s="334"/>
      <c r="D656" s="334"/>
    </row>
    <row r="657" spans="2:4" x14ac:dyDescent="0.2">
      <c r="B657" s="334"/>
      <c r="C657" s="334"/>
      <c r="D657" s="334"/>
    </row>
    <row r="658" spans="2:4" x14ac:dyDescent="0.2">
      <c r="B658" s="334"/>
      <c r="C658" s="334"/>
      <c r="D658" s="334"/>
    </row>
    <row r="659" spans="2:4" x14ac:dyDescent="0.2">
      <c r="B659" s="334"/>
      <c r="C659" s="334"/>
      <c r="D659" s="334"/>
    </row>
    <row r="660" spans="2:4" x14ac:dyDescent="0.2">
      <c r="B660" s="334"/>
      <c r="C660" s="334"/>
      <c r="D660" s="334"/>
    </row>
    <row r="661" spans="2:4" x14ac:dyDescent="0.2">
      <c r="B661" s="334"/>
      <c r="C661" s="334"/>
      <c r="D661" s="334"/>
    </row>
    <row r="662" spans="2:4" x14ac:dyDescent="0.2">
      <c r="B662" s="334"/>
      <c r="C662" s="334"/>
      <c r="D662" s="334"/>
    </row>
    <row r="663" spans="2:4" x14ac:dyDescent="0.2">
      <c r="B663" s="334"/>
      <c r="C663" s="334"/>
      <c r="D663" s="334"/>
    </row>
    <row r="664" spans="2:4" x14ac:dyDescent="0.2">
      <c r="B664" s="334"/>
      <c r="C664" s="334"/>
      <c r="D664" s="334"/>
    </row>
    <row r="665" spans="2:4" x14ac:dyDescent="0.2">
      <c r="B665" s="334"/>
      <c r="C665" s="334"/>
      <c r="D665" s="334"/>
    </row>
    <row r="666" spans="2:4" x14ac:dyDescent="0.2">
      <c r="B666" s="334"/>
      <c r="C666" s="334"/>
      <c r="D666" s="334"/>
    </row>
    <row r="667" spans="2:4" x14ac:dyDescent="0.2">
      <c r="B667" s="334"/>
      <c r="C667" s="334"/>
      <c r="D667" s="334"/>
    </row>
    <row r="668" spans="2:4" x14ac:dyDescent="0.2">
      <c r="B668" s="334"/>
      <c r="C668" s="334"/>
      <c r="D668" s="334"/>
    </row>
    <row r="669" spans="2:4" x14ac:dyDescent="0.2">
      <c r="B669" s="334"/>
      <c r="C669" s="334"/>
      <c r="D669" s="334"/>
    </row>
    <row r="670" spans="2:4" x14ac:dyDescent="0.2">
      <c r="B670" s="334"/>
      <c r="C670" s="334"/>
      <c r="D670" s="334"/>
    </row>
    <row r="671" spans="2:4" x14ac:dyDescent="0.2">
      <c r="B671" s="334"/>
      <c r="C671" s="334"/>
      <c r="D671" s="334"/>
    </row>
    <row r="672" spans="2:4" x14ac:dyDescent="0.2">
      <c r="B672" s="334"/>
      <c r="C672" s="334"/>
      <c r="D672" s="334"/>
    </row>
    <row r="673" spans="2:4" x14ac:dyDescent="0.2">
      <c r="B673" s="334"/>
      <c r="C673" s="334"/>
      <c r="D673" s="334"/>
    </row>
    <row r="674" spans="2:4" x14ac:dyDescent="0.2">
      <c r="B674" s="334"/>
      <c r="C674" s="334"/>
      <c r="D674" s="334"/>
    </row>
    <row r="675" spans="2:4" x14ac:dyDescent="0.2">
      <c r="B675" s="334"/>
      <c r="C675" s="334"/>
      <c r="D675" s="334"/>
    </row>
    <row r="676" spans="2:4" x14ac:dyDescent="0.2">
      <c r="B676" s="334"/>
      <c r="C676" s="334"/>
      <c r="D676" s="334"/>
    </row>
    <row r="677" spans="2:4" x14ac:dyDescent="0.2">
      <c r="B677" s="334"/>
      <c r="C677" s="334"/>
      <c r="D677" s="334"/>
    </row>
    <row r="678" spans="2:4" x14ac:dyDescent="0.2">
      <c r="B678" s="334"/>
      <c r="C678" s="334"/>
      <c r="D678" s="334"/>
    </row>
    <row r="679" spans="2:4" x14ac:dyDescent="0.2">
      <c r="B679" s="334"/>
      <c r="C679" s="334"/>
      <c r="D679" s="334"/>
    </row>
    <row r="680" spans="2:4" x14ac:dyDescent="0.2">
      <c r="B680" s="334"/>
      <c r="C680" s="334"/>
      <c r="D680" s="334"/>
    </row>
    <row r="681" spans="2:4" x14ac:dyDescent="0.2">
      <c r="B681" s="334"/>
      <c r="C681" s="334"/>
      <c r="D681" s="334"/>
    </row>
    <row r="682" spans="2:4" x14ac:dyDescent="0.2">
      <c r="B682" s="334"/>
      <c r="C682" s="334"/>
      <c r="D682" s="334"/>
    </row>
    <row r="683" spans="2:4" x14ac:dyDescent="0.2">
      <c r="B683" s="334"/>
      <c r="C683" s="334"/>
      <c r="D683" s="334"/>
    </row>
    <row r="684" spans="2:4" x14ac:dyDescent="0.2">
      <c r="B684" s="334"/>
      <c r="C684" s="334"/>
      <c r="D684" s="334"/>
    </row>
    <row r="685" spans="2:4" x14ac:dyDescent="0.2">
      <c r="B685" s="334"/>
      <c r="C685" s="334"/>
      <c r="D685" s="334"/>
    </row>
    <row r="686" spans="2:4" x14ac:dyDescent="0.2">
      <c r="B686" s="334"/>
      <c r="C686" s="334"/>
      <c r="D686" s="334"/>
    </row>
    <row r="687" spans="2:4" x14ac:dyDescent="0.2">
      <c r="B687" s="334"/>
      <c r="C687" s="334"/>
      <c r="D687" s="334"/>
    </row>
    <row r="688" spans="2:4" x14ac:dyDescent="0.2">
      <c r="B688" s="334"/>
      <c r="C688" s="334"/>
      <c r="D688" s="334"/>
    </row>
    <row r="689" spans="2:4" x14ac:dyDescent="0.2">
      <c r="B689" s="334"/>
      <c r="C689" s="334"/>
      <c r="D689" s="334"/>
    </row>
    <row r="690" spans="2:4" x14ac:dyDescent="0.2">
      <c r="B690" s="334"/>
      <c r="C690" s="334"/>
      <c r="D690" s="334"/>
    </row>
    <row r="691" spans="2:4" x14ac:dyDescent="0.2">
      <c r="B691" s="334"/>
      <c r="C691" s="334"/>
      <c r="D691" s="334"/>
    </row>
    <row r="692" spans="2:4" x14ac:dyDescent="0.2">
      <c r="B692" s="334"/>
      <c r="C692" s="334"/>
      <c r="D692" s="334"/>
    </row>
    <row r="693" spans="2:4" x14ac:dyDescent="0.2">
      <c r="B693" s="334"/>
      <c r="C693" s="334"/>
      <c r="D693" s="334"/>
    </row>
    <row r="694" spans="2:4" x14ac:dyDescent="0.2">
      <c r="B694" s="334"/>
      <c r="C694" s="334"/>
      <c r="D694" s="334"/>
    </row>
    <row r="695" spans="2:4" x14ac:dyDescent="0.2">
      <c r="B695" s="334"/>
      <c r="C695" s="334"/>
      <c r="D695" s="334"/>
    </row>
    <row r="696" spans="2:4" x14ac:dyDescent="0.2">
      <c r="B696" s="334"/>
      <c r="C696" s="334"/>
      <c r="D696" s="334"/>
    </row>
    <row r="697" spans="2:4" x14ac:dyDescent="0.2">
      <c r="B697" s="334"/>
      <c r="C697" s="334"/>
      <c r="D697" s="334"/>
    </row>
    <row r="698" spans="2:4" x14ac:dyDescent="0.2">
      <c r="B698" s="334"/>
      <c r="C698" s="334"/>
      <c r="D698" s="334"/>
    </row>
    <row r="699" spans="2:4" x14ac:dyDescent="0.2">
      <c r="B699" s="334"/>
      <c r="C699" s="334"/>
      <c r="D699" s="334"/>
    </row>
    <row r="700" spans="2:4" x14ac:dyDescent="0.2">
      <c r="B700" s="334"/>
      <c r="C700" s="334"/>
      <c r="D700" s="334"/>
    </row>
    <row r="701" spans="2:4" x14ac:dyDescent="0.2">
      <c r="B701" s="334"/>
      <c r="C701" s="334"/>
      <c r="D701" s="334"/>
    </row>
    <row r="702" spans="2:4" x14ac:dyDescent="0.2">
      <c r="B702" s="334"/>
      <c r="C702" s="334"/>
      <c r="D702" s="334"/>
    </row>
    <row r="703" spans="2:4" x14ac:dyDescent="0.2">
      <c r="B703" s="334"/>
      <c r="C703" s="334"/>
      <c r="D703" s="334"/>
    </row>
    <row r="704" spans="2:4" x14ac:dyDescent="0.2">
      <c r="B704" s="334"/>
      <c r="C704" s="334"/>
      <c r="D704" s="334"/>
    </row>
    <row r="705" spans="2:4" x14ac:dyDescent="0.2">
      <c r="B705" s="334"/>
      <c r="C705" s="334"/>
      <c r="D705" s="334"/>
    </row>
    <row r="706" spans="2:4" x14ac:dyDescent="0.2">
      <c r="B706" s="334"/>
      <c r="C706" s="334"/>
      <c r="D706" s="334"/>
    </row>
    <row r="707" spans="2:4" x14ac:dyDescent="0.2">
      <c r="B707" s="334"/>
      <c r="C707" s="334"/>
      <c r="D707" s="334"/>
    </row>
    <row r="708" spans="2:4" x14ac:dyDescent="0.2">
      <c r="B708" s="334"/>
      <c r="C708" s="334"/>
      <c r="D708" s="334"/>
    </row>
    <row r="709" spans="2:4" x14ac:dyDescent="0.2">
      <c r="B709" s="334"/>
      <c r="C709" s="334"/>
      <c r="D709" s="334"/>
    </row>
    <row r="710" spans="2:4" x14ac:dyDescent="0.2">
      <c r="B710" s="334"/>
      <c r="C710" s="334"/>
      <c r="D710" s="334"/>
    </row>
    <row r="711" spans="2:4" x14ac:dyDescent="0.2">
      <c r="B711" s="334"/>
      <c r="C711" s="334"/>
      <c r="D711" s="334"/>
    </row>
    <row r="712" spans="2:4" x14ac:dyDescent="0.2">
      <c r="B712" s="334"/>
      <c r="C712" s="334"/>
      <c r="D712" s="334"/>
    </row>
    <row r="713" spans="2:4" x14ac:dyDescent="0.2">
      <c r="B713" s="334"/>
      <c r="C713" s="334"/>
      <c r="D713" s="334"/>
    </row>
    <row r="714" spans="2:4" x14ac:dyDescent="0.2">
      <c r="B714" s="334"/>
      <c r="C714" s="334"/>
      <c r="D714" s="334"/>
    </row>
    <row r="715" spans="2:4" x14ac:dyDescent="0.2">
      <c r="B715" s="334"/>
      <c r="C715" s="334"/>
      <c r="D715" s="334"/>
    </row>
    <row r="716" spans="2:4" x14ac:dyDescent="0.2">
      <c r="B716" s="334"/>
      <c r="C716" s="334"/>
      <c r="D716" s="334"/>
    </row>
    <row r="717" spans="2:4" x14ac:dyDescent="0.2">
      <c r="B717" s="334"/>
      <c r="C717" s="334"/>
      <c r="D717" s="334"/>
    </row>
    <row r="718" spans="2:4" x14ac:dyDescent="0.2">
      <c r="B718" s="334"/>
      <c r="C718" s="334"/>
      <c r="D718" s="334"/>
    </row>
    <row r="719" spans="2:4" x14ac:dyDescent="0.2">
      <c r="B719" s="334"/>
      <c r="C719" s="334"/>
      <c r="D719" s="334"/>
    </row>
    <row r="720" spans="2:4" x14ac:dyDescent="0.2">
      <c r="B720" s="334"/>
      <c r="C720" s="334"/>
      <c r="D720" s="334"/>
    </row>
    <row r="721" spans="2:4" x14ac:dyDescent="0.2">
      <c r="B721" s="334"/>
      <c r="C721" s="334"/>
      <c r="D721" s="334"/>
    </row>
    <row r="722" spans="2:4" x14ac:dyDescent="0.2">
      <c r="B722" s="334"/>
      <c r="C722" s="334"/>
      <c r="D722" s="334"/>
    </row>
    <row r="723" spans="2:4" x14ac:dyDescent="0.2">
      <c r="B723" s="334"/>
      <c r="C723" s="334"/>
      <c r="D723" s="334"/>
    </row>
    <row r="724" spans="2:4" x14ac:dyDescent="0.2">
      <c r="B724" s="334"/>
      <c r="C724" s="334"/>
      <c r="D724" s="334"/>
    </row>
    <row r="725" spans="2:4" x14ac:dyDescent="0.2">
      <c r="B725" s="334"/>
      <c r="C725" s="334"/>
      <c r="D725" s="334"/>
    </row>
    <row r="726" spans="2:4" x14ac:dyDescent="0.2">
      <c r="B726" s="334"/>
      <c r="C726" s="334"/>
      <c r="D726" s="334"/>
    </row>
    <row r="727" spans="2:4" x14ac:dyDescent="0.2">
      <c r="B727" s="334"/>
      <c r="C727" s="334"/>
      <c r="D727" s="334"/>
    </row>
    <row r="728" spans="2:4" x14ac:dyDescent="0.2">
      <c r="B728" s="334"/>
      <c r="C728" s="334"/>
      <c r="D728" s="334"/>
    </row>
    <row r="729" spans="2:4" x14ac:dyDescent="0.2">
      <c r="B729" s="334"/>
      <c r="C729" s="334"/>
      <c r="D729" s="334"/>
    </row>
    <row r="730" spans="2:4" x14ac:dyDescent="0.2">
      <c r="B730" s="334"/>
      <c r="C730" s="334"/>
      <c r="D730" s="334"/>
    </row>
    <row r="731" spans="2:4" x14ac:dyDescent="0.2">
      <c r="B731" s="334"/>
      <c r="C731" s="334"/>
      <c r="D731" s="334"/>
    </row>
    <row r="732" spans="2:4" x14ac:dyDescent="0.2">
      <c r="B732" s="334"/>
      <c r="C732" s="334"/>
      <c r="D732" s="334"/>
    </row>
    <row r="733" spans="2:4" x14ac:dyDescent="0.2">
      <c r="B733" s="334"/>
      <c r="C733" s="334"/>
      <c r="D733" s="334"/>
    </row>
    <row r="734" spans="2:4" x14ac:dyDescent="0.2">
      <c r="B734" s="334"/>
      <c r="C734" s="334"/>
      <c r="D734" s="334"/>
    </row>
    <row r="735" spans="2:4" x14ac:dyDescent="0.2">
      <c r="B735" s="334"/>
      <c r="C735" s="334"/>
      <c r="D735" s="334"/>
    </row>
    <row r="736" spans="2:4" x14ac:dyDescent="0.2">
      <c r="B736" s="334"/>
      <c r="C736" s="334"/>
      <c r="D736" s="334"/>
    </row>
    <row r="737" spans="2:4" x14ac:dyDescent="0.2">
      <c r="B737" s="334"/>
      <c r="C737" s="334"/>
      <c r="D737" s="334"/>
    </row>
    <row r="738" spans="2:4" x14ac:dyDescent="0.2">
      <c r="B738" s="334"/>
      <c r="C738" s="334"/>
      <c r="D738" s="334"/>
    </row>
    <row r="739" spans="2:4" x14ac:dyDescent="0.2">
      <c r="B739" s="334"/>
      <c r="C739" s="334"/>
      <c r="D739" s="334"/>
    </row>
    <row r="740" spans="2:4" x14ac:dyDescent="0.2">
      <c r="B740" s="334"/>
      <c r="C740" s="334"/>
      <c r="D740" s="334"/>
    </row>
    <row r="741" spans="2:4" x14ac:dyDescent="0.2">
      <c r="B741" s="334"/>
      <c r="C741" s="334"/>
      <c r="D741" s="334"/>
    </row>
    <row r="742" spans="2:4" x14ac:dyDescent="0.2">
      <c r="B742" s="334"/>
      <c r="C742" s="334"/>
      <c r="D742" s="334"/>
    </row>
    <row r="743" spans="2:4" x14ac:dyDescent="0.2">
      <c r="B743" s="334"/>
      <c r="C743" s="334"/>
      <c r="D743" s="334"/>
    </row>
    <row r="744" spans="2:4" x14ac:dyDescent="0.2">
      <c r="B744" s="334"/>
      <c r="C744" s="334"/>
      <c r="D744" s="334"/>
    </row>
    <row r="745" spans="2:4" x14ac:dyDescent="0.2">
      <c r="B745" s="334"/>
      <c r="C745" s="334"/>
      <c r="D745" s="334"/>
    </row>
    <row r="746" spans="2:4" x14ac:dyDescent="0.2">
      <c r="B746" s="334"/>
      <c r="C746" s="334"/>
      <c r="D746" s="334"/>
    </row>
    <row r="747" spans="2:4" x14ac:dyDescent="0.2">
      <c r="B747" s="334"/>
      <c r="C747" s="334"/>
      <c r="D747" s="334"/>
    </row>
    <row r="748" spans="2:4" x14ac:dyDescent="0.2">
      <c r="B748" s="334"/>
      <c r="C748" s="334"/>
      <c r="D748" s="334"/>
    </row>
    <row r="749" spans="2:4" x14ac:dyDescent="0.2">
      <c r="B749" s="334"/>
      <c r="C749" s="334"/>
      <c r="D749" s="334"/>
    </row>
    <row r="750" spans="2:4" x14ac:dyDescent="0.2">
      <c r="B750" s="334"/>
      <c r="C750" s="334"/>
      <c r="D750" s="334"/>
    </row>
    <row r="751" spans="2:4" x14ac:dyDescent="0.2">
      <c r="B751" s="334"/>
      <c r="C751" s="334"/>
      <c r="D751" s="334"/>
    </row>
    <row r="752" spans="2:4" x14ac:dyDescent="0.2">
      <c r="B752" s="334"/>
      <c r="C752" s="334"/>
      <c r="D752" s="334"/>
    </row>
    <row r="753" spans="2:4" x14ac:dyDescent="0.2">
      <c r="B753" s="334"/>
      <c r="C753" s="334"/>
      <c r="D753" s="334"/>
    </row>
    <row r="754" spans="2:4" x14ac:dyDescent="0.2">
      <c r="B754" s="334"/>
      <c r="C754" s="334"/>
      <c r="D754" s="334"/>
    </row>
    <row r="755" spans="2:4" x14ac:dyDescent="0.2">
      <c r="B755" s="334"/>
      <c r="C755" s="334"/>
      <c r="D755" s="334"/>
    </row>
    <row r="756" spans="2:4" x14ac:dyDescent="0.2">
      <c r="B756" s="334"/>
      <c r="C756" s="334"/>
      <c r="D756" s="334"/>
    </row>
    <row r="757" spans="2:4" x14ac:dyDescent="0.2">
      <c r="B757" s="334"/>
      <c r="C757" s="334"/>
      <c r="D757" s="334"/>
    </row>
    <row r="758" spans="2:4" x14ac:dyDescent="0.2">
      <c r="B758" s="334"/>
      <c r="C758" s="334"/>
      <c r="D758" s="334"/>
    </row>
    <row r="759" spans="2:4" x14ac:dyDescent="0.2">
      <c r="B759" s="334"/>
      <c r="C759" s="334"/>
      <c r="D759" s="334"/>
    </row>
    <row r="760" spans="2:4" x14ac:dyDescent="0.2">
      <c r="B760" s="334"/>
      <c r="C760" s="334"/>
      <c r="D760" s="334"/>
    </row>
    <row r="761" spans="2:4" x14ac:dyDescent="0.2">
      <c r="B761" s="334"/>
      <c r="C761" s="334"/>
      <c r="D761" s="334"/>
    </row>
    <row r="762" spans="2:4" x14ac:dyDescent="0.2">
      <c r="B762" s="334"/>
      <c r="C762" s="334"/>
      <c r="D762" s="334"/>
    </row>
    <row r="763" spans="2:4" x14ac:dyDescent="0.2">
      <c r="B763" s="334"/>
      <c r="C763" s="334"/>
      <c r="D763" s="334"/>
    </row>
    <row r="764" spans="2:4" x14ac:dyDescent="0.2">
      <c r="B764" s="334"/>
      <c r="C764" s="334"/>
      <c r="D764" s="334"/>
    </row>
    <row r="765" spans="2:4" x14ac:dyDescent="0.2">
      <c r="B765" s="334"/>
      <c r="C765" s="334"/>
      <c r="D765" s="334"/>
    </row>
    <row r="766" spans="2:4" x14ac:dyDescent="0.2">
      <c r="B766" s="334"/>
      <c r="C766" s="334"/>
      <c r="D766" s="334"/>
    </row>
    <row r="767" spans="2:4" x14ac:dyDescent="0.2">
      <c r="B767" s="334"/>
      <c r="C767" s="334"/>
      <c r="D767" s="334"/>
    </row>
    <row r="768" spans="2:4" x14ac:dyDescent="0.2">
      <c r="B768" s="334"/>
      <c r="C768" s="334"/>
      <c r="D768" s="334"/>
    </row>
    <row r="769" spans="2:4" x14ac:dyDescent="0.2">
      <c r="B769" s="334"/>
      <c r="C769" s="334"/>
      <c r="D769" s="334"/>
    </row>
    <row r="770" spans="2:4" x14ac:dyDescent="0.2">
      <c r="B770" s="334"/>
      <c r="C770" s="334"/>
      <c r="D770" s="334"/>
    </row>
    <row r="771" spans="2:4" x14ac:dyDescent="0.2">
      <c r="B771" s="334"/>
      <c r="C771" s="334"/>
      <c r="D771" s="334"/>
    </row>
    <row r="772" spans="2:4" x14ac:dyDescent="0.2">
      <c r="B772" s="334"/>
      <c r="C772" s="334"/>
      <c r="D772" s="334"/>
    </row>
    <row r="773" spans="2:4" x14ac:dyDescent="0.2">
      <c r="B773" s="334"/>
      <c r="C773" s="334"/>
      <c r="D773" s="334"/>
    </row>
    <row r="774" spans="2:4" x14ac:dyDescent="0.2">
      <c r="B774" s="334"/>
      <c r="C774" s="334"/>
      <c r="D774" s="334"/>
    </row>
    <row r="775" spans="2:4" x14ac:dyDescent="0.2">
      <c r="B775" s="334"/>
      <c r="C775" s="334"/>
      <c r="D775" s="334"/>
    </row>
    <row r="776" spans="2:4" x14ac:dyDescent="0.2">
      <c r="B776" s="334"/>
      <c r="C776" s="334"/>
      <c r="D776" s="334"/>
    </row>
    <row r="777" spans="2:4" x14ac:dyDescent="0.2">
      <c r="B777" s="334"/>
      <c r="C777" s="334"/>
      <c r="D777" s="334"/>
    </row>
    <row r="778" spans="2:4" x14ac:dyDescent="0.2">
      <c r="B778" s="334"/>
      <c r="C778" s="334"/>
      <c r="D778" s="334"/>
    </row>
    <row r="779" spans="2:4" x14ac:dyDescent="0.2">
      <c r="B779" s="334"/>
      <c r="C779" s="334"/>
      <c r="D779" s="334"/>
    </row>
    <row r="780" spans="2:4" x14ac:dyDescent="0.2">
      <c r="B780" s="334"/>
      <c r="C780" s="334"/>
      <c r="D780" s="334"/>
    </row>
    <row r="781" spans="2:4" x14ac:dyDescent="0.2">
      <c r="B781" s="334"/>
      <c r="C781" s="334"/>
      <c r="D781" s="334"/>
    </row>
    <row r="782" spans="2:4" x14ac:dyDescent="0.2">
      <c r="B782" s="334"/>
      <c r="C782" s="334"/>
      <c r="D782" s="334"/>
    </row>
    <row r="783" spans="2:4" x14ac:dyDescent="0.2">
      <c r="B783" s="334"/>
      <c r="C783" s="334"/>
      <c r="D783" s="334"/>
    </row>
    <row r="784" spans="2:4" x14ac:dyDescent="0.2">
      <c r="B784" s="334"/>
      <c r="C784" s="334"/>
      <c r="D784" s="334"/>
    </row>
    <row r="785" spans="2:4" x14ac:dyDescent="0.2">
      <c r="B785" s="334"/>
      <c r="C785" s="334"/>
      <c r="D785" s="334"/>
    </row>
    <row r="786" spans="2:4" x14ac:dyDescent="0.2">
      <c r="B786" s="334"/>
      <c r="C786" s="334"/>
      <c r="D786" s="334"/>
    </row>
    <row r="787" spans="2:4" x14ac:dyDescent="0.2">
      <c r="B787" s="334"/>
      <c r="C787" s="334"/>
      <c r="D787" s="334"/>
    </row>
    <row r="788" spans="2:4" x14ac:dyDescent="0.2">
      <c r="B788" s="334"/>
      <c r="C788" s="334"/>
      <c r="D788" s="334"/>
    </row>
    <row r="789" spans="2:4" x14ac:dyDescent="0.2">
      <c r="B789" s="334"/>
      <c r="C789" s="334"/>
      <c r="D789" s="334"/>
    </row>
    <row r="790" spans="2:4" x14ac:dyDescent="0.2">
      <c r="B790" s="334"/>
      <c r="C790" s="334"/>
      <c r="D790" s="334"/>
    </row>
    <row r="791" spans="2:4" x14ac:dyDescent="0.2">
      <c r="B791" s="334"/>
      <c r="C791" s="334"/>
      <c r="D791" s="334"/>
    </row>
    <row r="792" spans="2:4" x14ac:dyDescent="0.2">
      <c r="B792" s="334"/>
      <c r="C792" s="334"/>
      <c r="D792" s="334"/>
    </row>
    <row r="793" spans="2:4" x14ac:dyDescent="0.2">
      <c r="B793" s="334"/>
      <c r="C793" s="334"/>
      <c r="D793" s="334"/>
    </row>
    <row r="794" spans="2:4" x14ac:dyDescent="0.2">
      <c r="B794" s="334"/>
      <c r="C794" s="334"/>
      <c r="D794" s="334"/>
    </row>
    <row r="795" spans="2:4" x14ac:dyDescent="0.2">
      <c r="B795" s="334"/>
      <c r="C795" s="334"/>
      <c r="D795" s="334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2019</oddHeader>
    <oddFooter>&amp;C&amp;"Times New Roman,Gras"&amp;9Page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AF89"/>
  <sheetViews>
    <sheetView showGridLines="0" workbookViewId="0">
      <pane ySplit="8" topLeftCell="A42" activePane="bottomLeft" state="frozen"/>
      <selection activeCell="AH9" sqref="AH9"/>
      <selection pane="bottomLeft" activeCell="N32" sqref="N32"/>
    </sheetView>
  </sheetViews>
  <sheetFormatPr baseColWidth="10" defaultRowHeight="12.75" x14ac:dyDescent="0.2"/>
  <cols>
    <col min="1" max="1" width="31.33203125" customWidth="1"/>
    <col min="2" max="2" width="14.1640625" bestFit="1" customWidth="1"/>
    <col min="3" max="3" width="13" bestFit="1" customWidth="1"/>
    <col min="4" max="4" width="10.1640625" bestFit="1" customWidth="1"/>
    <col min="5" max="5" width="15.1640625" bestFit="1" customWidth="1"/>
    <col min="6" max="6" width="2.5" customWidth="1"/>
    <col min="7" max="7" width="13.1640625" customWidth="1"/>
    <col min="9" max="9" width="20" customWidth="1"/>
    <col min="11" max="11" width="34.5" style="499" customWidth="1"/>
  </cols>
  <sheetData>
    <row r="1" spans="1:32" ht="13.5" thickBot="1" x14ac:dyDescent="0.25"/>
    <row r="2" spans="1:32" s="115" customFormat="1" ht="36.75" customHeight="1" thickTop="1" thickBot="1" x14ac:dyDescent="0.25">
      <c r="A2" s="598" t="s">
        <v>456</v>
      </c>
      <c r="B2" s="610"/>
      <c r="C2" s="610"/>
      <c r="D2" s="610"/>
      <c r="E2" s="610"/>
      <c r="F2" s="610"/>
      <c r="G2" s="610"/>
      <c r="H2" s="610"/>
      <c r="I2" s="611"/>
      <c r="J2" s="346"/>
      <c r="K2" s="500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</row>
    <row r="3" spans="1:32" ht="13.5" thickTop="1" x14ac:dyDescent="0.2"/>
    <row r="5" spans="1:32" ht="24.75" customHeight="1" x14ac:dyDescent="0.2">
      <c r="A5" s="615" t="s">
        <v>343</v>
      </c>
      <c r="B5" s="615"/>
      <c r="C5" s="615"/>
      <c r="D5" s="615"/>
      <c r="E5" s="615"/>
      <c r="F5" s="615"/>
      <c r="G5" s="615"/>
      <c r="H5" s="615"/>
      <c r="I5" s="615"/>
    </row>
    <row r="8" spans="1:32" ht="51" x14ac:dyDescent="0.2">
      <c r="A8" s="616" t="s">
        <v>254</v>
      </c>
      <c r="B8" s="347" t="s">
        <v>61</v>
      </c>
      <c r="C8" s="347" t="s">
        <v>104</v>
      </c>
      <c r="D8" s="347" t="s">
        <v>529</v>
      </c>
      <c r="E8" s="347" t="s">
        <v>62</v>
      </c>
      <c r="F8" s="6"/>
      <c r="G8" s="177" t="s">
        <v>106</v>
      </c>
      <c r="H8" s="178" t="s">
        <v>107</v>
      </c>
      <c r="I8" s="4" t="s">
        <v>108</v>
      </c>
    </row>
    <row r="9" spans="1:32" x14ac:dyDescent="0.2">
      <c r="A9" s="616"/>
    </row>
    <row r="10" spans="1:32" x14ac:dyDescent="0.2">
      <c r="A10" s="490" t="s">
        <v>0</v>
      </c>
      <c r="B10" s="168">
        <v>253</v>
      </c>
      <c r="C10" s="168">
        <v>11759</v>
      </c>
      <c r="D10" s="168">
        <v>1340</v>
      </c>
      <c r="E10" s="168">
        <v>233</v>
      </c>
      <c r="F10" s="144"/>
      <c r="G10" s="179">
        <f>C10/B10</f>
        <v>46.478260869565219</v>
      </c>
      <c r="H10" s="180">
        <f>D10/B10</f>
        <v>5.2964426877470352</v>
      </c>
      <c r="I10" s="190">
        <f>E10/D10</f>
        <v>0.17388059701492536</v>
      </c>
      <c r="K10" s="499" t="s">
        <v>0</v>
      </c>
    </row>
    <row r="11" spans="1:32" x14ac:dyDescent="0.2">
      <c r="A11" s="491" t="s">
        <v>523</v>
      </c>
      <c r="B11" s="169">
        <v>121</v>
      </c>
      <c r="C11" s="169">
        <v>6181</v>
      </c>
      <c r="D11" s="169">
        <v>698</v>
      </c>
      <c r="E11" s="169">
        <v>115</v>
      </c>
      <c r="F11" s="144"/>
      <c r="G11" s="181">
        <f t="shared" ref="G11:G74" si="0">C11/B11</f>
        <v>51.082644628099175</v>
      </c>
      <c r="H11" s="182">
        <f t="shared" ref="H11:H74" si="1">D11/B11</f>
        <v>5.7685950413223139</v>
      </c>
      <c r="I11" s="191">
        <f t="shared" ref="I11:I74" si="2">E11/D11</f>
        <v>0.16475644699140402</v>
      </c>
      <c r="K11" s="499" t="s">
        <v>523</v>
      </c>
    </row>
    <row r="12" spans="1:32" x14ac:dyDescent="0.2">
      <c r="A12" s="492" t="s">
        <v>1</v>
      </c>
      <c r="B12" s="170">
        <v>66</v>
      </c>
      <c r="C12" s="170">
        <v>2699</v>
      </c>
      <c r="D12" s="170">
        <v>204</v>
      </c>
      <c r="E12" s="170">
        <v>64</v>
      </c>
      <c r="F12" s="144"/>
      <c r="G12" s="183">
        <f t="shared" si="0"/>
        <v>40.893939393939391</v>
      </c>
      <c r="H12" s="183">
        <f t="shared" si="1"/>
        <v>3.0909090909090908</v>
      </c>
      <c r="I12" s="151">
        <f t="shared" si="2"/>
        <v>0.31372549019607843</v>
      </c>
      <c r="K12" s="499">
        <v>1</v>
      </c>
    </row>
    <row r="13" spans="1:32" x14ac:dyDescent="0.2">
      <c r="A13" s="493" t="s">
        <v>2</v>
      </c>
      <c r="B13" s="171">
        <v>27</v>
      </c>
      <c r="C13" s="171">
        <v>1936</v>
      </c>
      <c r="D13" s="171">
        <v>126</v>
      </c>
      <c r="E13" s="171">
        <v>27</v>
      </c>
      <c r="F13" s="144"/>
      <c r="G13" s="184">
        <f t="shared" si="0"/>
        <v>71.703703703703709</v>
      </c>
      <c r="H13" s="184">
        <f t="shared" si="1"/>
        <v>4.666666666666667</v>
      </c>
      <c r="I13" s="152">
        <f t="shared" si="2"/>
        <v>0.21428571428571427</v>
      </c>
      <c r="K13" s="499">
        <v>2</v>
      </c>
    </row>
    <row r="14" spans="1:32" x14ac:dyDescent="0.2">
      <c r="A14" s="493" t="s">
        <v>3</v>
      </c>
      <c r="B14" s="171">
        <v>4</v>
      </c>
      <c r="C14" s="171">
        <v>120</v>
      </c>
      <c r="D14" s="171">
        <v>37</v>
      </c>
      <c r="E14" s="171">
        <v>4</v>
      </c>
      <c r="F14" s="144"/>
      <c r="G14" s="184">
        <f t="shared" si="0"/>
        <v>30</v>
      </c>
      <c r="H14" s="184">
        <f t="shared" si="1"/>
        <v>9.25</v>
      </c>
      <c r="I14" s="152">
        <f t="shared" si="2"/>
        <v>0.10810810810810811</v>
      </c>
      <c r="K14" s="499">
        <v>3</v>
      </c>
    </row>
    <row r="15" spans="1:32" x14ac:dyDescent="0.2">
      <c r="A15" s="494" t="s">
        <v>4</v>
      </c>
      <c r="B15" s="172">
        <v>24</v>
      </c>
      <c r="C15" s="172">
        <v>1426</v>
      </c>
      <c r="D15" s="172">
        <v>399</v>
      </c>
      <c r="E15" s="172">
        <v>20</v>
      </c>
      <c r="F15" s="144"/>
      <c r="G15" s="185">
        <f t="shared" si="0"/>
        <v>59.416666666666664</v>
      </c>
      <c r="H15" s="185">
        <f t="shared" si="1"/>
        <v>16.625</v>
      </c>
      <c r="I15" s="153">
        <f t="shared" si="2"/>
        <v>5.0125313283208017E-2</v>
      </c>
      <c r="K15" s="499">
        <v>4</v>
      </c>
    </row>
    <row r="16" spans="1:32" ht="25.5" x14ac:dyDescent="0.2">
      <c r="A16" s="495" t="s">
        <v>524</v>
      </c>
      <c r="B16" s="173">
        <v>132</v>
      </c>
      <c r="C16" s="173">
        <v>5578</v>
      </c>
      <c r="D16" s="173">
        <v>671</v>
      </c>
      <c r="E16" s="173">
        <v>118</v>
      </c>
      <c r="F16" s="144"/>
      <c r="G16" s="186">
        <f t="shared" si="0"/>
        <v>42.257575757575758</v>
      </c>
      <c r="H16" s="187">
        <f t="shared" si="1"/>
        <v>5.083333333333333</v>
      </c>
      <c r="I16" s="192">
        <f t="shared" si="2"/>
        <v>0.17585692995529062</v>
      </c>
      <c r="K16" s="499" t="s">
        <v>524</v>
      </c>
    </row>
    <row r="17" spans="1:11" x14ac:dyDescent="0.2">
      <c r="A17" s="492" t="s">
        <v>5</v>
      </c>
      <c r="B17" s="170">
        <v>39</v>
      </c>
      <c r="C17" s="170">
        <v>2362</v>
      </c>
      <c r="D17" s="170">
        <v>392</v>
      </c>
      <c r="E17" s="170">
        <v>37</v>
      </c>
      <c r="F17" s="144"/>
      <c r="G17" s="183">
        <f t="shared" si="0"/>
        <v>60.564102564102562</v>
      </c>
      <c r="H17" s="183">
        <f t="shared" si="1"/>
        <v>10.051282051282051</v>
      </c>
      <c r="I17" s="151">
        <f t="shared" si="2"/>
        <v>9.438775510204081E-2</v>
      </c>
      <c r="K17" s="499">
        <v>5</v>
      </c>
    </row>
    <row r="18" spans="1:11" x14ac:dyDescent="0.2">
      <c r="A18" s="494" t="s">
        <v>6</v>
      </c>
      <c r="B18" s="172">
        <v>93</v>
      </c>
      <c r="C18" s="172">
        <v>3216</v>
      </c>
      <c r="D18" s="172">
        <v>422</v>
      </c>
      <c r="E18" s="172">
        <v>81</v>
      </c>
      <c r="F18" s="144"/>
      <c r="G18" s="185">
        <f t="shared" si="0"/>
        <v>34.58064516129032</v>
      </c>
      <c r="H18" s="185">
        <f t="shared" si="1"/>
        <v>4.5376344086021509</v>
      </c>
      <c r="I18" s="153">
        <f t="shared" si="2"/>
        <v>0.19194312796208532</v>
      </c>
      <c r="K18" s="499">
        <v>6</v>
      </c>
    </row>
    <row r="19" spans="1:11" ht="25.5" x14ac:dyDescent="0.2">
      <c r="A19" s="490" t="s">
        <v>516</v>
      </c>
      <c r="B19" s="168">
        <v>515</v>
      </c>
      <c r="C19" s="168">
        <v>18320</v>
      </c>
      <c r="D19" s="168">
        <v>4576</v>
      </c>
      <c r="E19" s="168">
        <v>478</v>
      </c>
      <c r="F19" s="144"/>
      <c r="G19" s="179">
        <f t="shared" si="0"/>
        <v>35.572815533980581</v>
      </c>
      <c r="H19" s="180">
        <f t="shared" si="1"/>
        <v>8.8854368932038827</v>
      </c>
      <c r="I19" s="190">
        <f t="shared" si="2"/>
        <v>0.10445804195804195</v>
      </c>
      <c r="K19" s="499" t="s">
        <v>516</v>
      </c>
    </row>
    <row r="20" spans="1:11" x14ac:dyDescent="0.2">
      <c r="A20" s="491" t="s">
        <v>525</v>
      </c>
      <c r="B20" s="169">
        <v>186</v>
      </c>
      <c r="C20" s="169">
        <v>6648</v>
      </c>
      <c r="D20" s="169">
        <v>1770</v>
      </c>
      <c r="E20" s="169">
        <v>171</v>
      </c>
      <c r="F20" s="144"/>
      <c r="G20" s="181">
        <f t="shared" si="0"/>
        <v>35.741935483870968</v>
      </c>
      <c r="H20" s="182">
        <f t="shared" si="1"/>
        <v>9.5161290322580641</v>
      </c>
      <c r="I20" s="191">
        <f t="shared" si="2"/>
        <v>9.6610169491525427E-2</v>
      </c>
      <c r="K20" s="499" t="s">
        <v>525</v>
      </c>
    </row>
    <row r="21" spans="1:11" x14ac:dyDescent="0.2">
      <c r="A21" s="492" t="s">
        <v>8</v>
      </c>
      <c r="B21" s="170">
        <v>29</v>
      </c>
      <c r="C21" s="170">
        <v>1359</v>
      </c>
      <c r="D21" s="170">
        <v>378</v>
      </c>
      <c r="E21" s="170">
        <v>28</v>
      </c>
      <c r="F21" s="144"/>
      <c r="G21" s="183">
        <f t="shared" si="0"/>
        <v>46.862068965517238</v>
      </c>
      <c r="H21" s="183">
        <f t="shared" si="1"/>
        <v>13.03448275862069</v>
      </c>
      <c r="I21" s="151">
        <f t="shared" si="2"/>
        <v>7.407407407407407E-2</v>
      </c>
      <c r="K21" s="499">
        <v>7</v>
      </c>
    </row>
    <row r="22" spans="1:11" x14ac:dyDescent="0.2">
      <c r="A22" s="493" t="s">
        <v>9</v>
      </c>
      <c r="B22" s="171">
        <v>5</v>
      </c>
      <c r="C22" s="171">
        <v>154</v>
      </c>
      <c r="D22" s="171">
        <v>104</v>
      </c>
      <c r="E22" s="171">
        <v>5</v>
      </c>
      <c r="F22" s="144"/>
      <c r="G22" s="184">
        <f t="shared" si="0"/>
        <v>30.8</v>
      </c>
      <c r="H22" s="184">
        <f t="shared" si="1"/>
        <v>20.8</v>
      </c>
      <c r="I22" s="152">
        <f t="shared" si="2"/>
        <v>4.807692307692308E-2</v>
      </c>
      <c r="K22" s="499">
        <v>8</v>
      </c>
    </row>
    <row r="23" spans="1:11" x14ac:dyDescent="0.2">
      <c r="A23" s="493" t="s">
        <v>10</v>
      </c>
      <c r="B23" s="171">
        <v>28</v>
      </c>
      <c r="C23" s="171">
        <v>1176</v>
      </c>
      <c r="D23" s="171">
        <v>490</v>
      </c>
      <c r="E23" s="171">
        <v>26</v>
      </c>
      <c r="F23" s="144"/>
      <c r="G23" s="184">
        <f t="shared" si="0"/>
        <v>42</v>
      </c>
      <c r="H23" s="184">
        <f t="shared" si="1"/>
        <v>17.5</v>
      </c>
      <c r="I23" s="152">
        <f t="shared" si="2"/>
        <v>5.3061224489795916E-2</v>
      </c>
      <c r="K23" s="499">
        <v>9</v>
      </c>
    </row>
    <row r="24" spans="1:11" x14ac:dyDescent="0.2">
      <c r="A24" s="493" t="s">
        <v>11</v>
      </c>
      <c r="B24" s="171">
        <v>7</v>
      </c>
      <c r="C24" s="171">
        <v>305</v>
      </c>
      <c r="D24" s="171">
        <v>150</v>
      </c>
      <c r="E24" s="171">
        <v>6</v>
      </c>
      <c r="F24" s="144"/>
      <c r="G24" s="184">
        <f t="shared" si="0"/>
        <v>43.571428571428569</v>
      </c>
      <c r="H24" s="184">
        <f t="shared" si="1"/>
        <v>21.428571428571427</v>
      </c>
      <c r="I24" s="152">
        <f t="shared" si="2"/>
        <v>0.04</v>
      </c>
      <c r="K24" s="499">
        <v>10</v>
      </c>
    </row>
    <row r="25" spans="1:11" x14ac:dyDescent="0.2">
      <c r="A25" s="493" t="s">
        <v>12</v>
      </c>
      <c r="B25" s="171">
        <v>52</v>
      </c>
      <c r="C25" s="171">
        <v>1590</v>
      </c>
      <c r="D25" s="171">
        <v>323</v>
      </c>
      <c r="E25" s="171">
        <v>44</v>
      </c>
      <c r="F25" s="144"/>
      <c r="G25" s="184">
        <f t="shared" si="0"/>
        <v>30.576923076923077</v>
      </c>
      <c r="H25" s="184">
        <f t="shared" si="1"/>
        <v>6.2115384615384617</v>
      </c>
      <c r="I25" s="152">
        <f t="shared" si="2"/>
        <v>0.13622291021671826</v>
      </c>
      <c r="K25" s="499">
        <v>11</v>
      </c>
    </row>
    <row r="26" spans="1:11" x14ac:dyDescent="0.2">
      <c r="A26" s="493" t="s">
        <v>13</v>
      </c>
      <c r="B26" s="171">
        <v>11</v>
      </c>
      <c r="C26" s="171">
        <v>230</v>
      </c>
      <c r="D26" s="171">
        <v>76</v>
      </c>
      <c r="E26" s="171">
        <v>10</v>
      </c>
      <c r="F26" s="144"/>
      <c r="G26" s="184">
        <f t="shared" si="0"/>
        <v>20.90909090909091</v>
      </c>
      <c r="H26" s="184">
        <f t="shared" si="1"/>
        <v>6.9090909090909092</v>
      </c>
      <c r="I26" s="152">
        <f t="shared" si="2"/>
        <v>0.13157894736842105</v>
      </c>
      <c r="K26" s="499">
        <v>12</v>
      </c>
    </row>
    <row r="27" spans="1:11" x14ac:dyDescent="0.2">
      <c r="A27" s="493" t="s">
        <v>14</v>
      </c>
      <c r="B27" s="171">
        <v>6</v>
      </c>
      <c r="C27" s="171">
        <v>169</v>
      </c>
      <c r="D27" s="171">
        <v>85</v>
      </c>
      <c r="E27" s="171">
        <v>6</v>
      </c>
      <c r="F27" s="144"/>
      <c r="G27" s="184">
        <f t="shared" si="0"/>
        <v>28.166666666666668</v>
      </c>
      <c r="H27" s="184">
        <f t="shared" si="1"/>
        <v>14.166666666666666</v>
      </c>
      <c r="I27" s="152">
        <f t="shared" si="2"/>
        <v>7.0588235294117646E-2</v>
      </c>
      <c r="K27" s="499">
        <v>13</v>
      </c>
    </row>
    <row r="28" spans="1:11" x14ac:dyDescent="0.2">
      <c r="A28" s="493" t="s">
        <v>15</v>
      </c>
      <c r="B28" s="171">
        <v>26</v>
      </c>
      <c r="C28" s="171">
        <v>1262</v>
      </c>
      <c r="D28" s="171">
        <v>268</v>
      </c>
      <c r="E28" s="171">
        <v>24</v>
      </c>
      <c r="F28" s="144"/>
      <c r="G28" s="184">
        <f t="shared" si="0"/>
        <v>48.53846153846154</v>
      </c>
      <c r="H28" s="184">
        <f t="shared" si="1"/>
        <v>10.307692307692308</v>
      </c>
      <c r="I28" s="152">
        <f t="shared" si="2"/>
        <v>8.9552238805970144E-2</v>
      </c>
      <c r="K28" s="499">
        <v>14</v>
      </c>
    </row>
    <row r="29" spans="1:11" x14ac:dyDescent="0.2">
      <c r="A29" s="494" t="s">
        <v>16</v>
      </c>
      <c r="B29" s="172">
        <v>22</v>
      </c>
      <c r="C29" s="172">
        <v>403</v>
      </c>
      <c r="D29" s="172">
        <v>181</v>
      </c>
      <c r="E29" s="172">
        <v>22</v>
      </c>
      <c r="F29" s="144"/>
      <c r="G29" s="185">
        <f t="shared" si="0"/>
        <v>18.318181818181817</v>
      </c>
      <c r="H29" s="185">
        <f t="shared" si="1"/>
        <v>8.2272727272727266</v>
      </c>
      <c r="I29" s="153">
        <f t="shared" si="2"/>
        <v>0.12154696132596685</v>
      </c>
      <c r="K29" s="499">
        <v>15</v>
      </c>
    </row>
    <row r="30" spans="1:11" x14ac:dyDescent="0.2">
      <c r="A30" s="495" t="s">
        <v>289</v>
      </c>
      <c r="B30" s="173">
        <v>198</v>
      </c>
      <c r="C30" s="173">
        <v>8581</v>
      </c>
      <c r="D30" s="173">
        <v>2699</v>
      </c>
      <c r="E30" s="173">
        <v>184</v>
      </c>
      <c r="F30" s="144"/>
      <c r="G30" s="186">
        <f t="shared" si="0"/>
        <v>43.338383838383841</v>
      </c>
      <c r="H30" s="187">
        <f t="shared" si="1"/>
        <v>13.631313131313131</v>
      </c>
      <c r="I30" s="192">
        <f t="shared" si="2"/>
        <v>6.8173397554649864E-2</v>
      </c>
      <c r="K30" s="499" t="s">
        <v>289</v>
      </c>
    </row>
    <row r="31" spans="1:11" x14ac:dyDescent="0.2">
      <c r="A31" s="492" t="s">
        <v>17</v>
      </c>
      <c r="B31" s="170">
        <v>50</v>
      </c>
      <c r="C31" s="170">
        <v>1000</v>
      </c>
      <c r="D31" s="170">
        <v>388</v>
      </c>
      <c r="E31" s="170">
        <v>46</v>
      </c>
      <c r="F31" s="144"/>
      <c r="G31" s="183">
        <f t="shared" si="0"/>
        <v>20</v>
      </c>
      <c r="H31" s="183">
        <f t="shared" si="1"/>
        <v>7.76</v>
      </c>
      <c r="I31" s="151">
        <f t="shared" si="2"/>
        <v>0.11855670103092783</v>
      </c>
      <c r="K31" s="499">
        <v>16</v>
      </c>
    </row>
    <row r="32" spans="1:11" x14ac:dyDescent="0.2">
      <c r="A32" s="493" t="s">
        <v>18</v>
      </c>
      <c r="B32" s="171">
        <v>15</v>
      </c>
      <c r="C32" s="171">
        <v>707</v>
      </c>
      <c r="D32" s="171">
        <v>296</v>
      </c>
      <c r="E32" s="171">
        <v>14</v>
      </c>
      <c r="F32" s="144"/>
      <c r="G32" s="184">
        <f t="shared" si="0"/>
        <v>47.133333333333333</v>
      </c>
      <c r="H32" s="184">
        <f t="shared" si="1"/>
        <v>19.733333333333334</v>
      </c>
      <c r="I32" s="152">
        <f t="shared" si="2"/>
        <v>4.72972972972973E-2</v>
      </c>
      <c r="K32" s="499">
        <v>17</v>
      </c>
    </row>
    <row r="33" spans="1:11" x14ac:dyDescent="0.2">
      <c r="A33" s="493" t="s">
        <v>19</v>
      </c>
      <c r="B33" s="171">
        <v>30</v>
      </c>
      <c r="C33" s="171">
        <v>1512</v>
      </c>
      <c r="D33" s="171">
        <v>478</v>
      </c>
      <c r="E33" s="171">
        <v>27</v>
      </c>
      <c r="F33" s="144"/>
      <c r="G33" s="184">
        <f t="shared" si="0"/>
        <v>50.4</v>
      </c>
      <c r="H33" s="184">
        <f t="shared" si="1"/>
        <v>15.933333333333334</v>
      </c>
      <c r="I33" s="152">
        <f t="shared" si="2"/>
        <v>5.6485355648535567E-2</v>
      </c>
      <c r="K33" s="499">
        <v>18</v>
      </c>
    </row>
    <row r="34" spans="1:11" x14ac:dyDescent="0.2">
      <c r="A34" s="493" t="s">
        <v>20</v>
      </c>
      <c r="B34" s="171">
        <v>27</v>
      </c>
      <c r="C34" s="171">
        <v>2046</v>
      </c>
      <c r="D34" s="171">
        <v>613</v>
      </c>
      <c r="E34" s="171">
        <v>24</v>
      </c>
      <c r="F34" s="144"/>
      <c r="G34" s="184">
        <f t="shared" si="0"/>
        <v>75.777777777777771</v>
      </c>
      <c r="H34" s="184">
        <f t="shared" si="1"/>
        <v>22.703703703703702</v>
      </c>
      <c r="I34" s="152">
        <f t="shared" si="2"/>
        <v>3.9151712887438822E-2</v>
      </c>
      <c r="K34" s="499">
        <v>19</v>
      </c>
    </row>
    <row r="35" spans="1:11" x14ac:dyDescent="0.2">
      <c r="A35" s="493" t="s">
        <v>21</v>
      </c>
      <c r="B35" s="171">
        <v>6</v>
      </c>
      <c r="C35" s="171">
        <v>180</v>
      </c>
      <c r="D35" s="171">
        <v>121</v>
      </c>
      <c r="E35" s="171">
        <v>6</v>
      </c>
      <c r="F35" s="144"/>
      <c r="G35" s="184">
        <f t="shared" si="0"/>
        <v>30</v>
      </c>
      <c r="H35" s="184">
        <f t="shared" si="1"/>
        <v>20.166666666666668</v>
      </c>
      <c r="I35" s="152">
        <f t="shared" si="2"/>
        <v>4.9586776859504134E-2</v>
      </c>
      <c r="K35" s="499">
        <v>20</v>
      </c>
    </row>
    <row r="36" spans="1:11" x14ac:dyDescent="0.2">
      <c r="A36" s="493" t="s">
        <v>22</v>
      </c>
      <c r="B36" s="171">
        <v>12</v>
      </c>
      <c r="C36" s="171">
        <v>535</v>
      </c>
      <c r="D36" s="171">
        <v>234</v>
      </c>
      <c r="E36" s="171">
        <v>12</v>
      </c>
      <c r="F36" s="144"/>
      <c r="G36" s="184">
        <f t="shared" si="0"/>
        <v>44.583333333333336</v>
      </c>
      <c r="H36" s="184">
        <f t="shared" si="1"/>
        <v>19.5</v>
      </c>
      <c r="I36" s="152">
        <f t="shared" si="2"/>
        <v>5.128205128205128E-2</v>
      </c>
      <c r="K36" s="499">
        <v>21</v>
      </c>
    </row>
    <row r="37" spans="1:11" x14ac:dyDescent="0.2">
      <c r="A37" s="493" t="s">
        <v>23</v>
      </c>
      <c r="B37" s="171">
        <v>29</v>
      </c>
      <c r="C37" s="171">
        <v>1535</v>
      </c>
      <c r="D37" s="171">
        <v>550</v>
      </c>
      <c r="E37" s="171">
        <v>27</v>
      </c>
      <c r="F37" s="144"/>
      <c r="G37" s="184">
        <f t="shared" si="0"/>
        <v>52.931034482758619</v>
      </c>
      <c r="H37" s="184">
        <f t="shared" si="1"/>
        <v>18.96551724137931</v>
      </c>
      <c r="I37" s="152">
        <f t="shared" si="2"/>
        <v>4.9090909090909088E-2</v>
      </c>
      <c r="K37" s="499">
        <v>22</v>
      </c>
    </row>
    <row r="38" spans="1:11" x14ac:dyDescent="0.2">
      <c r="A38" s="493" t="s">
        <v>24</v>
      </c>
      <c r="B38" s="171">
        <v>23</v>
      </c>
      <c r="C38" s="171">
        <v>842</v>
      </c>
      <c r="D38" s="171">
        <v>298</v>
      </c>
      <c r="E38" s="171">
        <v>23</v>
      </c>
      <c r="F38" s="144"/>
      <c r="G38" s="184">
        <f t="shared" si="0"/>
        <v>36.608695652173914</v>
      </c>
      <c r="H38" s="184">
        <f t="shared" si="1"/>
        <v>12.956521739130435</v>
      </c>
      <c r="I38" s="152">
        <f t="shared" si="2"/>
        <v>7.7181208053691275E-2</v>
      </c>
      <c r="K38" s="499">
        <v>23</v>
      </c>
    </row>
    <row r="39" spans="1:11" x14ac:dyDescent="0.2">
      <c r="A39" s="494" t="s">
        <v>25</v>
      </c>
      <c r="B39" s="172">
        <v>6</v>
      </c>
      <c r="C39" s="172">
        <v>224</v>
      </c>
      <c r="D39" s="172">
        <v>135</v>
      </c>
      <c r="E39" s="172">
        <v>5</v>
      </c>
      <c r="F39" s="144"/>
      <c r="G39" s="185">
        <f t="shared" si="0"/>
        <v>37.333333333333336</v>
      </c>
      <c r="H39" s="185">
        <f t="shared" si="1"/>
        <v>22.5</v>
      </c>
      <c r="I39" s="153">
        <f t="shared" si="2"/>
        <v>3.7037037037037035E-2</v>
      </c>
      <c r="K39" s="499">
        <v>24</v>
      </c>
    </row>
    <row r="40" spans="1:11" x14ac:dyDescent="0.2">
      <c r="A40" s="495" t="s">
        <v>299</v>
      </c>
      <c r="B40" s="173">
        <v>128</v>
      </c>
      <c r="C40" s="173">
        <v>3038</v>
      </c>
      <c r="D40" s="173">
        <v>932</v>
      </c>
      <c r="E40" s="173">
        <v>120</v>
      </c>
      <c r="F40" s="144"/>
      <c r="G40" s="186">
        <f t="shared" si="0"/>
        <v>23.734375</v>
      </c>
      <c r="H40" s="187">
        <f t="shared" si="1"/>
        <v>7.28125</v>
      </c>
      <c r="I40" s="192">
        <f t="shared" si="2"/>
        <v>0.12875536480686695</v>
      </c>
      <c r="K40" s="499" t="s">
        <v>299</v>
      </c>
    </row>
    <row r="41" spans="1:11" x14ac:dyDescent="0.2">
      <c r="A41" s="492" t="s">
        <v>26</v>
      </c>
      <c r="B41" s="170">
        <v>40</v>
      </c>
      <c r="C41" s="170">
        <v>1074</v>
      </c>
      <c r="D41" s="170">
        <v>388</v>
      </c>
      <c r="E41" s="170">
        <v>37</v>
      </c>
      <c r="F41" s="144"/>
      <c r="G41" s="183">
        <f t="shared" si="0"/>
        <v>26.85</v>
      </c>
      <c r="H41" s="183">
        <f t="shared" si="1"/>
        <v>9.6999999999999993</v>
      </c>
      <c r="I41" s="151">
        <f t="shared" si="2"/>
        <v>9.5360824742268036E-2</v>
      </c>
      <c r="K41" s="499">
        <v>70</v>
      </c>
    </row>
    <row r="42" spans="1:11" x14ac:dyDescent="0.2">
      <c r="A42" s="493" t="s">
        <v>27</v>
      </c>
      <c r="B42" s="171">
        <v>36</v>
      </c>
      <c r="C42" s="171">
        <v>1075</v>
      </c>
      <c r="D42" s="171">
        <v>310</v>
      </c>
      <c r="E42" s="171">
        <v>34</v>
      </c>
      <c r="F42" s="144"/>
      <c r="G42" s="184">
        <f t="shared" si="0"/>
        <v>29.861111111111111</v>
      </c>
      <c r="H42" s="184">
        <f t="shared" si="1"/>
        <v>8.6111111111111107</v>
      </c>
      <c r="I42" s="152">
        <f t="shared" si="2"/>
        <v>0.10967741935483871</v>
      </c>
      <c r="K42" s="499">
        <v>71</v>
      </c>
    </row>
    <row r="43" spans="1:11" x14ac:dyDescent="0.2">
      <c r="A43" s="493" t="s">
        <v>28</v>
      </c>
      <c r="B43" s="171">
        <v>1</v>
      </c>
      <c r="C43" s="171">
        <v>42</v>
      </c>
      <c r="D43" s="171">
        <v>42</v>
      </c>
      <c r="E43" s="171">
        <v>1</v>
      </c>
      <c r="F43" s="144"/>
      <c r="G43" s="184">
        <f t="shared" si="0"/>
        <v>42</v>
      </c>
      <c r="H43" s="184">
        <f t="shared" si="1"/>
        <v>42</v>
      </c>
      <c r="I43" s="152">
        <f t="shared" si="2"/>
        <v>2.3809523809523808E-2</v>
      </c>
      <c r="K43" s="499">
        <v>72</v>
      </c>
    </row>
    <row r="44" spans="1:11" x14ac:dyDescent="0.2">
      <c r="A44" s="493" t="s">
        <v>29</v>
      </c>
      <c r="B44" s="171">
        <v>1</v>
      </c>
      <c r="C44" s="171">
        <v>7</v>
      </c>
      <c r="D44" s="171">
        <v>7</v>
      </c>
      <c r="E44" s="171">
        <v>1</v>
      </c>
      <c r="F44" s="144"/>
      <c r="G44" s="184">
        <f t="shared" si="0"/>
        <v>7</v>
      </c>
      <c r="H44" s="184">
        <f t="shared" si="1"/>
        <v>7</v>
      </c>
      <c r="I44" s="152">
        <f t="shared" si="2"/>
        <v>0.14285714285714285</v>
      </c>
      <c r="K44" s="499">
        <v>73</v>
      </c>
    </row>
    <row r="45" spans="1:11" x14ac:dyDescent="0.2">
      <c r="A45" s="494" t="s">
        <v>30</v>
      </c>
      <c r="B45" s="172">
        <v>50</v>
      </c>
      <c r="C45" s="172">
        <v>840</v>
      </c>
      <c r="D45" s="172">
        <v>244</v>
      </c>
      <c r="E45" s="172">
        <v>47</v>
      </c>
      <c r="F45" s="144"/>
      <c r="G45" s="185">
        <f t="shared" si="0"/>
        <v>16.8</v>
      </c>
      <c r="H45" s="185">
        <f t="shared" si="1"/>
        <v>4.88</v>
      </c>
      <c r="I45" s="153">
        <f t="shared" si="2"/>
        <v>0.19262295081967212</v>
      </c>
      <c r="K45" s="499">
        <v>74</v>
      </c>
    </row>
    <row r="46" spans="1:11" x14ac:dyDescent="0.2">
      <c r="A46" s="495" t="s">
        <v>305</v>
      </c>
      <c r="B46" s="173">
        <v>3</v>
      </c>
      <c r="C46" s="173">
        <v>53</v>
      </c>
      <c r="D46" s="173">
        <v>46</v>
      </c>
      <c r="E46" s="173">
        <v>3</v>
      </c>
      <c r="F46" s="144"/>
      <c r="G46" s="186">
        <f t="shared" si="0"/>
        <v>17.666666666666668</v>
      </c>
      <c r="H46" s="187">
        <f t="shared" si="1"/>
        <v>15.333333333333334</v>
      </c>
      <c r="I46" s="192">
        <f t="shared" si="2"/>
        <v>6.5217391304347824E-2</v>
      </c>
      <c r="K46" s="499" t="s">
        <v>305</v>
      </c>
    </row>
    <row r="47" spans="1:11" x14ac:dyDescent="0.2">
      <c r="A47" s="496" t="s">
        <v>31</v>
      </c>
      <c r="B47" s="176">
        <v>3</v>
      </c>
      <c r="C47" s="176">
        <v>53</v>
      </c>
      <c r="D47" s="176">
        <v>46</v>
      </c>
      <c r="E47" s="176">
        <v>3</v>
      </c>
      <c r="F47" s="144"/>
      <c r="G47" s="188">
        <f t="shared" si="0"/>
        <v>17.666666666666668</v>
      </c>
      <c r="H47" s="188">
        <f t="shared" si="1"/>
        <v>15.333333333333334</v>
      </c>
      <c r="I47" s="155">
        <f t="shared" si="2"/>
        <v>6.5217391304347824E-2</v>
      </c>
      <c r="K47" s="499">
        <v>76</v>
      </c>
    </row>
    <row r="48" spans="1:11" x14ac:dyDescent="0.2">
      <c r="A48" s="497" t="s">
        <v>83</v>
      </c>
      <c r="B48" s="172"/>
      <c r="C48" s="172"/>
      <c r="D48" s="172"/>
      <c r="E48" s="172"/>
      <c r="F48" s="144"/>
      <c r="G48" s="185"/>
      <c r="H48" s="185"/>
      <c r="I48" s="153"/>
      <c r="K48" s="499">
        <v>77</v>
      </c>
    </row>
    <row r="49" spans="1:11" x14ac:dyDescent="0.2">
      <c r="A49" s="490" t="s">
        <v>518</v>
      </c>
      <c r="B49" s="168">
        <v>388</v>
      </c>
      <c r="C49" s="168">
        <v>11107</v>
      </c>
      <c r="D49" s="168">
        <v>3113</v>
      </c>
      <c r="E49" s="168">
        <v>368</v>
      </c>
      <c r="F49" s="144"/>
      <c r="G49" s="179">
        <f t="shared" si="0"/>
        <v>28.626288659793815</v>
      </c>
      <c r="H49" s="180">
        <f t="shared" si="1"/>
        <v>8.0231958762886606</v>
      </c>
      <c r="I49" s="190">
        <f t="shared" si="2"/>
        <v>0.1182139415354963</v>
      </c>
      <c r="K49" s="499" t="s">
        <v>518</v>
      </c>
    </row>
    <row r="50" spans="1:11" x14ac:dyDescent="0.2">
      <c r="A50" s="491" t="s">
        <v>526</v>
      </c>
      <c r="B50" s="169">
        <v>120</v>
      </c>
      <c r="C50" s="169">
        <v>5165</v>
      </c>
      <c r="D50" s="169">
        <v>1073</v>
      </c>
      <c r="E50" s="169">
        <v>117</v>
      </c>
      <c r="F50" s="144"/>
      <c r="G50" s="181">
        <f t="shared" si="0"/>
        <v>43.041666666666664</v>
      </c>
      <c r="H50" s="182">
        <f t="shared" si="1"/>
        <v>8.9416666666666664</v>
      </c>
      <c r="I50" s="191">
        <f t="shared" si="2"/>
        <v>0.10904007455731593</v>
      </c>
      <c r="K50" s="499" t="s">
        <v>526</v>
      </c>
    </row>
    <row r="51" spans="1:11" x14ac:dyDescent="0.2">
      <c r="A51" s="492" t="s">
        <v>37</v>
      </c>
      <c r="B51" s="170">
        <v>22</v>
      </c>
      <c r="C51" s="170">
        <v>1763</v>
      </c>
      <c r="D51" s="170">
        <v>420</v>
      </c>
      <c r="E51" s="170">
        <v>22</v>
      </c>
      <c r="F51" s="144"/>
      <c r="G51" s="183">
        <f t="shared" si="0"/>
        <v>80.13636363636364</v>
      </c>
      <c r="H51" s="183">
        <f t="shared" si="1"/>
        <v>19.09090909090909</v>
      </c>
      <c r="I51" s="151">
        <f t="shared" si="2"/>
        <v>5.2380952380952382E-2</v>
      </c>
      <c r="K51" s="499">
        <v>25</v>
      </c>
    </row>
    <row r="52" spans="1:11" x14ac:dyDescent="0.2">
      <c r="A52" s="493" t="s">
        <v>38</v>
      </c>
      <c r="B52" s="171">
        <v>30</v>
      </c>
      <c r="C52" s="171">
        <v>1396</v>
      </c>
      <c r="D52" s="171">
        <v>457</v>
      </c>
      <c r="E52" s="171">
        <v>29</v>
      </c>
      <c r="F52" s="144"/>
      <c r="G52" s="184">
        <f t="shared" si="0"/>
        <v>46.533333333333331</v>
      </c>
      <c r="H52" s="184">
        <f t="shared" si="1"/>
        <v>15.233333333333333</v>
      </c>
      <c r="I52" s="152">
        <f t="shared" si="2"/>
        <v>6.3457330415754923E-2</v>
      </c>
      <c r="K52" s="499">
        <v>26</v>
      </c>
    </row>
    <row r="53" spans="1:11" x14ac:dyDescent="0.2">
      <c r="A53" s="494" t="s">
        <v>39</v>
      </c>
      <c r="B53" s="172">
        <v>68</v>
      </c>
      <c r="C53" s="172">
        <v>2006</v>
      </c>
      <c r="D53" s="172">
        <v>558</v>
      </c>
      <c r="E53" s="172">
        <v>66</v>
      </c>
      <c r="F53" s="144"/>
      <c r="G53" s="185">
        <f t="shared" si="0"/>
        <v>29.5</v>
      </c>
      <c r="H53" s="185">
        <f t="shared" si="1"/>
        <v>8.2058823529411757</v>
      </c>
      <c r="I53" s="153">
        <f t="shared" si="2"/>
        <v>0.11827956989247312</v>
      </c>
      <c r="K53" s="499">
        <v>27</v>
      </c>
    </row>
    <row r="54" spans="1:11" x14ac:dyDescent="0.2">
      <c r="A54" s="495" t="s">
        <v>312</v>
      </c>
      <c r="B54" s="173">
        <v>22</v>
      </c>
      <c r="C54" s="173">
        <v>469</v>
      </c>
      <c r="D54" s="173">
        <v>287</v>
      </c>
      <c r="E54" s="173">
        <v>22</v>
      </c>
      <c r="F54" s="144"/>
      <c r="G54" s="186">
        <f t="shared" si="0"/>
        <v>21.318181818181817</v>
      </c>
      <c r="H54" s="187">
        <f t="shared" si="1"/>
        <v>13.045454545454545</v>
      </c>
      <c r="I54" s="192">
        <f t="shared" si="2"/>
        <v>7.6655052264808357E-2</v>
      </c>
      <c r="K54" s="499" t="s">
        <v>312</v>
      </c>
    </row>
    <row r="55" spans="1:11" x14ac:dyDescent="0.2">
      <c r="A55" s="492" t="s">
        <v>40</v>
      </c>
      <c r="B55" s="170">
        <v>8</v>
      </c>
      <c r="C55" s="170">
        <v>154</v>
      </c>
      <c r="D55" s="170">
        <v>109</v>
      </c>
      <c r="E55" s="170">
        <v>8</v>
      </c>
      <c r="F55" s="144"/>
      <c r="G55" s="183">
        <f t="shared" si="0"/>
        <v>19.25</v>
      </c>
      <c r="H55" s="183">
        <f t="shared" si="1"/>
        <v>13.625</v>
      </c>
      <c r="I55" s="151">
        <f t="shared" si="2"/>
        <v>7.3394495412844041E-2</v>
      </c>
      <c r="K55" s="499">
        <v>28</v>
      </c>
    </row>
    <row r="56" spans="1:11" x14ac:dyDescent="0.2">
      <c r="A56" s="493" t="s">
        <v>41</v>
      </c>
      <c r="B56" s="171">
        <v>4</v>
      </c>
      <c r="C56" s="171">
        <v>86</v>
      </c>
      <c r="D56" s="171">
        <v>71</v>
      </c>
      <c r="E56" s="171">
        <v>4</v>
      </c>
      <c r="F56" s="144"/>
      <c r="G56" s="184">
        <f t="shared" si="0"/>
        <v>21.5</v>
      </c>
      <c r="H56" s="184">
        <f t="shared" si="1"/>
        <v>17.75</v>
      </c>
      <c r="I56" s="152">
        <f t="shared" si="2"/>
        <v>5.6338028169014086E-2</v>
      </c>
      <c r="K56" s="499">
        <v>29</v>
      </c>
    </row>
    <row r="57" spans="1:11" x14ac:dyDescent="0.2">
      <c r="A57" s="494" t="s">
        <v>42</v>
      </c>
      <c r="B57" s="172">
        <v>10</v>
      </c>
      <c r="C57" s="172">
        <v>229</v>
      </c>
      <c r="D57" s="172">
        <v>145</v>
      </c>
      <c r="E57" s="172">
        <v>10</v>
      </c>
      <c r="F57" s="144"/>
      <c r="G57" s="185">
        <f t="shared" si="0"/>
        <v>22.9</v>
      </c>
      <c r="H57" s="185">
        <f t="shared" si="1"/>
        <v>14.5</v>
      </c>
      <c r="I57" s="153">
        <f t="shared" si="2"/>
        <v>6.8965517241379309E-2</v>
      </c>
      <c r="K57" s="499">
        <v>30</v>
      </c>
    </row>
    <row r="58" spans="1:11" x14ac:dyDescent="0.2">
      <c r="A58" s="495" t="s">
        <v>316</v>
      </c>
      <c r="B58" s="173">
        <v>35</v>
      </c>
      <c r="C58" s="173">
        <v>884</v>
      </c>
      <c r="D58" s="173">
        <v>359</v>
      </c>
      <c r="E58" s="173">
        <v>34</v>
      </c>
      <c r="F58" s="144"/>
      <c r="G58" s="186">
        <f t="shared" si="0"/>
        <v>25.257142857142856</v>
      </c>
      <c r="H58" s="187">
        <f t="shared" si="1"/>
        <v>10.257142857142858</v>
      </c>
      <c r="I58" s="192">
        <f t="shared" si="2"/>
        <v>9.4707520891364902E-2</v>
      </c>
      <c r="K58" s="499" t="s">
        <v>316</v>
      </c>
    </row>
    <row r="59" spans="1:11" x14ac:dyDescent="0.2">
      <c r="A59" s="492" t="s">
        <v>43</v>
      </c>
      <c r="B59" s="170">
        <v>12</v>
      </c>
      <c r="C59" s="170">
        <v>267</v>
      </c>
      <c r="D59" s="170">
        <v>179</v>
      </c>
      <c r="E59" s="170">
        <v>12</v>
      </c>
      <c r="F59" s="144"/>
      <c r="G59" s="183">
        <f t="shared" si="0"/>
        <v>22.25</v>
      </c>
      <c r="H59" s="183">
        <f t="shared" si="1"/>
        <v>14.916666666666666</v>
      </c>
      <c r="I59" s="151">
        <f t="shared" si="2"/>
        <v>6.7039106145251395E-2</v>
      </c>
      <c r="K59" s="499">
        <v>31</v>
      </c>
    </row>
    <row r="60" spans="1:11" x14ac:dyDescent="0.2">
      <c r="A60" s="493" t="s">
        <v>44</v>
      </c>
      <c r="B60" s="171">
        <v>14</v>
      </c>
      <c r="C60" s="171">
        <v>373</v>
      </c>
      <c r="D60" s="171">
        <v>172</v>
      </c>
      <c r="E60" s="171">
        <v>13</v>
      </c>
      <c r="F60" s="144"/>
      <c r="G60" s="184">
        <f t="shared" si="0"/>
        <v>26.642857142857142</v>
      </c>
      <c r="H60" s="184">
        <f t="shared" si="1"/>
        <v>12.285714285714286</v>
      </c>
      <c r="I60" s="152">
        <f t="shared" si="2"/>
        <v>7.5581395348837205E-2</v>
      </c>
      <c r="K60" s="499">
        <v>32</v>
      </c>
    </row>
    <row r="61" spans="1:11" x14ac:dyDescent="0.2">
      <c r="A61" s="494" t="s">
        <v>45</v>
      </c>
      <c r="B61" s="172">
        <v>9</v>
      </c>
      <c r="C61" s="172">
        <v>244</v>
      </c>
      <c r="D61" s="172">
        <v>133</v>
      </c>
      <c r="E61" s="172">
        <v>9</v>
      </c>
      <c r="F61" s="144"/>
      <c r="G61" s="185">
        <f t="shared" si="0"/>
        <v>27.111111111111111</v>
      </c>
      <c r="H61" s="185">
        <f t="shared" si="1"/>
        <v>14.777777777777779</v>
      </c>
      <c r="I61" s="153">
        <f t="shared" si="2"/>
        <v>6.7669172932330823E-2</v>
      </c>
      <c r="K61" s="499">
        <v>33</v>
      </c>
    </row>
    <row r="62" spans="1:11" x14ac:dyDescent="0.2">
      <c r="A62" s="495" t="s">
        <v>320</v>
      </c>
      <c r="B62" s="173">
        <v>14</v>
      </c>
      <c r="C62" s="173">
        <v>183</v>
      </c>
      <c r="D62" s="173">
        <v>153</v>
      </c>
      <c r="E62" s="173">
        <v>14</v>
      </c>
      <c r="F62" s="144"/>
      <c r="G62" s="186">
        <f t="shared" si="0"/>
        <v>13.071428571428571</v>
      </c>
      <c r="H62" s="187">
        <f t="shared" si="1"/>
        <v>10.928571428571429</v>
      </c>
      <c r="I62" s="192">
        <f t="shared" si="2"/>
        <v>9.1503267973856203E-2</v>
      </c>
      <c r="K62" s="499" t="s">
        <v>320</v>
      </c>
    </row>
    <row r="63" spans="1:11" x14ac:dyDescent="0.2">
      <c r="A63" s="492" t="s">
        <v>46</v>
      </c>
      <c r="B63" s="170">
        <v>2</v>
      </c>
      <c r="C63" s="170">
        <v>26</v>
      </c>
      <c r="D63" s="170">
        <v>25</v>
      </c>
      <c r="E63" s="170">
        <v>2</v>
      </c>
      <c r="F63" s="144"/>
      <c r="G63" s="183">
        <f t="shared" si="0"/>
        <v>13</v>
      </c>
      <c r="H63" s="183">
        <f t="shared" si="1"/>
        <v>12.5</v>
      </c>
      <c r="I63" s="151">
        <f t="shared" si="2"/>
        <v>0.08</v>
      </c>
      <c r="K63" s="499">
        <v>34</v>
      </c>
    </row>
    <row r="64" spans="1:11" x14ac:dyDescent="0.2">
      <c r="A64" s="493" t="s">
        <v>47</v>
      </c>
      <c r="B64" s="171">
        <v>7</v>
      </c>
      <c r="C64" s="171">
        <v>123</v>
      </c>
      <c r="D64" s="171">
        <v>100</v>
      </c>
      <c r="E64" s="171">
        <v>7</v>
      </c>
      <c r="F64" s="144"/>
      <c r="G64" s="184">
        <f t="shared" si="0"/>
        <v>17.571428571428573</v>
      </c>
      <c r="H64" s="184">
        <f t="shared" si="1"/>
        <v>14.285714285714286</v>
      </c>
      <c r="I64" s="152">
        <f t="shared" si="2"/>
        <v>7.0000000000000007E-2</v>
      </c>
      <c r="K64" s="499">
        <v>35</v>
      </c>
    </row>
    <row r="65" spans="1:11" x14ac:dyDescent="0.2">
      <c r="A65" s="493" t="s">
        <v>48</v>
      </c>
      <c r="B65" s="171">
        <v>3</v>
      </c>
      <c r="C65" s="171">
        <v>27</v>
      </c>
      <c r="D65" s="171">
        <v>27</v>
      </c>
      <c r="E65" s="171">
        <v>3</v>
      </c>
      <c r="F65" s="144"/>
      <c r="G65" s="184">
        <f t="shared" si="0"/>
        <v>9</v>
      </c>
      <c r="H65" s="184">
        <f t="shared" si="1"/>
        <v>9</v>
      </c>
      <c r="I65" s="152">
        <f t="shared" si="2"/>
        <v>0.1111111111111111</v>
      </c>
      <c r="K65" s="499">
        <v>36</v>
      </c>
    </row>
    <row r="66" spans="1:11" x14ac:dyDescent="0.2">
      <c r="A66" s="494" t="s">
        <v>49</v>
      </c>
      <c r="B66" s="172">
        <v>2</v>
      </c>
      <c r="C66" s="172">
        <v>7</v>
      </c>
      <c r="D66" s="172">
        <v>7</v>
      </c>
      <c r="E66" s="172">
        <v>2</v>
      </c>
      <c r="F66" s="144"/>
      <c r="G66" s="185">
        <f t="shared" si="0"/>
        <v>3.5</v>
      </c>
      <c r="H66" s="185">
        <f t="shared" si="1"/>
        <v>3.5</v>
      </c>
      <c r="I66" s="153">
        <f t="shared" si="2"/>
        <v>0.2857142857142857</v>
      </c>
      <c r="K66" s="499">
        <v>37</v>
      </c>
    </row>
    <row r="67" spans="1:11" ht="25.5" x14ac:dyDescent="0.2">
      <c r="A67" s="495" t="s">
        <v>527</v>
      </c>
      <c r="B67" s="173">
        <v>123</v>
      </c>
      <c r="C67" s="173">
        <v>2851</v>
      </c>
      <c r="D67" s="173">
        <v>844</v>
      </c>
      <c r="E67" s="173">
        <v>112</v>
      </c>
      <c r="F67" s="144"/>
      <c r="G67" s="186">
        <f t="shared" si="0"/>
        <v>23.178861788617887</v>
      </c>
      <c r="H67" s="187">
        <f t="shared" si="1"/>
        <v>6.8617886178861784</v>
      </c>
      <c r="I67" s="192">
        <f t="shared" si="2"/>
        <v>0.13270142180094788</v>
      </c>
      <c r="K67" s="499" t="s">
        <v>527</v>
      </c>
    </row>
    <row r="68" spans="1:11" x14ac:dyDescent="0.2">
      <c r="A68" s="492" t="s">
        <v>50</v>
      </c>
      <c r="B68" s="170">
        <v>56</v>
      </c>
      <c r="C68" s="170">
        <v>1313</v>
      </c>
      <c r="D68" s="170">
        <v>416</v>
      </c>
      <c r="E68" s="170">
        <v>53</v>
      </c>
      <c r="F68" s="144"/>
      <c r="G68" s="183">
        <f t="shared" si="0"/>
        <v>23.446428571428573</v>
      </c>
      <c r="H68" s="183">
        <f t="shared" si="1"/>
        <v>7.4285714285714288</v>
      </c>
      <c r="I68" s="151">
        <f t="shared" si="2"/>
        <v>0.12740384615384615</v>
      </c>
      <c r="K68" s="499">
        <v>60</v>
      </c>
    </row>
    <row r="69" spans="1:11" x14ac:dyDescent="0.2">
      <c r="A69" s="493" t="s">
        <v>51</v>
      </c>
      <c r="B69" s="171">
        <v>27</v>
      </c>
      <c r="C69" s="171">
        <v>636</v>
      </c>
      <c r="D69" s="171">
        <v>239</v>
      </c>
      <c r="E69" s="171">
        <v>23</v>
      </c>
      <c r="F69" s="144"/>
      <c r="G69" s="184">
        <f t="shared" si="0"/>
        <v>23.555555555555557</v>
      </c>
      <c r="H69" s="184">
        <f t="shared" si="1"/>
        <v>8.8518518518518512</v>
      </c>
      <c r="I69" s="152">
        <f t="shared" si="2"/>
        <v>9.6234309623430964E-2</v>
      </c>
      <c r="K69" s="499">
        <v>61</v>
      </c>
    </row>
    <row r="70" spans="1:11" x14ac:dyDescent="0.2">
      <c r="A70" s="493" t="s">
        <v>52</v>
      </c>
      <c r="B70" s="171">
        <v>18</v>
      </c>
      <c r="C70" s="171">
        <v>346</v>
      </c>
      <c r="D70" s="171">
        <v>156</v>
      </c>
      <c r="E70" s="171">
        <v>16</v>
      </c>
      <c r="F70" s="144"/>
      <c r="G70" s="184">
        <f t="shared" si="0"/>
        <v>19.222222222222221</v>
      </c>
      <c r="H70" s="184">
        <f t="shared" si="1"/>
        <v>8.6666666666666661</v>
      </c>
      <c r="I70" s="152">
        <f t="shared" si="2"/>
        <v>0.10256410256410256</v>
      </c>
      <c r="K70" s="499">
        <v>62</v>
      </c>
    </row>
    <row r="71" spans="1:11" x14ac:dyDescent="0.2">
      <c r="A71" s="494" t="s">
        <v>53</v>
      </c>
      <c r="B71" s="172">
        <v>22</v>
      </c>
      <c r="C71" s="172">
        <v>556</v>
      </c>
      <c r="D71" s="172">
        <v>194</v>
      </c>
      <c r="E71" s="172">
        <v>20</v>
      </c>
      <c r="F71" s="144"/>
      <c r="G71" s="185">
        <f t="shared" si="0"/>
        <v>25.272727272727273</v>
      </c>
      <c r="H71" s="185">
        <f t="shared" si="1"/>
        <v>8.8181818181818183</v>
      </c>
      <c r="I71" s="153">
        <f t="shared" si="2"/>
        <v>0.10309278350515463</v>
      </c>
      <c r="K71" s="499">
        <v>63</v>
      </c>
    </row>
    <row r="72" spans="1:11" x14ac:dyDescent="0.2">
      <c r="A72" s="495" t="s">
        <v>528</v>
      </c>
      <c r="B72" s="173">
        <v>74</v>
      </c>
      <c r="C72" s="173">
        <v>1555</v>
      </c>
      <c r="D72" s="173">
        <v>764</v>
      </c>
      <c r="E72" s="173">
        <v>69</v>
      </c>
      <c r="F72" s="144"/>
      <c r="G72" s="186">
        <f t="shared" si="0"/>
        <v>21.013513513513512</v>
      </c>
      <c r="H72" s="187">
        <f t="shared" si="1"/>
        <v>10.324324324324325</v>
      </c>
      <c r="I72" s="192">
        <f t="shared" si="2"/>
        <v>9.0314136125654448E-2</v>
      </c>
      <c r="K72" s="499" t="s">
        <v>528</v>
      </c>
    </row>
    <row r="73" spans="1:11" x14ac:dyDescent="0.2">
      <c r="A73" s="492" t="s">
        <v>54</v>
      </c>
      <c r="B73" s="170">
        <v>23</v>
      </c>
      <c r="C73" s="170">
        <v>540</v>
      </c>
      <c r="D73" s="170">
        <v>293</v>
      </c>
      <c r="E73" s="170">
        <v>21</v>
      </c>
      <c r="F73" s="144"/>
      <c r="G73" s="183">
        <f t="shared" si="0"/>
        <v>23.478260869565219</v>
      </c>
      <c r="H73" s="183">
        <f t="shared" si="1"/>
        <v>12.739130434782609</v>
      </c>
      <c r="I73" s="151">
        <f t="shared" si="2"/>
        <v>7.1672354948805458E-2</v>
      </c>
      <c r="K73" s="499">
        <v>64</v>
      </c>
    </row>
    <row r="74" spans="1:11" x14ac:dyDescent="0.2">
      <c r="A74" s="493" t="s">
        <v>55</v>
      </c>
      <c r="B74" s="171">
        <v>19</v>
      </c>
      <c r="C74" s="171">
        <v>456</v>
      </c>
      <c r="D74" s="171">
        <v>268</v>
      </c>
      <c r="E74" s="171">
        <v>19</v>
      </c>
      <c r="F74" s="144"/>
      <c r="G74" s="184">
        <f t="shared" si="0"/>
        <v>24</v>
      </c>
      <c r="H74" s="184">
        <f t="shared" si="1"/>
        <v>14.105263157894736</v>
      </c>
      <c r="I74" s="152">
        <f t="shared" si="2"/>
        <v>7.0895522388059698E-2</v>
      </c>
      <c r="K74" s="499">
        <v>65</v>
      </c>
    </row>
    <row r="75" spans="1:11" x14ac:dyDescent="0.2">
      <c r="A75" s="493" t="s">
        <v>56</v>
      </c>
      <c r="B75" s="171">
        <v>5</v>
      </c>
      <c r="C75" s="171">
        <v>97</v>
      </c>
      <c r="D75" s="171">
        <v>86</v>
      </c>
      <c r="E75" s="171">
        <v>5</v>
      </c>
      <c r="F75" s="144"/>
      <c r="G75" s="184">
        <f t="shared" ref="G75:G85" si="3">C75/B75</f>
        <v>19.399999999999999</v>
      </c>
      <c r="H75" s="184">
        <f t="shared" ref="H75:H85" si="4">D75/B75</f>
        <v>17.2</v>
      </c>
      <c r="I75" s="152">
        <f t="shared" ref="I75:I85" si="5">E75/D75</f>
        <v>5.8139534883720929E-2</v>
      </c>
      <c r="K75" s="499">
        <v>66</v>
      </c>
    </row>
    <row r="76" spans="1:11" x14ac:dyDescent="0.2">
      <c r="A76" s="493" t="s">
        <v>57</v>
      </c>
      <c r="B76" s="171">
        <v>14</v>
      </c>
      <c r="C76" s="171">
        <v>262</v>
      </c>
      <c r="D76" s="171">
        <v>191</v>
      </c>
      <c r="E76" s="171">
        <v>13</v>
      </c>
      <c r="F76" s="144"/>
      <c r="G76" s="184">
        <f t="shared" si="3"/>
        <v>18.714285714285715</v>
      </c>
      <c r="H76" s="184">
        <f t="shared" si="4"/>
        <v>13.642857142857142</v>
      </c>
      <c r="I76" s="152">
        <f t="shared" si="5"/>
        <v>6.8062827225130892E-2</v>
      </c>
      <c r="K76" s="499">
        <v>67</v>
      </c>
    </row>
    <row r="77" spans="1:11" x14ac:dyDescent="0.2">
      <c r="A77" s="493" t="s">
        <v>58</v>
      </c>
      <c r="B77" s="171">
        <v>7</v>
      </c>
      <c r="C77" s="171">
        <v>95</v>
      </c>
      <c r="D77" s="171">
        <v>82</v>
      </c>
      <c r="E77" s="171">
        <v>6</v>
      </c>
      <c r="F77" s="144"/>
      <c r="G77" s="184">
        <f t="shared" si="3"/>
        <v>13.571428571428571</v>
      </c>
      <c r="H77" s="184">
        <f t="shared" si="4"/>
        <v>11.714285714285714</v>
      </c>
      <c r="I77" s="152">
        <f t="shared" si="5"/>
        <v>7.3170731707317069E-2</v>
      </c>
      <c r="K77" s="499">
        <v>68</v>
      </c>
    </row>
    <row r="78" spans="1:11" x14ac:dyDescent="0.2">
      <c r="A78" s="494" t="s">
        <v>59</v>
      </c>
      <c r="B78" s="172">
        <v>6</v>
      </c>
      <c r="C78" s="172">
        <v>105</v>
      </c>
      <c r="D78" s="172">
        <v>85</v>
      </c>
      <c r="E78" s="172">
        <v>5</v>
      </c>
      <c r="F78" s="144"/>
      <c r="G78" s="185">
        <f t="shared" si="3"/>
        <v>17.5</v>
      </c>
      <c r="H78" s="185">
        <f t="shared" si="4"/>
        <v>14.166666666666666</v>
      </c>
      <c r="I78" s="153">
        <f t="shared" si="5"/>
        <v>5.8823529411764705E-2</v>
      </c>
      <c r="K78" s="499">
        <v>69</v>
      </c>
    </row>
    <row r="79" spans="1:11" x14ac:dyDescent="0.2">
      <c r="A79" s="490" t="s">
        <v>32</v>
      </c>
      <c r="B79" s="168">
        <v>27</v>
      </c>
      <c r="C79" s="168">
        <v>352</v>
      </c>
      <c r="D79" s="168">
        <v>218</v>
      </c>
      <c r="E79" s="168">
        <v>25</v>
      </c>
      <c r="F79" s="144"/>
      <c r="G79" s="179">
        <f t="shared" si="3"/>
        <v>13.037037037037036</v>
      </c>
      <c r="H79" s="180">
        <f t="shared" si="4"/>
        <v>8.0740740740740744</v>
      </c>
      <c r="I79" s="190">
        <f t="shared" si="5"/>
        <v>0.11467889908256881</v>
      </c>
      <c r="K79" s="499" t="s">
        <v>32</v>
      </c>
    </row>
    <row r="80" spans="1:11" x14ac:dyDescent="0.2">
      <c r="A80" s="491" t="s">
        <v>99</v>
      </c>
      <c r="B80" s="169">
        <v>27</v>
      </c>
      <c r="C80" s="169">
        <v>352</v>
      </c>
      <c r="D80" s="169">
        <v>218</v>
      </c>
      <c r="E80" s="169">
        <v>25</v>
      </c>
      <c r="F80" s="144"/>
      <c r="G80" s="181">
        <f t="shared" si="3"/>
        <v>13.037037037037036</v>
      </c>
      <c r="H80" s="182">
        <f t="shared" si="4"/>
        <v>8.0740740740740744</v>
      </c>
      <c r="I80" s="191">
        <f t="shared" si="5"/>
        <v>0.11467889908256881</v>
      </c>
      <c r="K80" s="499" t="s">
        <v>99</v>
      </c>
    </row>
    <row r="81" spans="1:11" x14ac:dyDescent="0.2">
      <c r="A81" s="492" t="s">
        <v>33</v>
      </c>
      <c r="B81" s="170">
        <v>7</v>
      </c>
      <c r="C81" s="170">
        <v>105</v>
      </c>
      <c r="D81" s="170">
        <v>71</v>
      </c>
      <c r="E81" s="170">
        <v>6</v>
      </c>
      <c r="F81" s="144"/>
      <c r="G81" s="183">
        <f t="shared" si="3"/>
        <v>15</v>
      </c>
      <c r="H81" s="183">
        <f t="shared" si="4"/>
        <v>10.142857142857142</v>
      </c>
      <c r="I81" s="151">
        <f t="shared" si="5"/>
        <v>8.4507042253521125E-2</v>
      </c>
      <c r="K81" s="499">
        <v>85</v>
      </c>
    </row>
    <row r="82" spans="1:11" x14ac:dyDescent="0.2">
      <c r="A82" s="493" t="s">
        <v>34</v>
      </c>
      <c r="B82" s="171">
        <v>15</v>
      </c>
      <c r="C82" s="171">
        <v>175</v>
      </c>
      <c r="D82" s="171">
        <v>117</v>
      </c>
      <c r="E82" s="171">
        <v>14</v>
      </c>
      <c r="F82" s="144"/>
      <c r="G82" s="184">
        <f t="shared" si="3"/>
        <v>11.666666666666666</v>
      </c>
      <c r="H82" s="184">
        <f t="shared" si="4"/>
        <v>7.8</v>
      </c>
      <c r="I82" s="152">
        <f t="shared" si="5"/>
        <v>0.11965811965811966</v>
      </c>
      <c r="K82" s="499">
        <v>86</v>
      </c>
    </row>
    <row r="83" spans="1:11" x14ac:dyDescent="0.2">
      <c r="A83" s="498" t="s">
        <v>35</v>
      </c>
      <c r="B83" s="174">
        <v>5</v>
      </c>
      <c r="C83" s="174">
        <v>72</v>
      </c>
      <c r="D83" s="174">
        <v>55</v>
      </c>
      <c r="E83" s="174">
        <v>5</v>
      </c>
      <c r="F83" s="144"/>
      <c r="G83" s="189">
        <f t="shared" si="3"/>
        <v>14.4</v>
      </c>
      <c r="H83" s="189">
        <f t="shared" si="4"/>
        <v>11</v>
      </c>
      <c r="I83" s="156">
        <f t="shared" si="5"/>
        <v>9.0909090909090912E-2</v>
      </c>
      <c r="K83" s="499">
        <v>87</v>
      </c>
    </row>
    <row r="85" spans="1:11" x14ac:dyDescent="0.2">
      <c r="A85" s="193" t="s">
        <v>60</v>
      </c>
      <c r="B85" s="12">
        <f>B79+B49+B19+B10</f>
        <v>1183</v>
      </c>
      <c r="C85" s="12">
        <f>C79+C49+C19+C10</f>
        <v>41538</v>
      </c>
      <c r="D85" s="12">
        <v>8536</v>
      </c>
      <c r="E85" s="194">
        <f>E79+E49+E19+E10</f>
        <v>1104</v>
      </c>
      <c r="G85" s="195">
        <f t="shared" si="3"/>
        <v>35.112426035502956</v>
      </c>
      <c r="H85" s="196">
        <f t="shared" si="4"/>
        <v>7.2155536770921387</v>
      </c>
      <c r="I85" s="148">
        <f t="shared" si="5"/>
        <v>0.12933458294283037</v>
      </c>
    </row>
    <row r="86" spans="1:11" ht="6.75" customHeight="1" x14ac:dyDescent="0.2"/>
    <row r="87" spans="1:11" ht="25.5" customHeight="1" x14ac:dyDescent="0.2">
      <c r="A87" s="617" t="s">
        <v>530</v>
      </c>
      <c r="B87" s="618"/>
      <c r="C87" s="618"/>
      <c r="D87" s="618"/>
      <c r="E87" s="618"/>
      <c r="F87" s="618"/>
      <c r="G87" s="618"/>
      <c r="H87" s="618"/>
      <c r="I87" s="618"/>
    </row>
    <row r="88" spans="1:11" x14ac:dyDescent="0.2">
      <c r="A88" s="344" t="s">
        <v>431</v>
      </c>
    </row>
    <row r="89" spans="1:11" x14ac:dyDescent="0.2">
      <c r="A89" s="345" t="s">
        <v>522</v>
      </c>
    </row>
  </sheetData>
  <mergeCells count="4">
    <mergeCell ref="A2:I2"/>
    <mergeCell ref="A5:I5"/>
    <mergeCell ref="A8:A9"/>
    <mergeCell ref="A87:I87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1" fitToHeight="0" orientation="portrait" r:id="rId1"/>
  <headerFooter>
    <oddHeader>&amp;L&amp;"Times New Roman,Gras"&amp;9DGRH A1-1&amp;R&amp;"Times New Roman,Gras"&amp;9Juillet 2019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46</vt:i4>
      </vt:variant>
    </vt:vector>
  </HeadingPairs>
  <TitlesOfParts>
    <vt:vector size="78" baseType="lpstr">
      <vt:lpstr>PG_0</vt:lpstr>
      <vt:lpstr>TAB_MAT</vt:lpstr>
      <vt:lpstr>PG_1</vt:lpstr>
      <vt:lpstr>TAB_S_1</vt:lpstr>
      <vt:lpstr>TAB_S_2</vt:lpstr>
      <vt:lpstr>TAB_S_3</vt:lpstr>
      <vt:lpstr>TAB_S_4</vt:lpstr>
      <vt:lpstr>PG_2</vt:lpstr>
      <vt:lpstr>TAB_2_1</vt:lpstr>
      <vt:lpstr>TAB_2_2</vt:lpstr>
      <vt:lpstr>TAB_2_3</vt:lpstr>
      <vt:lpstr>TAB_2_4</vt:lpstr>
      <vt:lpstr>PG_3</vt:lpstr>
      <vt:lpstr>TAB_3_1</vt:lpstr>
      <vt:lpstr>TAB_3_2</vt:lpstr>
      <vt:lpstr>TAB_3_3</vt:lpstr>
      <vt:lpstr>TAB_3_4</vt:lpstr>
      <vt:lpstr>TAB_3_5</vt:lpstr>
      <vt:lpstr>PG_4</vt:lpstr>
      <vt:lpstr>TAB_4_1</vt:lpstr>
      <vt:lpstr>TAB_4_2</vt:lpstr>
      <vt:lpstr>TAB_4_3</vt:lpstr>
      <vt:lpstr>TAB_4_4</vt:lpstr>
      <vt:lpstr>TAB_4_5</vt:lpstr>
      <vt:lpstr>TAB 4 6</vt:lpstr>
      <vt:lpstr>PG_5</vt:lpstr>
      <vt:lpstr>TAB_5_1</vt:lpstr>
      <vt:lpstr>TAB_5_2</vt:lpstr>
      <vt:lpstr>TAB_5_3</vt:lpstr>
      <vt:lpstr>PG_6</vt:lpstr>
      <vt:lpstr>TAB_6</vt:lpstr>
      <vt:lpstr>TAB_CNU</vt:lpstr>
      <vt:lpstr>TAB_2_1!Impression_des_titres</vt:lpstr>
      <vt:lpstr>TAB_2_2!Impression_des_titres</vt:lpstr>
      <vt:lpstr>TAB_2_3!Impression_des_titres</vt:lpstr>
      <vt:lpstr>TAB_2_4!Impression_des_titres</vt:lpstr>
      <vt:lpstr>TAB_3_1!Impression_des_titres</vt:lpstr>
      <vt:lpstr>TAB_3_2!Impression_des_titres</vt:lpstr>
      <vt:lpstr>TAB_3_3!Impression_des_titres</vt:lpstr>
      <vt:lpstr>TAB_3_4!Impression_des_titres</vt:lpstr>
      <vt:lpstr>TAB_4_1!Impression_des_titres</vt:lpstr>
      <vt:lpstr>TAB_4_2!Impression_des_titres</vt:lpstr>
      <vt:lpstr>TAB_4_5!Impression_des_titres</vt:lpstr>
      <vt:lpstr>TAB_5_1!Impression_des_titres</vt:lpstr>
      <vt:lpstr>TAB_5_2!Impression_des_titres</vt:lpstr>
      <vt:lpstr>TAB_5_3!Impression_des_titres</vt:lpstr>
      <vt:lpstr>TAB_S_4!Impression_des_titres</vt:lpstr>
      <vt:lpstr>PG_0!Zone_d_impression</vt:lpstr>
      <vt:lpstr>PG_1!Zone_d_impression</vt:lpstr>
      <vt:lpstr>PG_2!Zone_d_impression</vt:lpstr>
      <vt:lpstr>PG_3!Zone_d_impression</vt:lpstr>
      <vt:lpstr>PG_4!Zone_d_impression</vt:lpstr>
      <vt:lpstr>PG_5!Zone_d_impression</vt:lpstr>
      <vt:lpstr>PG_6!Zone_d_impression</vt:lpstr>
      <vt:lpstr>'TAB 4 6'!Zone_d_impression</vt:lpstr>
      <vt:lpstr>TAB_2_1!Zone_d_impression</vt:lpstr>
      <vt:lpstr>TAB_2_2!Zone_d_impression</vt:lpstr>
      <vt:lpstr>TAB_2_3!Zone_d_impression</vt:lpstr>
      <vt:lpstr>TAB_2_4!Zone_d_impression</vt:lpstr>
      <vt:lpstr>TAB_3_1!Zone_d_impression</vt:lpstr>
      <vt:lpstr>TAB_3_2!Zone_d_impression</vt:lpstr>
      <vt:lpstr>TAB_3_3!Zone_d_impression</vt:lpstr>
      <vt:lpstr>TAB_3_4!Zone_d_impression</vt:lpstr>
      <vt:lpstr>TAB_4_1!Zone_d_impression</vt:lpstr>
      <vt:lpstr>TAB_4_2!Zone_d_impression</vt:lpstr>
      <vt:lpstr>TAB_4_3!Zone_d_impression</vt:lpstr>
      <vt:lpstr>TAB_4_4!Zone_d_impression</vt:lpstr>
      <vt:lpstr>TAB_4_5!Zone_d_impression</vt:lpstr>
      <vt:lpstr>TAB_5_1!Zone_d_impression</vt:lpstr>
      <vt:lpstr>TAB_5_2!Zone_d_impression</vt:lpstr>
      <vt:lpstr>TAB_5_3!Zone_d_impression</vt:lpstr>
      <vt:lpstr>TAB_6!Zone_d_impression</vt:lpstr>
      <vt:lpstr>TAB_CNU!Zone_d_impression</vt:lpstr>
      <vt:lpstr>TAB_MAT!Zone_d_impression</vt:lpstr>
      <vt:lpstr>TAB_S_1!Zone_d_impression</vt:lpstr>
      <vt:lpstr>TAB_S_2!Zone_d_impression</vt:lpstr>
      <vt:lpstr>TAB_S_3!Zone_d_impression</vt:lpstr>
      <vt:lpstr>TAB_S_4!Zone_d_impression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Thirion</dc:creator>
  <cp:lastModifiedBy>Administration centrale</cp:lastModifiedBy>
  <cp:lastPrinted>2019-07-04T17:26:06Z</cp:lastPrinted>
  <dcterms:created xsi:type="dcterms:W3CDTF">2015-09-24T15:41:36Z</dcterms:created>
  <dcterms:modified xsi:type="dcterms:W3CDTF">2019-07-30T09:17:56Z</dcterms:modified>
</cp:coreProperties>
</file>