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ixi\Documents\"/>
    </mc:Choice>
  </mc:AlternateContent>
  <bookViews>
    <workbookView xWindow="0" yWindow="0" windowWidth="25200" windowHeight="12540" tabRatio="908"/>
  </bookViews>
  <sheets>
    <sheet name="Sommaire" sheetId="13" r:id="rId1"/>
    <sheet name="Méthodologie" sheetId="15" r:id="rId2"/>
    <sheet name="Tableau 1 - Insertion" sheetId="1" r:id="rId3"/>
    <sheet name="Graphique 1 - Cond. d'emplo (2" sheetId="12" state="hidden" r:id="rId4"/>
    <sheet name="Graphique 1 - Cond. d'emploi" sheetId="6" r:id="rId5"/>
    <sheet name="Graphique 2 - Cond. discipl." sheetId="9" state="hidden" r:id="rId6"/>
    <sheet name="Tableau 2 - Salaires (2)" sheetId="11" state="hidden" r:id="rId7"/>
    <sheet name="Tableau 2 - Salaires" sheetId="2" r:id="rId8"/>
    <sheet name="Tableau 3 - Adéquations" sheetId="10" r:id="rId9"/>
    <sheet name="Annexe 1 - Répartition diplômés" sheetId="16" r:id="rId10"/>
    <sheet name="Annexe 2 - Cond.DEG STS" sheetId="14" r:id="rId11"/>
  </sheets>
  <calcPr calcId="162913"/>
</workbook>
</file>

<file path=xl/calcChain.xml><?xml version="1.0" encoding="utf-8"?>
<calcChain xmlns="http://schemas.openxmlformats.org/spreadsheetml/2006/main">
  <c r="G22" i="12" l="1"/>
  <c r="F22" i="12"/>
  <c r="G21" i="12"/>
  <c r="F21" i="12"/>
  <c r="G19" i="12"/>
  <c r="F19" i="12"/>
  <c r="G18" i="12"/>
  <c r="F18" i="12"/>
  <c r="G29" i="11" l="1"/>
  <c r="F29" i="11"/>
  <c r="E29" i="11"/>
  <c r="D29" i="11"/>
  <c r="C29" i="11"/>
  <c r="B29" i="11"/>
  <c r="G28" i="11"/>
  <c r="F28" i="11"/>
  <c r="E28" i="11"/>
  <c r="D28" i="11"/>
  <c r="C28" i="11"/>
  <c r="B28" i="11"/>
  <c r="G27" i="11"/>
  <c r="F27" i="11"/>
  <c r="E27" i="11"/>
  <c r="D27" i="11"/>
  <c r="C27" i="11"/>
  <c r="B27" i="11"/>
  <c r="G26" i="11"/>
  <c r="F26" i="11"/>
  <c r="E26" i="11"/>
  <c r="D26" i="11"/>
  <c r="C26" i="11"/>
  <c r="B26" i="11"/>
  <c r="G25" i="11"/>
  <c r="F25" i="11"/>
  <c r="E25" i="11"/>
  <c r="D25" i="11"/>
  <c r="C25" i="11"/>
  <c r="B25" i="11"/>
</calcChain>
</file>

<file path=xl/sharedStrings.xml><?xml version="1.0" encoding="utf-8"?>
<sst xmlns="http://schemas.openxmlformats.org/spreadsheetml/2006/main" count="295" uniqueCount="105">
  <si>
    <t>à 30 mois</t>
  </si>
  <si>
    <t>DEG</t>
  </si>
  <si>
    <t>SHS</t>
  </si>
  <si>
    <t>STS</t>
  </si>
  <si>
    <t>Cursus et domaines disciplinaires</t>
  </si>
  <si>
    <t>Taux d'emploi à temps plein</t>
  </si>
  <si>
    <t>Taux d'emploi stable</t>
  </si>
  <si>
    <t>Taux d'emploi de catégorie cadre ou professions intermédiaires</t>
  </si>
  <si>
    <t>LLA</t>
  </si>
  <si>
    <t>Moyenne LP</t>
  </si>
  <si>
    <t>Conditions d’emploi des diplômés de LP en emploi selon le domaine disciplinaire (en %, à 30 mois)</t>
  </si>
  <si>
    <t xml:space="preserve">Emploi stable* : contrat en CDI, fonctionnaire ou travailleur indépendant.
</t>
  </si>
  <si>
    <t>ns</t>
  </si>
  <si>
    <t>FI</t>
  </si>
  <si>
    <t>FC</t>
  </si>
  <si>
    <t>Apprentissage</t>
  </si>
  <si>
    <t>apprentissage</t>
  </si>
  <si>
    <t>Ensemble</t>
  </si>
  <si>
    <t>LP</t>
  </si>
  <si>
    <t xml:space="preserve"> Master</t>
  </si>
  <si>
    <t>Domaine</t>
  </si>
  <si>
    <t>Master</t>
  </si>
  <si>
    <t>CP</t>
  </si>
  <si>
    <t>Moyenne Master</t>
  </si>
  <si>
    <t>Source : MESRI-SIES Enquête d'insertion professionnelle à 18 et 30 mois des diplômés de l’université en 2018</t>
  </si>
  <si>
    <t>Source : MESRI-SIES. Enquête d'insertion professionnelle à 18 et 30 mois des diplômés de l’université en 2018.</t>
  </si>
  <si>
    <t>Source : MESRI-SIES. Enquête d'insertion professionnelle à 18 et 30 mois des diplômés de l’université en 2018</t>
  </si>
  <si>
    <t>Formation statut scolaire</t>
  </si>
  <si>
    <t>Contrat de pro (CP)</t>
  </si>
  <si>
    <r>
      <t xml:space="preserve">Salaire net mensuel médian à temps plein à 30 mois, </t>
    </r>
    <r>
      <rPr>
        <sz val="8"/>
        <color theme="1"/>
        <rFont val="Arial"/>
        <family val="2"/>
      </rPr>
      <t>en euros</t>
    </r>
  </si>
  <si>
    <t>Moyenne</t>
  </si>
  <si>
    <t>Salaire net mensuel médian à temps plein à 30 mois, en euros</t>
  </si>
  <si>
    <t>Masters</t>
  </si>
  <si>
    <t>Apprentis</t>
  </si>
  <si>
    <t xml:space="preserve">Mis en forme à copier : </t>
  </si>
  <si>
    <t>Adéquation niveau</t>
  </si>
  <si>
    <t>Adéquation domaine</t>
  </si>
  <si>
    <t>Satisfaction missions</t>
  </si>
  <si>
    <t>Mobilité*</t>
  </si>
  <si>
    <t>Satisfaction responsabilités</t>
  </si>
  <si>
    <t>Satisfaction rémunération</t>
  </si>
  <si>
    <t>APPRENTIS</t>
  </si>
  <si>
    <t>CPRO</t>
  </si>
  <si>
    <t>2 300</t>
  </si>
  <si>
    <t>1 850</t>
  </si>
  <si>
    <t>2 100</t>
  </si>
  <si>
    <t>2 370</t>
  </si>
  <si>
    <t>2 220</t>
  </si>
  <si>
    <t>2 170</t>
  </si>
  <si>
    <t>2 050</t>
  </si>
  <si>
    <t>2 270</t>
  </si>
  <si>
    <t>1 600</t>
  </si>
  <si>
    <t>1 460</t>
  </si>
  <si>
    <t>1 500</t>
  </si>
  <si>
    <t>1 680</t>
  </si>
  <si>
    <t>1 780</t>
  </si>
  <si>
    <t>1 700</t>
  </si>
  <si>
    <t>1 720</t>
  </si>
  <si>
    <t>1 800</t>
  </si>
  <si>
    <t>1 710</t>
  </si>
  <si>
    <t>1 620</t>
  </si>
  <si>
    <t>1 870</t>
  </si>
  <si>
    <t>Droit-Economie-Gestion (DEG)</t>
  </si>
  <si>
    <t>Lettres-Langues-Arts (LLA)</t>
  </si>
  <si>
    <t>Sciences Humaines et sociales (SHS)</t>
  </si>
  <si>
    <t>Sciences -Technologies-Santé (STS)</t>
  </si>
  <si>
    <t>LP DEG</t>
  </si>
  <si>
    <t>LP STS</t>
  </si>
  <si>
    <t>Master DEG</t>
  </si>
  <si>
    <t>Master STS</t>
  </si>
  <si>
    <t>Ns : non significatif – effectifs insuffisants.</t>
  </si>
  <si>
    <r>
      <t xml:space="preserve">Lecture </t>
    </r>
    <r>
      <rPr>
        <sz val="8"/>
        <color theme="1"/>
        <rFont val="Calibri"/>
        <family val="2"/>
      </rPr>
      <t>: 94 % des diplômés 2018 en apprentissage de licence professionnelle et de master qui ont intégré le marché du travail sont en emploi au 1</t>
    </r>
    <r>
      <rPr>
        <vertAlign val="superscript"/>
        <sz val="8"/>
        <color theme="1"/>
        <rFont val="Calibri"/>
        <family val="2"/>
      </rPr>
      <t>er</t>
    </r>
    <r>
      <rPr>
        <sz val="8"/>
        <color theme="1"/>
        <rFont val="Calibri"/>
        <family val="2"/>
      </rPr>
      <t xml:space="preserve"> décembre 2020.</t>
    </r>
  </si>
  <si>
    <t>Conditions d’emploi à 30 mois des diplômés selon le régime d’inscription et le diplôme (en %)</t>
  </si>
  <si>
    <t>Mobilité* : part des emplois situés à l'extérieur de la région de l'université d'origine (y compris à l'étranger).</t>
  </si>
  <si>
    <t xml:space="preserve">Pour plus d’informations et retrouver l’ensemble des résultats par discipline de formation et par université : </t>
  </si>
  <si>
    <t>https://data.enseignementsup-recherche.gouv.fr/pages/insertion_professionnelle/</t>
  </si>
  <si>
    <r>
      <rPr>
        <b/>
        <u/>
        <sz val="10"/>
        <color theme="1"/>
        <rFont val="Calibri"/>
        <family val="2"/>
        <scheme val="minor"/>
      </rPr>
      <t>Données :</t>
    </r>
    <r>
      <rPr>
        <sz val="10"/>
        <color theme="1"/>
        <rFont val="Calibri"/>
        <family val="2"/>
        <scheme val="minor"/>
      </rPr>
      <t xml:space="preserve"> Les résultats sont issus d’un dispositif d’enquêtes annuelles sur l’insertion des diplômés de master et de licence professionnelle à l’université, coordonné par le ministère de l’Enseignement supérieur, de la Recherche et de l’Innovation, et administré par les universités.</t>
    </r>
  </si>
  <si>
    <r>
      <rPr>
        <b/>
        <u/>
        <sz val="10"/>
        <color theme="1"/>
        <rFont val="Calibri"/>
        <family val="2"/>
        <scheme val="minor"/>
      </rPr>
      <t>Population interrogée :</t>
    </r>
    <r>
      <rPr>
        <sz val="10"/>
        <color theme="1"/>
        <rFont val="Calibri"/>
        <family val="2"/>
        <scheme val="minor"/>
      </rPr>
      <t xml:space="preserve"> enquête individuelle et exhaustive des diplômés des universités françaises de France métropolitaine et DOM, (hors université Paris Dauphine) ayant obtenu un diplôme de master ou de licence professionnelle en 2018, de nationalité française et de moins de 30 ans, inscrits en formation initiale, hors poursuite ou reprise d’études dans les 2 ans.</t>
    </r>
  </si>
  <si>
    <r>
      <rPr>
        <b/>
        <u/>
        <sz val="10"/>
        <color theme="1"/>
        <rFont val="Calibri"/>
        <family val="2"/>
        <scheme val="minor"/>
      </rPr>
      <t>Modalités d'enquête :</t>
    </r>
    <r>
      <rPr>
        <sz val="10"/>
        <color theme="1"/>
        <rFont val="Calibri"/>
        <family val="2"/>
        <scheme val="minor"/>
      </rPr>
      <t xml:space="preserve"> la collecte des universités est multimode (courriel, téléphone, courrier). Le taux de réponse exploitable pour les diplômés de master est de 70 %, et de 71 % pour les diplômés de licence professionnelle. Les données sont corrigées pour tenir compte de la non-réponse.</t>
    </r>
  </si>
  <si>
    <t xml:space="preserve">NOTE FLASH DU SIES : Insertion professionnelle des diplômés de licence professionnelle  et master en 2018 selon le régime d'inscription </t>
  </si>
  <si>
    <t>Graphique 1 : Conditions d’emploi à 30 mois des diplômés selon le régime d’inscription et le diplôme (en %)</t>
  </si>
  <si>
    <t>Tableau 1 : Taux d’insertion à 30 mois des diplômés selon le régime d’inscription et le diplôme (en %)</t>
  </si>
  <si>
    <t>Tableau 2 : Salaire net mensuel médian à temps plein à 30 mois (en euros)</t>
  </si>
  <si>
    <t>Tableau 3 : Adéquation de l’emploi, satisfaction des diplômés et mobilité géographique à 30 mois (en %)</t>
  </si>
  <si>
    <t>Graphique 2 : Conditions d’emploi à 30 mois des diplômés en DEG et STS selon le régime d’inscription et le diplôme (en %)</t>
  </si>
  <si>
    <t>Méthodologie</t>
  </si>
  <si>
    <r>
      <rPr>
        <b/>
        <u/>
        <sz val="10"/>
        <color theme="1"/>
        <rFont val="Calibri"/>
        <family val="2"/>
        <scheme val="minor"/>
      </rPr>
      <t>Définitions :</t>
    </r>
    <r>
      <rPr>
        <sz val="10"/>
        <color theme="1"/>
        <rFont val="Calibri"/>
        <family val="2"/>
        <scheme val="minor"/>
      </rPr>
      <t xml:space="preserve"> Les diplômés par la voie de l'alternance sont les étudiants ayant alterné entre leur formation et un emploi en lien avec celle-ci au travers d'un contrat d'apprentissage ou de professionnalisation (CP) pour l'obtention de leur diplôme. Les diplômés en formation initiale sous statut étudiant (FI-SE) sont ceux ayant suivi une formation classique se terminant par un stage sans alternance avec un emploi en lien avec leur formation. </t>
    </r>
  </si>
  <si>
    <t>FI-SE</t>
  </si>
  <si>
    <t>Annexe 2 : Conditions d’emploi à 30 mois des diplômés en DEG et STS selon le régime d’inscription et le diplôme (en %)</t>
  </si>
  <si>
    <t>Alternants</t>
  </si>
  <si>
    <t>Lecture : Parmi les diplômés de master par la voie de l'apprentissage, 58 % étaient en DEG contre 43 % de l'ensemble des diplômés en 2018. Cette part est de 3 % seulement pour les diplômés en LLA.</t>
  </si>
  <si>
    <t>Total</t>
  </si>
  <si>
    <t>FI-SE : en formation initiale sous statut étudiant</t>
  </si>
  <si>
    <t>Non renseigné</t>
  </si>
  <si>
    <t>NR</t>
  </si>
  <si>
    <t>Lecture : Parmi les diplômés de master en DEG, 60 % étaient en formation initiale sous statut étudiant contre 71 % de l'ensemble des diplômés de master en 2018. Cette part s'élève à 89 % pour les diplômés en LLA.</t>
  </si>
  <si>
    <t>Retour au sommaire</t>
  </si>
  <si>
    <t>Annexe 1.a : Répartition des diplômés de LP et de master par régime d'inscription selon discipline (en %)</t>
  </si>
  <si>
    <t>Annexe 1.b : Répartition des diplômés de LP et de master par discipline selon le régime d'inscription (en %)</t>
  </si>
  <si>
    <t>Annexe 1.c : Répartition des diplômés de LP et de master par régime d'inscription selon discipline , tous diplômes confondus (en %)</t>
  </si>
  <si>
    <t>Annexe 1.d : Répartition des diplômés de LP et de master par discipline selon le régime d'inscription, tous diplômes confondus (en %)</t>
  </si>
  <si>
    <t>Lecture : Parmi les diplômés de LP ou de master en DEG, 49 % étaient en formation initiale sous statut étudiant contre 57 % de l'ensemble des diplômés en 2018. Cette part s'élève à 86 % pour les diplômés en LLA.</t>
  </si>
  <si>
    <t>Lecture : Parmi les diplômés de LP ou de master par la voie de l'alternance 52 % étaient en DEG contre 43 % de l'ensemble des diplômés en 2018. Cette part est de 2 % seulement pour les diplômés en LLA.</t>
  </si>
  <si>
    <t xml:space="preserve">Annexe 1 : Répartition des diplômés  : par diplômes, discipline et régime d'inscription </t>
  </si>
  <si>
    <t>Sommaire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</si>
</sst>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00\ _F_-;\-* #,##0.00\ _F_-;_-* &quot;-&quot;??\ _F_-;_-@_-"/>
    <numFmt numFmtId="166" formatCode="_-* #,##0.00\ [$€]_-;\-* #,##0.00\ [$€]_-;_-* &quot;-&quot;??\ [$€]_-;_-@_-"/>
  </numFmts>
  <fonts count="5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Arial"/>
      <family val="2"/>
    </font>
    <font>
      <sz val="10"/>
      <name val="Arial"/>
      <family val="2"/>
    </font>
    <font>
      <b/>
      <sz val="10"/>
      <name val="Arial"/>
      <family val="2"/>
    </font>
    <font>
      <i/>
      <sz val="10"/>
      <name val="Arial"/>
      <family val="2"/>
    </font>
    <font>
      <sz val="11"/>
      <color indexed="8"/>
      <name val="Calibri"/>
      <family val="2"/>
    </font>
    <font>
      <u/>
      <sz val="10"/>
      <color indexed="12"/>
      <name val="Arial"/>
      <family val="2"/>
    </font>
    <font>
      <u/>
      <sz val="10"/>
      <color indexed="12"/>
      <name val="MS Sans Serif"/>
      <family val="2"/>
    </font>
    <font>
      <i/>
      <sz val="10"/>
      <color theme="1"/>
      <name val="Arial"/>
      <family val="2"/>
    </font>
    <font>
      <b/>
      <sz val="10"/>
      <color theme="0"/>
      <name val="Arial"/>
      <family val="2"/>
    </font>
    <font>
      <b/>
      <sz val="10"/>
      <color theme="1"/>
      <name val="Arial"/>
      <family val="2"/>
    </font>
    <font>
      <sz val="10"/>
      <color theme="1"/>
      <name val="Arial"/>
      <family val="2"/>
    </font>
    <font>
      <b/>
      <sz val="10"/>
      <color rgb="FFFFFFFF"/>
      <name val="Arial"/>
      <family val="2"/>
    </font>
    <font>
      <b/>
      <sz val="11"/>
      <color theme="0"/>
      <name val="Arial"/>
      <family val="2"/>
    </font>
    <font>
      <i/>
      <sz val="8"/>
      <name val="Arial"/>
      <family val="2"/>
    </font>
    <font>
      <b/>
      <sz val="8"/>
      <color rgb="FFFFFFFF"/>
      <name val="Arial"/>
      <family val="2"/>
    </font>
    <font>
      <sz val="9"/>
      <color rgb="FF000000"/>
      <name val="Arial"/>
      <family val="2"/>
    </font>
    <font>
      <b/>
      <sz val="9"/>
      <color rgb="FFFFFFFF"/>
      <name val="Arial"/>
      <family val="2"/>
    </font>
    <font>
      <sz val="9"/>
      <color theme="1"/>
      <name val="Arial"/>
      <family val="2"/>
    </font>
    <font>
      <b/>
      <sz val="8"/>
      <color theme="1"/>
      <name val="Arial"/>
      <family val="2"/>
    </font>
    <font>
      <sz val="8"/>
      <color theme="1"/>
      <name val="Arial"/>
      <family val="2"/>
    </font>
    <font>
      <b/>
      <sz val="10"/>
      <color rgb="FFFF0000"/>
      <name val="Arial"/>
      <family val="2"/>
    </font>
    <font>
      <sz val="8"/>
      <color rgb="FF000000"/>
      <name val="Arial"/>
      <family val="2"/>
    </font>
    <font>
      <sz val="10"/>
      <color rgb="FFFF0000"/>
      <name val="Arial"/>
      <family val="2"/>
    </font>
    <font>
      <b/>
      <sz val="9"/>
      <color theme="0"/>
      <name val="Arial"/>
      <family val="2"/>
    </font>
    <font>
      <sz val="9"/>
      <name val="Arial"/>
      <family val="2"/>
    </font>
    <font>
      <b/>
      <sz val="8"/>
      <color theme="0"/>
      <name val="Arial"/>
      <family val="2"/>
    </font>
    <font>
      <b/>
      <sz val="8"/>
      <color theme="1"/>
      <name val="Calibri"/>
      <family val="2"/>
    </font>
    <font>
      <sz val="8"/>
      <color theme="1"/>
      <name val="Calibri"/>
      <family val="2"/>
    </font>
    <font>
      <vertAlign val="superscript"/>
      <sz val="8"/>
      <color theme="1"/>
      <name val="Calibri"/>
      <family val="2"/>
    </font>
    <font>
      <sz val="8"/>
      <color theme="1"/>
      <name val="Calibri"/>
      <family val="2"/>
      <scheme val="minor"/>
    </font>
    <font>
      <sz val="8"/>
      <color theme="0"/>
      <name val="Arial"/>
      <family val="2"/>
    </font>
    <font>
      <sz val="11"/>
      <color theme="0"/>
      <name val="Franklin Gothic Demi Cond"/>
      <family val="2"/>
    </font>
    <font>
      <sz val="10"/>
      <color theme="1"/>
      <name val="Calibri"/>
      <family val="2"/>
      <scheme val="minor"/>
    </font>
    <font>
      <b/>
      <u/>
      <sz val="10"/>
      <color theme="1"/>
      <name val="Calibri"/>
      <family val="2"/>
      <scheme val="minor"/>
    </font>
    <font>
      <u/>
      <sz val="11"/>
      <color theme="10"/>
      <name val="Calibri"/>
      <family val="2"/>
      <scheme val="minor"/>
    </font>
    <font>
      <u/>
      <sz val="10"/>
      <color theme="10"/>
      <name val="Calibri"/>
      <family val="2"/>
      <scheme val="minor"/>
    </font>
    <font>
      <b/>
      <sz val="8"/>
      <color rgb="FF000000"/>
      <name val="Arial"/>
      <family val="2"/>
    </font>
    <font>
      <b/>
      <sz val="8"/>
      <name val="Arial"/>
      <family val="2"/>
    </font>
    <font>
      <b/>
      <u/>
      <sz val="14"/>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249977111117893"/>
        <bgColor indexed="64"/>
      </patternFill>
    </fill>
    <fill>
      <patternFill patternType="solid">
        <fgColor rgb="FF16365C"/>
        <bgColor indexed="64"/>
      </patternFill>
    </fill>
    <fill>
      <patternFill patternType="solid">
        <fgColor rgb="FF002060"/>
        <bgColor indexed="64"/>
      </patternFill>
    </fill>
    <fill>
      <patternFill patternType="solid">
        <fgColor rgb="FF191975"/>
        <bgColor indexed="64"/>
      </patternFill>
    </fill>
    <fill>
      <patternFill patternType="solid">
        <fgColor theme="3" tint="-0.499984740745262"/>
        <bgColor indexed="64"/>
      </patternFill>
    </fill>
    <fill>
      <patternFill patternType="solid">
        <fgColor theme="3" tint="-0.24994659260841701"/>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FFFFFF"/>
      </left>
      <right style="medium">
        <color rgb="FFFFFFFF"/>
      </right>
      <top style="medium">
        <color rgb="FFFFFFFF"/>
      </top>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medium">
        <color rgb="FFFFFFFF"/>
      </right>
      <top/>
      <bottom/>
      <diagonal/>
    </border>
    <border>
      <left style="medium">
        <color rgb="FFFFFFFF"/>
      </left>
      <right style="medium">
        <color rgb="FFFFFFFF"/>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medium">
        <color rgb="FFFFFFFF"/>
      </left>
      <right style="medium">
        <color rgb="FFFFFFFF"/>
      </right>
      <top/>
      <bottom style="thin">
        <color indexed="64"/>
      </bottom>
      <diagonal/>
    </border>
    <border>
      <left/>
      <right/>
      <top/>
      <bottom style="medium">
        <color rgb="FFFFFFFF"/>
      </bottom>
      <diagonal/>
    </border>
    <border>
      <left/>
      <right/>
      <top/>
      <bottom style="medium">
        <color indexed="64"/>
      </bottom>
      <diagonal/>
    </border>
    <border>
      <left/>
      <right style="thin">
        <color theme="0"/>
      </right>
      <top style="thin">
        <color theme="0"/>
      </top>
      <bottom/>
      <diagonal/>
    </border>
    <border>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FFFFFF"/>
      </left>
      <right style="medium">
        <color rgb="FFFFFFFF"/>
      </right>
      <top/>
      <bottom style="medium">
        <color rgb="FF000000"/>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top/>
      <bottom style="medium">
        <color rgb="FFFFFFFF"/>
      </bottom>
      <diagonal/>
    </border>
    <border>
      <left/>
      <right style="medium">
        <color rgb="FFFFFFFF"/>
      </right>
      <top/>
      <bottom style="medium">
        <color rgb="FFFFFFFF"/>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style="thin">
        <color theme="0"/>
      </right>
      <top/>
      <bottom style="thin">
        <color theme="0"/>
      </bottom>
      <diagonal/>
    </border>
    <border>
      <left/>
      <right/>
      <top style="medium">
        <color indexed="64"/>
      </top>
      <bottom style="medium">
        <color rgb="FFFFFFFF"/>
      </bottom>
      <diagonal/>
    </border>
    <border>
      <left/>
      <right/>
      <top style="medium">
        <color indexed="64"/>
      </top>
      <bottom style="medium">
        <color indexed="64"/>
      </bottom>
      <diagonal/>
    </border>
    <border>
      <left style="medium">
        <color rgb="FFFFFFFF"/>
      </left>
      <right/>
      <top/>
      <bottom/>
      <diagonal/>
    </border>
    <border>
      <left/>
      <right/>
      <top style="medium">
        <color rgb="FFFFFFFF"/>
      </top>
      <bottom style="medium">
        <color rgb="FFFFFFFF"/>
      </bottom>
      <diagonal/>
    </border>
  </borders>
  <cellStyleXfs count="9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 fillId="0" borderId="0"/>
    <xf numFmtId="9" fontId="18" fillId="0" borderId="0" applyFont="0" applyFill="0" applyBorder="0" applyAlignment="0" applyProtection="0"/>
    <xf numFmtId="9" fontId="1" fillId="0" borderId="0" applyFont="0" applyFill="0" applyBorder="0" applyAlignment="0" applyProtection="0"/>
    <xf numFmtId="0" fontId="19" fillId="0" borderId="0"/>
    <xf numFmtId="0" fontId="22" fillId="8" borderId="8" applyNumberFormat="0" applyFont="0" applyAlignment="0" applyProtection="0"/>
    <xf numFmtId="0" fontId="22" fillId="8" borderId="8" applyNumberFormat="0" applyFont="0" applyAlignment="0" applyProtection="0"/>
    <xf numFmtId="0" fontId="1" fillId="8" borderId="8" applyNumberFormat="0" applyFont="0" applyAlignment="0" applyProtection="0"/>
    <xf numFmtId="0" fontId="22" fillId="8" borderId="8" applyNumberFormat="0" applyFont="0" applyAlignment="0" applyProtection="0"/>
    <xf numFmtId="0" fontId="19" fillId="0" borderId="15"/>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0" borderId="0" applyNumberForma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0" fontId="19" fillId="0" borderId="0"/>
    <xf numFmtId="0" fontId="19" fillId="0" borderId="0"/>
    <xf numFmtId="0" fontId="1" fillId="0" borderId="0"/>
    <xf numFmtId="0" fontId="1"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0" fontId="18" fillId="0" borderId="0"/>
    <xf numFmtId="9" fontId="18" fillId="0" borderId="0" applyFont="0" applyFill="0" applyBorder="0" applyAlignment="0" applyProtection="0"/>
    <xf numFmtId="0" fontId="52" fillId="0" borderId="0" applyNumberFormat="0" applyFill="0" applyBorder="0" applyAlignment="0" applyProtection="0"/>
  </cellStyleXfs>
  <cellXfs count="136">
    <xf numFmtId="0" fontId="0" fillId="0" borderId="0" xfId="0"/>
    <xf numFmtId="0" fontId="21" fillId="0" borderId="15" xfId="43" applyFont="1" applyBorder="1" applyAlignment="1">
      <alignment horizontal="center" vertical="center"/>
    </xf>
    <xf numFmtId="0" fontId="28" fillId="0" borderId="0" xfId="0" applyFont="1"/>
    <xf numFmtId="0" fontId="21" fillId="0" borderId="0" xfId="0" applyFont="1" applyAlignment="1">
      <alignment horizontal="left" vertical="center"/>
    </xf>
    <xf numFmtId="0" fontId="28" fillId="0" borderId="0" xfId="0" applyFont="1" applyAlignment="1"/>
    <xf numFmtId="1" fontId="20" fillId="0" borderId="15" xfId="45" applyNumberFormat="1" applyFont="1" applyBorder="1" applyAlignment="1">
      <alignment horizontal="center" vertical="center"/>
    </xf>
    <xf numFmtId="1" fontId="20" fillId="0" borderId="15" xfId="45" applyNumberFormat="1" applyFont="1" applyBorder="1" applyAlignment="1">
      <alignment horizontal="center"/>
    </xf>
    <xf numFmtId="1" fontId="19" fillId="0" borderId="15" xfId="45" applyNumberFormat="1" applyFont="1" applyBorder="1" applyAlignment="1">
      <alignment horizontal="center" vertical="center"/>
    </xf>
    <xf numFmtId="0" fontId="25" fillId="0" borderId="0" xfId="0" applyFont="1" applyAlignment="1"/>
    <xf numFmtId="0" fontId="25" fillId="0" borderId="0" xfId="0" applyFont="1"/>
    <xf numFmtId="0" fontId="31" fillId="0" borderId="0" xfId="0" applyFont="1" applyAlignment="1">
      <alignment horizontal="left" vertical="center"/>
    </xf>
    <xf numFmtId="0" fontId="26" fillId="33" borderId="22" xfId="0" applyFont="1" applyFill="1" applyBorder="1"/>
    <xf numFmtId="0" fontId="26" fillId="33" borderId="21" xfId="0" applyFont="1" applyFill="1" applyBorder="1"/>
    <xf numFmtId="0" fontId="26" fillId="33" borderId="23" xfId="0" applyFont="1" applyFill="1" applyBorder="1" applyAlignment="1">
      <alignment horizontal="left" wrapText="1"/>
    </xf>
    <xf numFmtId="0" fontId="26" fillId="33" borderId="15" xfId="0" applyFont="1" applyFill="1" applyBorder="1" applyAlignment="1">
      <alignment horizontal="center" vertical="center" wrapText="1"/>
    </xf>
    <xf numFmtId="0" fontId="26" fillId="33" borderId="17" xfId="43" applyFont="1" applyFill="1" applyBorder="1" applyAlignment="1">
      <alignment horizontal="center" vertical="center" wrapText="1"/>
    </xf>
    <xf numFmtId="1" fontId="26" fillId="33" borderId="15" xfId="45" applyNumberFormat="1" applyFont="1" applyFill="1" applyBorder="1" applyAlignment="1">
      <alignment horizontal="center" vertical="center"/>
    </xf>
    <xf numFmtId="3" fontId="33" fillId="0" borderId="0" xfId="0" applyNumberFormat="1" applyFont="1" applyAlignment="1">
      <alignment horizontal="center" vertical="center"/>
    </xf>
    <xf numFmtId="0" fontId="32" fillId="33" borderId="13" xfId="0" applyFont="1" applyFill="1" applyBorder="1" applyAlignment="1">
      <alignment horizontal="center" vertical="center" wrapText="1"/>
    </xf>
    <xf numFmtId="0" fontId="32" fillId="33" borderId="14" xfId="0" applyFont="1" applyFill="1" applyBorder="1" applyAlignment="1">
      <alignment horizontal="center" vertical="center" wrapText="1"/>
    </xf>
    <xf numFmtId="0" fontId="29" fillId="33" borderId="10" xfId="0" applyFont="1" applyFill="1" applyBorder="1" applyAlignment="1">
      <alignment horizontal="center" vertical="center" wrapText="1"/>
    </xf>
    <xf numFmtId="0" fontId="26" fillId="33" borderId="0" xfId="43" applyFont="1" applyFill="1" applyBorder="1" applyAlignment="1">
      <alignment horizontal="center" vertical="center" wrapText="1"/>
    </xf>
    <xf numFmtId="0" fontId="34" fillId="33" borderId="14" xfId="0" applyFont="1" applyFill="1" applyBorder="1" applyAlignment="1">
      <alignment horizontal="center" vertical="center" wrapText="1"/>
    </xf>
    <xf numFmtId="0" fontId="35" fillId="0" borderId="0" xfId="0" applyFont="1"/>
    <xf numFmtId="3" fontId="34" fillId="33" borderId="14" xfId="0" applyNumberFormat="1" applyFont="1" applyFill="1" applyBorder="1" applyAlignment="1">
      <alignment horizontal="center" vertical="center" wrapText="1"/>
    </xf>
    <xf numFmtId="0" fontId="32" fillId="34" borderId="13" xfId="0" applyFont="1" applyFill="1" applyBorder="1" applyAlignment="1">
      <alignment horizontal="center" vertical="center" wrapText="1"/>
    </xf>
    <xf numFmtId="3" fontId="28" fillId="0" borderId="0" xfId="0" applyNumberFormat="1" applyFont="1"/>
    <xf numFmtId="3" fontId="28" fillId="0" borderId="0" xfId="0" applyNumberFormat="1" applyFont="1" applyAlignment="1">
      <alignment horizontal="center"/>
    </xf>
    <xf numFmtId="0" fontId="27" fillId="0" borderId="19" xfId="0" applyFont="1" applyBorder="1" applyAlignment="1">
      <alignment vertical="center" wrapText="1"/>
    </xf>
    <xf numFmtId="0" fontId="27" fillId="0" borderId="0" xfId="0" applyFont="1"/>
    <xf numFmtId="0" fontId="38" fillId="0" borderId="0" xfId="0" applyFont="1"/>
    <xf numFmtId="0" fontId="39" fillId="0" borderId="20" xfId="0" applyFont="1" applyBorder="1" applyAlignment="1">
      <alignment horizontal="center" vertical="center" wrapText="1"/>
    </xf>
    <xf numFmtId="0" fontId="40" fillId="0" borderId="0" xfId="0" applyFont="1"/>
    <xf numFmtId="3" fontId="41" fillId="33" borderId="14" xfId="0" applyNumberFormat="1" applyFont="1" applyFill="1" applyBorder="1" applyAlignment="1">
      <alignment horizontal="center" vertical="center" wrapText="1"/>
    </xf>
    <xf numFmtId="0" fontId="19" fillId="0" borderId="15" xfId="45" applyNumberFormat="1" applyFont="1" applyBorder="1" applyAlignment="1">
      <alignment horizontal="center" vertical="center"/>
    </xf>
    <xf numFmtId="0" fontId="26" fillId="33" borderId="13" xfId="0" applyFont="1" applyFill="1" applyBorder="1" applyAlignment="1">
      <alignment horizontal="center" vertical="center" wrapText="1"/>
    </xf>
    <xf numFmtId="0" fontId="26" fillId="33" borderId="10" xfId="0" applyFont="1" applyFill="1" applyBorder="1" applyAlignment="1">
      <alignment horizontal="center" vertical="center" wrapText="1"/>
    </xf>
    <xf numFmtId="0" fontId="26" fillId="33" borderId="10" xfId="0" applyNumberFormat="1" applyFont="1" applyFill="1" applyBorder="1" applyAlignment="1">
      <alignment horizontal="center" vertical="center" wrapText="1"/>
    </xf>
    <xf numFmtId="0" fontId="19" fillId="0" borderId="20" xfId="0" applyNumberFormat="1" applyFont="1" applyBorder="1" applyAlignment="1">
      <alignment horizontal="center" vertical="center" wrapText="1"/>
    </xf>
    <xf numFmtId="0" fontId="19" fillId="0" borderId="20" xfId="0" applyFont="1" applyBorder="1" applyAlignment="1">
      <alignment horizontal="center" vertical="center" wrapText="1"/>
    </xf>
    <xf numFmtId="0" fontId="19" fillId="0" borderId="20" xfId="0" applyNumberFormat="1" applyFont="1" applyFill="1" applyBorder="1" applyAlignment="1">
      <alignment horizontal="center" vertical="center" wrapText="1"/>
    </xf>
    <xf numFmtId="0" fontId="19" fillId="0" borderId="0" xfId="0" applyNumberFormat="1" applyFont="1" applyAlignment="1">
      <alignment horizontal="center" vertical="center" wrapText="1"/>
    </xf>
    <xf numFmtId="0" fontId="19" fillId="0" borderId="0" xfId="0" applyFont="1" applyAlignment="1">
      <alignment horizontal="center" vertical="center" wrapText="1"/>
    </xf>
    <xf numFmtId="3" fontId="42" fillId="0" borderId="0" xfId="0" applyNumberFormat="1" applyFont="1" applyAlignment="1">
      <alignment horizontal="center" vertical="center"/>
    </xf>
    <xf numFmtId="0" fontId="41" fillId="33" borderId="14" xfId="0" applyFont="1" applyFill="1" applyBorder="1" applyAlignment="1">
      <alignment horizontal="center" vertical="center" wrapText="1"/>
    </xf>
    <xf numFmtId="0" fontId="43" fillId="33" borderId="13" xfId="0" applyFont="1" applyFill="1" applyBorder="1" applyAlignment="1">
      <alignment horizontal="center" vertical="center" wrapText="1"/>
    </xf>
    <xf numFmtId="0" fontId="39" fillId="0" borderId="0" xfId="0" applyFont="1" applyAlignment="1">
      <alignment horizontal="center" vertical="center" wrapText="1"/>
    </xf>
    <xf numFmtId="0" fontId="47" fillId="0" borderId="0" xfId="0" applyFont="1"/>
    <xf numFmtId="0" fontId="48" fillId="35" borderId="0" xfId="0" applyFont="1" applyFill="1" applyBorder="1" applyAlignment="1">
      <alignment horizontal="center" vertical="center" wrapText="1"/>
    </xf>
    <xf numFmtId="0" fontId="48" fillId="35" borderId="0" xfId="0" applyNumberFormat="1" applyFont="1" applyFill="1" applyBorder="1" applyAlignment="1">
      <alignment horizontal="center" vertical="center" wrapText="1"/>
    </xf>
    <xf numFmtId="0" fontId="50" fillId="0" borderId="0" xfId="0" applyFont="1" applyAlignment="1">
      <alignment horizontal="left" wrapText="1"/>
    </xf>
    <xf numFmtId="0" fontId="27" fillId="0" borderId="0" xfId="0" applyFont="1" applyAlignment="1">
      <alignment horizontal="left" vertical="top"/>
    </xf>
    <xf numFmtId="0" fontId="26" fillId="33" borderId="32" xfId="0" applyFont="1" applyFill="1" applyBorder="1"/>
    <xf numFmtId="0" fontId="26" fillId="33" borderId="34" xfId="0" applyFont="1" applyFill="1" applyBorder="1"/>
    <xf numFmtId="0" fontId="26" fillId="33" borderId="0" xfId="0" applyFont="1" applyFill="1" applyBorder="1" applyAlignment="1">
      <alignment horizontal="left" wrapText="1"/>
    </xf>
    <xf numFmtId="0" fontId="26" fillId="33" borderId="33" xfId="0" applyFont="1" applyFill="1" applyBorder="1" applyAlignment="1">
      <alignment horizontal="center" vertical="center" wrapText="1"/>
    </xf>
    <xf numFmtId="1" fontId="20" fillId="0" borderId="33" xfId="45" applyNumberFormat="1" applyFont="1" applyBorder="1" applyAlignment="1">
      <alignment horizontal="center" vertical="center"/>
    </xf>
    <xf numFmtId="1" fontId="20" fillId="0" borderId="33" xfId="45" applyNumberFormat="1" applyFont="1" applyBorder="1" applyAlignment="1">
      <alignment horizontal="center"/>
    </xf>
    <xf numFmtId="0" fontId="16" fillId="0" borderId="33" xfId="0" applyFont="1" applyBorder="1"/>
    <xf numFmtId="0" fontId="13" fillId="37" borderId="33" xfId="0" applyFont="1" applyFill="1" applyBorder="1"/>
    <xf numFmtId="0" fontId="53" fillId="0" borderId="0" xfId="98" applyFont="1" applyAlignment="1">
      <alignment horizontal="left"/>
    </xf>
    <xf numFmtId="0" fontId="54" fillId="0" borderId="0" xfId="0" applyFont="1" applyBorder="1" applyAlignment="1">
      <alignment horizontal="center" vertical="center" wrapText="1"/>
    </xf>
    <xf numFmtId="0" fontId="55" fillId="0" borderId="0" xfId="0" applyNumberFormat="1" applyFont="1" applyBorder="1" applyAlignment="1">
      <alignment horizontal="center" vertical="center" wrapText="1"/>
    </xf>
    <xf numFmtId="0" fontId="44" fillId="0" borderId="0" xfId="0" applyFont="1" applyAlignment="1">
      <alignment horizontal="left" vertical="top" wrapText="1"/>
    </xf>
    <xf numFmtId="0" fontId="13" fillId="37" borderId="33" xfId="0" applyFont="1" applyFill="1" applyBorder="1" applyAlignment="1">
      <alignment vertical="center"/>
    </xf>
    <xf numFmtId="1" fontId="19" fillId="0" borderId="20" xfId="0" applyNumberFormat="1" applyFont="1" applyFill="1" applyBorder="1" applyAlignment="1">
      <alignment horizontal="center" vertical="center" wrapText="1"/>
    </xf>
    <xf numFmtId="1" fontId="19" fillId="0" borderId="0" xfId="0" applyNumberFormat="1" applyFont="1" applyAlignment="1">
      <alignment horizontal="center" vertical="center" wrapText="1"/>
    </xf>
    <xf numFmtId="1" fontId="26" fillId="33" borderId="10" xfId="0" applyNumberFormat="1" applyFont="1" applyFill="1" applyBorder="1" applyAlignment="1">
      <alignment horizontal="center" vertical="center" wrapText="1"/>
    </xf>
    <xf numFmtId="0" fontId="29" fillId="33" borderId="11" xfId="0" applyFont="1" applyFill="1" applyBorder="1" applyAlignment="1">
      <alignment horizontal="center" vertical="center" wrapText="1"/>
    </xf>
    <xf numFmtId="1" fontId="19" fillId="0" borderId="20" xfId="0" applyNumberFormat="1" applyFont="1" applyBorder="1" applyAlignment="1">
      <alignment horizontal="center" vertical="center" wrapText="1"/>
    </xf>
    <xf numFmtId="0" fontId="35" fillId="0" borderId="0" xfId="0" applyFont="1" applyAlignment="1"/>
    <xf numFmtId="0" fontId="37" fillId="0" borderId="0" xfId="0" applyFont="1" applyAlignment="1"/>
    <xf numFmtId="0" fontId="14" fillId="0" borderId="0" xfId="0" applyFont="1"/>
    <xf numFmtId="0" fontId="52" fillId="0" borderId="0" xfId="98"/>
    <xf numFmtId="0" fontId="52" fillId="0" borderId="0" xfId="98" applyAlignment="1">
      <alignment horizontal="left"/>
    </xf>
    <xf numFmtId="0" fontId="27" fillId="0" borderId="19" xfId="0" applyFont="1" applyBorder="1" applyAlignment="1">
      <alignment horizontal="left" vertical="top" wrapText="1"/>
    </xf>
    <xf numFmtId="0" fontId="27" fillId="0" borderId="0" xfId="0" applyFont="1" applyAlignment="1">
      <alignment horizontal="left" vertical="top"/>
    </xf>
    <xf numFmtId="0" fontId="20" fillId="0" borderId="19" xfId="0" applyFont="1" applyBorder="1" applyAlignment="1">
      <alignment horizontal="left" vertical="top"/>
    </xf>
    <xf numFmtId="0" fontId="36" fillId="0" borderId="19" xfId="0" applyFont="1" applyBorder="1" applyAlignment="1">
      <alignment horizontal="left" vertical="top"/>
    </xf>
    <xf numFmtId="0" fontId="49" fillId="36" borderId="0" xfId="0" applyFont="1" applyFill="1" applyAlignment="1">
      <alignment horizontal="center"/>
    </xf>
    <xf numFmtId="0" fontId="52" fillId="0" borderId="0" xfId="98" applyAlignment="1">
      <alignment horizontal="left"/>
    </xf>
    <xf numFmtId="0" fontId="51" fillId="0" borderId="0" xfId="0" applyFont="1" applyAlignment="1">
      <alignment horizontal="left"/>
    </xf>
    <xf numFmtId="0" fontId="53" fillId="0" borderId="0" xfId="98" applyFont="1" applyAlignment="1">
      <alignment horizontal="left"/>
    </xf>
    <xf numFmtId="0" fontId="50" fillId="0" borderId="0" xfId="0" applyFont="1" applyAlignment="1">
      <alignment horizontal="left"/>
    </xf>
    <xf numFmtId="0" fontId="50" fillId="0" borderId="0" xfId="0" applyFont="1" applyAlignment="1">
      <alignment horizontal="left" wrapText="1"/>
    </xf>
    <xf numFmtId="0" fontId="44" fillId="0" borderId="0" xfId="0" applyFont="1" applyAlignment="1">
      <alignment horizontal="left" vertical="top" wrapText="1"/>
    </xf>
    <xf numFmtId="0" fontId="27" fillId="0" borderId="19" xfId="0" applyFont="1" applyBorder="1" applyAlignment="1">
      <alignment horizontal="left" vertical="top" wrapText="1"/>
    </xf>
    <xf numFmtId="0" fontId="29" fillId="33" borderId="11" xfId="0" applyFont="1" applyFill="1" applyBorder="1" applyAlignment="1">
      <alignment horizontal="center" vertical="center" wrapText="1"/>
    </xf>
    <xf numFmtId="0" fontId="29" fillId="33" borderId="12" xfId="0" applyFont="1" applyFill="1" applyBorder="1" applyAlignment="1">
      <alignment horizontal="center" vertical="center" wrapText="1"/>
    </xf>
    <xf numFmtId="0" fontId="29" fillId="33" borderId="29" xfId="0" applyFont="1" applyFill="1" applyBorder="1" applyAlignment="1">
      <alignment horizontal="center" vertical="center" wrapText="1"/>
    </xf>
    <xf numFmtId="0" fontId="29" fillId="33" borderId="13" xfId="0" applyFont="1" applyFill="1" applyBorder="1" applyAlignment="1">
      <alignment horizontal="center" vertical="center" wrapText="1"/>
    </xf>
    <xf numFmtId="0" fontId="27" fillId="0" borderId="0" xfId="0" applyFont="1" applyAlignment="1">
      <alignment horizontal="center" vertical="center"/>
    </xf>
    <xf numFmtId="0" fontId="16" fillId="0" borderId="0" xfId="0" applyFont="1" applyAlignment="1">
      <alignment horizontal="center" vertical="center"/>
    </xf>
    <xf numFmtId="0" fontId="30" fillId="33" borderId="24" xfId="0" applyFont="1" applyFill="1" applyBorder="1" applyAlignment="1">
      <alignment horizontal="center"/>
    </xf>
    <xf numFmtId="0" fontId="30" fillId="33" borderId="21" xfId="0" applyFont="1" applyFill="1" applyBorder="1" applyAlignment="1">
      <alignment horizontal="center"/>
    </xf>
    <xf numFmtId="0" fontId="27" fillId="0" borderId="0" xfId="0" applyFont="1" applyAlignment="1">
      <alignment horizontal="left" vertical="top"/>
    </xf>
    <xf numFmtId="0" fontId="26" fillId="33" borderId="25" xfId="43" applyFont="1" applyFill="1" applyBorder="1" applyAlignment="1">
      <alignment horizontal="center" vertical="center" wrapText="1"/>
    </xf>
    <xf numFmtId="0" fontId="26" fillId="33" borderId="26" xfId="43" applyFont="1" applyFill="1" applyBorder="1" applyAlignment="1">
      <alignment horizontal="center" vertical="center" wrapText="1"/>
    </xf>
    <xf numFmtId="0" fontId="26" fillId="33" borderId="16" xfId="43" applyFont="1" applyFill="1" applyBorder="1" applyAlignment="1">
      <alignment horizontal="center" vertical="center" wrapText="1"/>
    </xf>
    <xf numFmtId="0" fontId="27" fillId="0" borderId="0" xfId="0" applyFont="1" applyAlignment="1">
      <alignment horizontal="center" vertical="center" wrapText="1"/>
    </xf>
    <xf numFmtId="0" fontId="32" fillId="33" borderId="10" xfId="0" applyFont="1" applyFill="1" applyBorder="1" applyAlignment="1">
      <alignment horizontal="center" vertical="center" wrapText="1"/>
    </xf>
    <xf numFmtId="0" fontId="32" fillId="33" borderId="18" xfId="0" applyFont="1" applyFill="1" applyBorder="1" applyAlignment="1">
      <alignment horizontal="center" vertical="center" wrapText="1"/>
    </xf>
    <xf numFmtId="0" fontId="32" fillId="33" borderId="11" xfId="0" applyFont="1" applyFill="1" applyBorder="1" applyAlignment="1">
      <alignment horizontal="center" vertical="center" wrapText="1"/>
    </xf>
    <xf numFmtId="0" fontId="32" fillId="33" borderId="12" xfId="0" applyFont="1" applyFill="1" applyBorder="1" applyAlignment="1">
      <alignment horizontal="center" vertical="center" wrapText="1"/>
    </xf>
    <xf numFmtId="0" fontId="32" fillId="34" borderId="10" xfId="0" applyFont="1" applyFill="1" applyBorder="1" applyAlignment="1">
      <alignment horizontal="center" vertical="center" wrapText="1"/>
    </xf>
    <xf numFmtId="0" fontId="32" fillId="34" borderId="27" xfId="0" applyFont="1" applyFill="1" applyBorder="1" applyAlignment="1">
      <alignment horizontal="center" vertical="center" wrapText="1"/>
    </xf>
    <xf numFmtId="0" fontId="32" fillId="34" borderId="11" xfId="0" applyFont="1" applyFill="1" applyBorder="1" applyAlignment="1">
      <alignment horizontal="center" vertical="center" wrapText="1"/>
    </xf>
    <xf numFmtId="0" fontId="32" fillId="34" borderId="12" xfId="0" applyFont="1" applyFill="1" applyBorder="1" applyAlignment="1">
      <alignment horizontal="center" vertical="center" wrapText="1"/>
    </xf>
    <xf numFmtId="0" fontId="36" fillId="0" borderId="19" xfId="0" applyFont="1" applyBorder="1" applyAlignment="1">
      <alignment horizontal="center" vertical="center"/>
    </xf>
    <xf numFmtId="0" fontId="20" fillId="0" borderId="19" xfId="0" applyFont="1" applyBorder="1" applyAlignment="1">
      <alignment horizontal="left" vertical="top"/>
    </xf>
    <xf numFmtId="0" fontId="32" fillId="34" borderId="30" xfId="0" applyFont="1" applyFill="1" applyBorder="1" applyAlignment="1">
      <alignment horizontal="center" vertical="center" wrapText="1"/>
    </xf>
    <xf numFmtId="0" fontId="32" fillId="34" borderId="31" xfId="0" applyFont="1" applyFill="1" applyBorder="1" applyAlignment="1">
      <alignment horizontal="center" vertical="center" wrapText="1"/>
    </xf>
    <xf numFmtId="0" fontId="36" fillId="0" borderId="19" xfId="0" applyFont="1" applyBorder="1" applyAlignment="1">
      <alignment horizontal="left" vertical="top"/>
    </xf>
    <xf numFmtId="0" fontId="45" fillId="0" borderId="0" xfId="0" applyFont="1" applyAlignment="1">
      <alignment horizontal="left" vertical="top" wrapText="1"/>
    </xf>
    <xf numFmtId="0" fontId="32" fillId="34" borderId="19" xfId="0" applyFont="1" applyFill="1" applyBorder="1" applyAlignment="1">
      <alignment horizontal="center" vertical="center" wrapText="1"/>
    </xf>
    <xf numFmtId="0" fontId="36" fillId="38" borderId="13" xfId="0" applyFont="1" applyFill="1" applyBorder="1" applyAlignment="1">
      <alignment horizontal="center" vertical="top"/>
    </xf>
    <xf numFmtId="0" fontId="36" fillId="38" borderId="31" xfId="0" applyFont="1" applyFill="1" applyBorder="1" applyAlignment="1">
      <alignment horizontal="center" vertical="top"/>
    </xf>
    <xf numFmtId="0" fontId="29" fillId="33" borderId="39" xfId="0" applyFont="1" applyFill="1" applyBorder="1" applyAlignment="1">
      <alignment horizontal="center" vertical="center" wrapText="1"/>
    </xf>
    <xf numFmtId="1" fontId="19" fillId="0" borderId="37" xfId="0" applyNumberFormat="1" applyFont="1" applyBorder="1" applyAlignment="1">
      <alignment horizontal="center" vertical="center" wrapText="1"/>
    </xf>
    <xf numFmtId="1" fontId="19" fillId="0" borderId="20" xfId="0" applyNumberFormat="1" applyFont="1" applyBorder="1" applyAlignment="1">
      <alignment horizontal="center" vertical="center" wrapText="1"/>
    </xf>
    <xf numFmtId="0" fontId="39" fillId="0" borderId="0" xfId="0" applyFont="1" applyFill="1" applyBorder="1" applyAlignment="1">
      <alignment horizontal="left" vertical="center" wrapText="1"/>
    </xf>
    <xf numFmtId="1" fontId="26" fillId="33" borderId="28" xfId="0" applyNumberFormat="1" applyFont="1" applyFill="1" applyBorder="1" applyAlignment="1">
      <alignment horizontal="center" vertical="center" wrapText="1"/>
    </xf>
    <xf numFmtId="1" fontId="26" fillId="33" borderId="29" xfId="0" applyNumberFormat="1" applyFont="1" applyFill="1" applyBorder="1" applyAlignment="1">
      <alignment horizontal="center" vertical="center" wrapText="1"/>
    </xf>
    <xf numFmtId="1" fontId="19" fillId="0" borderId="36" xfId="0" applyNumberFormat="1" applyFont="1" applyBorder="1" applyAlignment="1">
      <alignment horizontal="center" vertical="center" wrapText="1"/>
    </xf>
    <xf numFmtId="0" fontId="29" fillId="33" borderId="28" xfId="0" applyFont="1" applyFill="1" applyBorder="1" applyAlignment="1">
      <alignment horizontal="center" vertical="center" wrapText="1"/>
    </xf>
    <xf numFmtId="0" fontId="29" fillId="33" borderId="38" xfId="0" applyFont="1" applyFill="1" applyBorder="1" applyAlignment="1">
      <alignment horizontal="center" vertical="center" wrapText="1"/>
    </xf>
    <xf numFmtId="0" fontId="17" fillId="0" borderId="17" xfId="0" applyFont="1" applyFill="1" applyBorder="1" applyAlignment="1">
      <alignment horizontal="center"/>
    </xf>
    <xf numFmtId="0" fontId="17" fillId="0" borderId="35" xfId="0" applyFont="1" applyFill="1" applyBorder="1" applyAlignment="1">
      <alignment horizontal="center"/>
    </xf>
    <xf numFmtId="0" fontId="13" fillId="37" borderId="33" xfId="0" applyFont="1" applyFill="1" applyBorder="1" applyAlignment="1">
      <alignment horizontal="center"/>
    </xf>
    <xf numFmtId="0" fontId="13" fillId="37" borderId="33" xfId="0" applyFont="1" applyFill="1" applyBorder="1" applyAlignment="1">
      <alignment horizontal="center" wrapText="1"/>
    </xf>
    <xf numFmtId="0" fontId="52" fillId="0" borderId="0" xfId="98" applyAlignment="1">
      <alignment vertical="top"/>
    </xf>
    <xf numFmtId="0" fontId="56" fillId="0" borderId="0" xfId="98" applyFont="1" applyAlignment="1">
      <alignment horizontal="left"/>
    </xf>
    <xf numFmtId="0" fontId="52" fillId="0" borderId="0" xfId="98" applyFill="1" applyAlignment="1">
      <alignment vertical="top"/>
    </xf>
    <xf numFmtId="0" fontId="49" fillId="0" borderId="0" xfId="0" applyFont="1" applyFill="1" applyAlignment="1">
      <alignment horizontal="center"/>
    </xf>
    <xf numFmtId="0" fontId="0" fillId="0" borderId="0" xfId="0" applyFill="1"/>
    <xf numFmtId="0" fontId="52" fillId="0" borderId="0" xfId="98" applyFill="1"/>
  </cellXfs>
  <cellStyles count="99">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2" xfId="53"/>
    <cellStyle name="Commentaire 2 2" xfId="54"/>
    <cellStyle name="Commentaire 2 3" xfId="55"/>
    <cellStyle name="Commentaire 2 4" xfId="56"/>
    <cellStyle name="Encadr" xfId="57"/>
    <cellStyle name="Entrée" xfId="9" builtinId="20" customBuiltin="1"/>
    <cellStyle name="Euro" xfId="58"/>
    <cellStyle name="Euro 2" xfId="59"/>
    <cellStyle name="Euro 3" xfId="60"/>
    <cellStyle name="Euro 3 2" xfId="61"/>
    <cellStyle name="Insatisfaisant" xfId="7" builtinId="27" customBuiltin="1"/>
    <cellStyle name="Lien hypertexte" xfId="98" builtinId="8"/>
    <cellStyle name="Lien hypertexte 2" xfId="62"/>
    <cellStyle name="Lien hypertexte 2 2" xfId="63"/>
    <cellStyle name="Lien hypertexte 3" xfId="64"/>
    <cellStyle name="Lien hypertexte 3 2" xfId="65"/>
    <cellStyle name="Lien hypertexte 4" xfId="66"/>
    <cellStyle name="Lien hypertexte 4 2" xfId="67"/>
    <cellStyle name="Lien hypertexte 4 2 2" xfId="68"/>
    <cellStyle name="Lien hypertexte 4 3" xfId="69"/>
    <cellStyle name="Lien hypertexte 5" xfId="70"/>
    <cellStyle name="Lien hypertexte 5 2" xfId="71"/>
    <cellStyle name="Lien hypertexte 6" xfId="72"/>
    <cellStyle name="Milliers 2" xfId="73"/>
    <cellStyle name="Milliers 2 2" xfId="74"/>
    <cellStyle name="Milliers 2 3" xfId="75"/>
    <cellStyle name="Milliers 2 3 2" xfId="76"/>
    <cellStyle name="Milliers 3" xfId="77"/>
    <cellStyle name="Milliers 4" xfId="78"/>
    <cellStyle name="Milliers 5" xfId="79"/>
    <cellStyle name="Milliers 5 2" xfId="80"/>
    <cellStyle name="Milliers 6" xfId="81"/>
    <cellStyle name="Neutre" xfId="8" builtinId="28" customBuiltin="1"/>
    <cellStyle name="Normal" xfId="0" builtinId="0"/>
    <cellStyle name="Normal 2" xfId="43"/>
    <cellStyle name="Normal 2 2" xfId="47"/>
    <cellStyle name="Normal 2 2 2" xfId="83"/>
    <cellStyle name="Normal 2 3" xfId="84"/>
    <cellStyle name="Normal 2 3 2" xfId="85"/>
    <cellStyle name="Normal 2 3 3" xfId="86"/>
    <cellStyle name="Normal 2 4" xfId="82"/>
    <cellStyle name="Normal 3" xfId="44"/>
    <cellStyle name="Normal 3 2" xfId="87"/>
    <cellStyle name="Normal 4" xfId="42"/>
    <cellStyle name="Normal 5" xfId="48"/>
    <cellStyle name="Normal 6" xfId="49"/>
    <cellStyle name="Normal 7" xfId="52"/>
    <cellStyle name="Normal 8" xfId="96"/>
    <cellStyle name="Note" xfId="15" builtinId="10" customBuiltin="1"/>
    <cellStyle name="Pourcentage 2" xfId="45"/>
    <cellStyle name="Pourcentage 2 2" xfId="90"/>
    <cellStyle name="Pourcentage 2 3" xfId="91"/>
    <cellStyle name="Pourcentage 2 3 2" xfId="92"/>
    <cellStyle name="Pourcentage 2 4" xfId="89"/>
    <cellStyle name="Pourcentage 3" xfId="46"/>
    <cellStyle name="Pourcentage 3 2" xfId="94"/>
    <cellStyle name="Pourcentage 3 3" xfId="93"/>
    <cellStyle name="Pourcentage 4" xfId="50"/>
    <cellStyle name="Pourcentage 4 2" xfId="95"/>
    <cellStyle name="Pourcentage 5" xfId="51"/>
    <cellStyle name="Pourcentage 6" xfId="88"/>
    <cellStyle name="Pourcentage 7" xfId="97"/>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7.9247594050743664E-2"/>
          <c:y val="5.0925925925925923E-2"/>
          <c:w val="0.89019685039370078"/>
          <c:h val="0.50922717993584132"/>
        </c:manualLayout>
      </c:layout>
      <c:barChart>
        <c:barDir val="col"/>
        <c:grouping val="clustered"/>
        <c:varyColors val="0"/>
        <c:ser>
          <c:idx val="0"/>
          <c:order val="0"/>
          <c:tx>
            <c:strRef>
              <c:f>'Graphique 1 - Cond. d''emplo (2'!$A$4</c:f>
              <c:strCache>
                <c:ptCount val="1"/>
                <c:pt idx="0">
                  <c:v>Taux d'emploi stable</c:v>
                </c:pt>
              </c:strCache>
            </c:strRef>
          </c:tx>
          <c:spPr>
            <a:gradFill rotWithShape="1">
              <a:gsLst>
                <a:gs pos="0">
                  <a:schemeClr val="accent1">
                    <a:shade val="65000"/>
                    <a:shade val="51000"/>
                    <a:satMod val="130000"/>
                  </a:schemeClr>
                </a:gs>
                <a:gs pos="80000">
                  <a:schemeClr val="accent1">
                    <a:shade val="65000"/>
                    <a:shade val="93000"/>
                    <a:satMod val="130000"/>
                  </a:schemeClr>
                </a:gs>
                <a:gs pos="100000">
                  <a:schemeClr val="accent1">
                    <a:shade val="65000"/>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 1 - Cond. d''emplo (2'!$B$2:$G$3</c:f>
              <c:multiLvlStrCache>
                <c:ptCount val="6"/>
                <c:lvl>
                  <c:pt idx="0">
                    <c:v>LP</c:v>
                  </c:pt>
                  <c:pt idx="1">
                    <c:v>Master</c:v>
                  </c:pt>
                  <c:pt idx="2">
                    <c:v>LP</c:v>
                  </c:pt>
                  <c:pt idx="3">
                    <c:v>Master</c:v>
                  </c:pt>
                  <c:pt idx="4">
                    <c:v>LP</c:v>
                  </c:pt>
                  <c:pt idx="5">
                    <c:v>Master</c:v>
                  </c:pt>
                </c:lvl>
                <c:lvl>
                  <c:pt idx="0">
                    <c:v>FI</c:v>
                  </c:pt>
                  <c:pt idx="2">
                    <c:v>Apprentissage</c:v>
                  </c:pt>
                  <c:pt idx="4">
                    <c:v>CP</c:v>
                  </c:pt>
                </c:lvl>
              </c:multiLvlStrCache>
            </c:multiLvlStrRef>
          </c:cat>
          <c:val>
            <c:numRef>
              <c:f>'Graphique 1 - Cond. d''emplo (2'!$B$4:$G$4</c:f>
              <c:numCache>
                <c:formatCode>0</c:formatCode>
                <c:ptCount val="6"/>
                <c:pt idx="0">
                  <c:v>76</c:v>
                </c:pt>
                <c:pt idx="1">
                  <c:v>73</c:v>
                </c:pt>
                <c:pt idx="2">
                  <c:v>88</c:v>
                </c:pt>
                <c:pt idx="3">
                  <c:v>86</c:v>
                </c:pt>
                <c:pt idx="4">
                  <c:v>90</c:v>
                </c:pt>
                <c:pt idx="5">
                  <c:v>89</c:v>
                </c:pt>
              </c:numCache>
            </c:numRef>
          </c:val>
          <c:extLst>
            <c:ext xmlns:c16="http://schemas.microsoft.com/office/drawing/2014/chart" uri="{C3380CC4-5D6E-409C-BE32-E72D297353CC}">
              <c16:uniqueId val="{00000000-2F72-4B03-8566-73AC0EE7B4DB}"/>
            </c:ext>
          </c:extLst>
        </c:ser>
        <c:ser>
          <c:idx val="1"/>
          <c:order val="1"/>
          <c:tx>
            <c:strRef>
              <c:f>'Graphique 1 - Cond. d''emplo (2'!$A$5</c:f>
              <c:strCache>
                <c:ptCount val="1"/>
                <c:pt idx="0">
                  <c:v>Taux d'emploi à temps plein</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 1 - Cond. d''emplo (2'!$B$2:$G$3</c:f>
              <c:multiLvlStrCache>
                <c:ptCount val="6"/>
                <c:lvl>
                  <c:pt idx="0">
                    <c:v>LP</c:v>
                  </c:pt>
                  <c:pt idx="1">
                    <c:v>Master</c:v>
                  </c:pt>
                  <c:pt idx="2">
                    <c:v>LP</c:v>
                  </c:pt>
                  <c:pt idx="3">
                    <c:v>Master</c:v>
                  </c:pt>
                  <c:pt idx="4">
                    <c:v>LP</c:v>
                  </c:pt>
                  <c:pt idx="5">
                    <c:v>Master</c:v>
                  </c:pt>
                </c:lvl>
                <c:lvl>
                  <c:pt idx="0">
                    <c:v>FI</c:v>
                  </c:pt>
                  <c:pt idx="2">
                    <c:v>Apprentissage</c:v>
                  </c:pt>
                  <c:pt idx="4">
                    <c:v>CP</c:v>
                  </c:pt>
                </c:lvl>
              </c:multiLvlStrCache>
            </c:multiLvlStrRef>
          </c:cat>
          <c:val>
            <c:numRef>
              <c:f>'Graphique 1 - Cond. d''emplo (2'!$B$5:$G$5</c:f>
              <c:numCache>
                <c:formatCode>0</c:formatCode>
                <c:ptCount val="6"/>
                <c:pt idx="0">
                  <c:v>94</c:v>
                </c:pt>
                <c:pt idx="1">
                  <c:v>93</c:v>
                </c:pt>
                <c:pt idx="2">
                  <c:v>98</c:v>
                </c:pt>
                <c:pt idx="3">
                  <c:v>99</c:v>
                </c:pt>
                <c:pt idx="4">
                  <c:v>98</c:v>
                </c:pt>
                <c:pt idx="5">
                  <c:v>98</c:v>
                </c:pt>
              </c:numCache>
            </c:numRef>
          </c:val>
          <c:extLst>
            <c:ext xmlns:c16="http://schemas.microsoft.com/office/drawing/2014/chart" uri="{C3380CC4-5D6E-409C-BE32-E72D297353CC}">
              <c16:uniqueId val="{00000001-2F72-4B03-8566-73AC0EE7B4DB}"/>
            </c:ext>
          </c:extLst>
        </c:ser>
        <c:ser>
          <c:idx val="2"/>
          <c:order val="2"/>
          <c:tx>
            <c:strRef>
              <c:f>'Graphique 1 - Cond. d''emplo (2'!$A$6</c:f>
              <c:strCache>
                <c:ptCount val="1"/>
                <c:pt idx="0">
                  <c:v>Taux d'emploi de catégorie cadre ou professions intermédiaires</c:v>
                </c:pt>
              </c:strCache>
            </c:strRef>
          </c:tx>
          <c:spPr>
            <a:gradFill rotWithShape="1">
              <a:gsLst>
                <a:gs pos="0">
                  <a:schemeClr val="accent1">
                    <a:tint val="65000"/>
                    <a:shade val="51000"/>
                    <a:satMod val="130000"/>
                  </a:schemeClr>
                </a:gs>
                <a:gs pos="80000">
                  <a:schemeClr val="accent1">
                    <a:tint val="65000"/>
                    <a:shade val="93000"/>
                    <a:satMod val="130000"/>
                  </a:schemeClr>
                </a:gs>
                <a:gs pos="100000">
                  <a:schemeClr val="accent1">
                    <a:tint val="65000"/>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 1 - Cond. d''emplo (2'!$B$2:$G$3</c:f>
              <c:multiLvlStrCache>
                <c:ptCount val="6"/>
                <c:lvl>
                  <c:pt idx="0">
                    <c:v>LP</c:v>
                  </c:pt>
                  <c:pt idx="1">
                    <c:v>Master</c:v>
                  </c:pt>
                  <c:pt idx="2">
                    <c:v>LP</c:v>
                  </c:pt>
                  <c:pt idx="3">
                    <c:v>Master</c:v>
                  </c:pt>
                  <c:pt idx="4">
                    <c:v>LP</c:v>
                  </c:pt>
                  <c:pt idx="5">
                    <c:v>Master</c:v>
                  </c:pt>
                </c:lvl>
                <c:lvl>
                  <c:pt idx="0">
                    <c:v>FI</c:v>
                  </c:pt>
                  <c:pt idx="2">
                    <c:v>Apprentissage</c:v>
                  </c:pt>
                  <c:pt idx="4">
                    <c:v>CP</c:v>
                  </c:pt>
                </c:lvl>
              </c:multiLvlStrCache>
            </c:multiLvlStrRef>
          </c:cat>
          <c:val>
            <c:numRef>
              <c:f>'Graphique 1 - Cond. d''emplo (2'!$B$6:$G$6</c:f>
              <c:numCache>
                <c:formatCode>0</c:formatCode>
                <c:ptCount val="6"/>
                <c:pt idx="0">
                  <c:v>70</c:v>
                </c:pt>
                <c:pt idx="1">
                  <c:v>88</c:v>
                </c:pt>
                <c:pt idx="2">
                  <c:v>80</c:v>
                </c:pt>
                <c:pt idx="3">
                  <c:v>94</c:v>
                </c:pt>
                <c:pt idx="4">
                  <c:v>81</c:v>
                </c:pt>
                <c:pt idx="5">
                  <c:v>94</c:v>
                </c:pt>
              </c:numCache>
            </c:numRef>
          </c:val>
          <c:extLst>
            <c:ext xmlns:c16="http://schemas.microsoft.com/office/drawing/2014/chart" uri="{C3380CC4-5D6E-409C-BE32-E72D297353CC}">
              <c16:uniqueId val="{00000002-2F72-4B03-8566-73AC0EE7B4DB}"/>
            </c:ext>
          </c:extLst>
        </c:ser>
        <c:dLbls>
          <c:dLblPos val="outEnd"/>
          <c:showLegendKey val="0"/>
          <c:showVal val="1"/>
          <c:showCatName val="0"/>
          <c:showSerName val="0"/>
          <c:showPercent val="0"/>
          <c:showBubbleSize val="0"/>
        </c:dLbls>
        <c:gapWidth val="58"/>
        <c:overlap val="-25"/>
        <c:axId val="88672128"/>
        <c:axId val="88673664"/>
      </c:barChart>
      <c:catAx>
        <c:axId val="88672128"/>
        <c:scaling>
          <c:orientation val="minMax"/>
        </c:scaling>
        <c:delete val="0"/>
        <c:axPos val="b"/>
        <c:numFmt formatCode="General" sourceLinked="0"/>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88673664"/>
        <c:crosses val="autoZero"/>
        <c:auto val="1"/>
        <c:lblAlgn val="ctr"/>
        <c:lblOffset val="100"/>
        <c:noMultiLvlLbl val="0"/>
      </c:catAx>
      <c:valAx>
        <c:axId val="88673664"/>
        <c:scaling>
          <c:orientation val="minMax"/>
          <c:max val="1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88672128"/>
        <c:crosses val="autoZero"/>
        <c:crossBetween val="between"/>
        <c:majorUnit val="20"/>
      </c:valAx>
      <c:spPr>
        <a:noFill/>
        <a:ln>
          <a:noFill/>
        </a:ln>
        <a:effectLst/>
      </c:spPr>
    </c:plotArea>
    <c:legend>
      <c:legendPos val="b"/>
      <c:layout>
        <c:manualLayout>
          <c:xMode val="edge"/>
          <c:yMode val="edge"/>
          <c:x val="3.8579615048118993E-2"/>
          <c:y val="0.77719743365412652"/>
          <c:w val="0.88117388451443557"/>
          <c:h val="0.1950247885680956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'Graphique 1 - Cond. d''emploi'!$A$5</c:f>
              <c:strCache>
                <c:ptCount val="1"/>
                <c:pt idx="0">
                  <c:v>Taux d'emploi stable</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'Graphique 1 - Cond. d''emploi'!$B$3:$G$4</c:f>
              <c:multiLvlStrCache>
                <c:ptCount val="6"/>
                <c:lvl>
                  <c:pt idx="0">
                    <c:v>LP</c:v>
                  </c:pt>
                  <c:pt idx="1">
                    <c:v>Master</c:v>
                  </c:pt>
                  <c:pt idx="2">
                    <c:v>LP</c:v>
                  </c:pt>
                  <c:pt idx="3">
                    <c:v>Master</c:v>
                  </c:pt>
                  <c:pt idx="4">
                    <c:v>LP</c:v>
                  </c:pt>
                  <c:pt idx="5">
                    <c:v>Master</c:v>
                  </c:pt>
                </c:lvl>
                <c:lvl>
                  <c:pt idx="0">
                    <c:v>FI-SE</c:v>
                  </c:pt>
                  <c:pt idx="2">
                    <c:v>Apprentissage</c:v>
                  </c:pt>
                  <c:pt idx="4">
                    <c:v>CP</c:v>
                  </c:pt>
                </c:lvl>
              </c:multiLvlStrCache>
            </c:multiLvlStrRef>
          </c:cat>
          <c:val>
            <c:numRef>
              <c:f>'Graphique 1 - Cond. d''emploi'!$B$5:$G$5</c:f>
              <c:numCache>
                <c:formatCode>0</c:formatCode>
                <c:ptCount val="6"/>
                <c:pt idx="0">
                  <c:v>76</c:v>
                </c:pt>
                <c:pt idx="1">
                  <c:v>73</c:v>
                </c:pt>
                <c:pt idx="2">
                  <c:v>88</c:v>
                </c:pt>
                <c:pt idx="3">
                  <c:v>86</c:v>
                </c:pt>
                <c:pt idx="4">
                  <c:v>90</c:v>
                </c:pt>
                <c:pt idx="5">
                  <c:v>89</c:v>
                </c:pt>
              </c:numCache>
            </c:numRef>
          </c:val>
          <c:extLst>
            <c:ext xmlns:c16="http://schemas.microsoft.com/office/drawing/2014/chart" uri="{C3380CC4-5D6E-409C-BE32-E72D297353CC}">
              <c16:uniqueId val="{00000000-D3B8-413B-86DC-2F11AE863B93}"/>
            </c:ext>
          </c:extLst>
        </c:ser>
        <c:ser>
          <c:idx val="1"/>
          <c:order val="1"/>
          <c:tx>
            <c:strRef>
              <c:f>'Graphique 1 - Cond. d''emploi'!$A$6</c:f>
              <c:strCache>
                <c:ptCount val="1"/>
                <c:pt idx="0">
                  <c:v>Taux d'emploi à temps plein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'Graphique 1 - Cond. d''emploi'!$B$3:$G$4</c:f>
              <c:multiLvlStrCache>
                <c:ptCount val="6"/>
                <c:lvl>
                  <c:pt idx="0">
                    <c:v>LP</c:v>
                  </c:pt>
                  <c:pt idx="1">
                    <c:v>Master</c:v>
                  </c:pt>
                  <c:pt idx="2">
                    <c:v>LP</c:v>
                  </c:pt>
                  <c:pt idx="3">
                    <c:v>Master</c:v>
                  </c:pt>
                  <c:pt idx="4">
                    <c:v>LP</c:v>
                  </c:pt>
                  <c:pt idx="5">
                    <c:v>Master</c:v>
                  </c:pt>
                </c:lvl>
                <c:lvl>
                  <c:pt idx="0">
                    <c:v>FI-SE</c:v>
                  </c:pt>
                  <c:pt idx="2">
                    <c:v>Apprentissage</c:v>
                  </c:pt>
                  <c:pt idx="4">
                    <c:v>CP</c:v>
                  </c:pt>
                </c:lvl>
              </c:multiLvlStrCache>
            </c:multiLvlStrRef>
          </c:cat>
          <c:val>
            <c:numRef>
              <c:f>'Graphique 1 - Cond. d''emploi'!$B$6:$G$6</c:f>
              <c:numCache>
                <c:formatCode>0</c:formatCode>
                <c:ptCount val="6"/>
                <c:pt idx="0">
                  <c:v>94</c:v>
                </c:pt>
                <c:pt idx="1">
                  <c:v>93</c:v>
                </c:pt>
                <c:pt idx="2">
                  <c:v>98</c:v>
                </c:pt>
                <c:pt idx="3">
                  <c:v>99</c:v>
                </c:pt>
                <c:pt idx="4">
                  <c:v>98</c:v>
                </c:pt>
                <c:pt idx="5">
                  <c:v>98</c:v>
                </c:pt>
              </c:numCache>
            </c:numRef>
          </c:val>
          <c:extLst>
            <c:ext xmlns:c16="http://schemas.microsoft.com/office/drawing/2014/chart" uri="{C3380CC4-5D6E-409C-BE32-E72D297353CC}">
              <c16:uniqueId val="{00000001-D3B8-413B-86DC-2F11AE863B93}"/>
            </c:ext>
          </c:extLst>
        </c:ser>
        <c:ser>
          <c:idx val="2"/>
          <c:order val="2"/>
          <c:tx>
            <c:strRef>
              <c:f>'Graphique 1 - Cond. d''emploi'!$A$7</c:f>
              <c:strCache>
                <c:ptCount val="1"/>
                <c:pt idx="0">
                  <c:v>Taux d'emploi de catégorie cadre ou professions intermédiaires</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'Graphique 1 - Cond. d''emploi'!$B$3:$G$4</c:f>
              <c:multiLvlStrCache>
                <c:ptCount val="6"/>
                <c:lvl>
                  <c:pt idx="0">
                    <c:v>LP</c:v>
                  </c:pt>
                  <c:pt idx="1">
                    <c:v>Master</c:v>
                  </c:pt>
                  <c:pt idx="2">
                    <c:v>LP</c:v>
                  </c:pt>
                  <c:pt idx="3">
                    <c:v>Master</c:v>
                  </c:pt>
                  <c:pt idx="4">
                    <c:v>LP</c:v>
                  </c:pt>
                  <c:pt idx="5">
                    <c:v>Master</c:v>
                  </c:pt>
                </c:lvl>
                <c:lvl>
                  <c:pt idx="0">
                    <c:v>FI-SE</c:v>
                  </c:pt>
                  <c:pt idx="2">
                    <c:v>Apprentissage</c:v>
                  </c:pt>
                  <c:pt idx="4">
                    <c:v>CP</c:v>
                  </c:pt>
                </c:lvl>
              </c:multiLvlStrCache>
            </c:multiLvlStrRef>
          </c:cat>
          <c:val>
            <c:numRef>
              <c:f>'Graphique 1 - Cond. d''emploi'!$B$7:$G$7</c:f>
              <c:numCache>
                <c:formatCode>0</c:formatCode>
                <c:ptCount val="6"/>
                <c:pt idx="0">
                  <c:v>70</c:v>
                </c:pt>
                <c:pt idx="1">
                  <c:v>88</c:v>
                </c:pt>
                <c:pt idx="2">
                  <c:v>80</c:v>
                </c:pt>
                <c:pt idx="3">
                  <c:v>94</c:v>
                </c:pt>
                <c:pt idx="4">
                  <c:v>81</c:v>
                </c:pt>
                <c:pt idx="5">
                  <c:v>94</c:v>
                </c:pt>
              </c:numCache>
            </c:numRef>
          </c:val>
          <c:extLst>
            <c:ext xmlns:c16="http://schemas.microsoft.com/office/drawing/2014/chart" uri="{C3380CC4-5D6E-409C-BE32-E72D297353CC}">
              <c16:uniqueId val="{00000002-D3B8-413B-86DC-2F11AE863B93}"/>
            </c:ext>
          </c:extLst>
        </c:ser>
        <c:dLbls>
          <c:dLblPos val="inEnd"/>
          <c:showLegendKey val="0"/>
          <c:showVal val="1"/>
          <c:showCatName val="0"/>
          <c:showSerName val="0"/>
          <c:showPercent val="0"/>
          <c:showBubbleSize val="0"/>
        </c:dLbls>
        <c:gapWidth val="219"/>
        <c:overlap val="-27"/>
        <c:axId val="587886536"/>
        <c:axId val="587878008"/>
      </c:barChart>
      <c:catAx>
        <c:axId val="587886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7878008"/>
        <c:crosses val="autoZero"/>
        <c:auto val="1"/>
        <c:lblAlgn val="ctr"/>
        <c:lblOffset val="100"/>
        <c:noMultiLvlLbl val="0"/>
      </c:catAx>
      <c:valAx>
        <c:axId val="587878008"/>
        <c:scaling>
          <c:orientation val="minMax"/>
          <c:max val="1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78865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'Graphique 2 - Cond. discipl.'!$A$4</c:f>
              <c:strCache>
                <c:ptCount val="1"/>
                <c:pt idx="0">
                  <c:v>LP DEG</c:v>
                </c:pt>
              </c:strCache>
            </c:strRef>
          </c:tx>
          <c:spPr>
            <a:solidFill>
              <a:schemeClr val="accent1">
                <a:shade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2 - Cond. discipl.'!$B$2:$G$3</c:f>
              <c:multiLvlStrCache>
                <c:ptCount val="6"/>
                <c:lvl>
                  <c:pt idx="0">
                    <c:v>FI</c:v>
                  </c:pt>
                  <c:pt idx="1">
                    <c:v>apprentissage</c:v>
                  </c:pt>
                  <c:pt idx="2">
                    <c:v>FC</c:v>
                  </c:pt>
                  <c:pt idx="3">
                    <c:v>FI</c:v>
                  </c:pt>
                  <c:pt idx="4">
                    <c:v>apprentissage</c:v>
                  </c:pt>
                  <c:pt idx="5">
                    <c:v>FC</c:v>
                  </c:pt>
                </c:lvl>
                <c:lvl>
                  <c:pt idx="0">
                    <c:v>Taux d'emploi stable</c:v>
                  </c:pt>
                  <c:pt idx="3">
                    <c:v>Taux d'emploi de catégorie cadre ou professions intermédiaires</c:v>
                  </c:pt>
                </c:lvl>
              </c:multiLvlStrCache>
            </c:multiLvlStrRef>
          </c:cat>
          <c:val>
            <c:numRef>
              <c:f>'Graphique 2 - Cond. discipl.'!$B$4:$G$4</c:f>
              <c:numCache>
                <c:formatCode>General</c:formatCode>
                <c:ptCount val="6"/>
                <c:pt idx="0">
                  <c:v>78</c:v>
                </c:pt>
                <c:pt idx="1">
                  <c:v>89</c:v>
                </c:pt>
                <c:pt idx="2">
                  <c:v>89</c:v>
                </c:pt>
                <c:pt idx="3">
                  <c:v>56</c:v>
                </c:pt>
                <c:pt idx="4">
                  <c:v>69</c:v>
                </c:pt>
                <c:pt idx="5">
                  <c:v>68</c:v>
                </c:pt>
              </c:numCache>
            </c:numRef>
          </c:val>
          <c:extLst>
            <c:ext xmlns:c16="http://schemas.microsoft.com/office/drawing/2014/chart" uri="{C3380CC4-5D6E-409C-BE32-E72D297353CC}">
              <c16:uniqueId val="{00000000-5605-44AA-9DCF-72C283A35336}"/>
            </c:ext>
          </c:extLst>
        </c:ser>
        <c:ser>
          <c:idx val="1"/>
          <c:order val="1"/>
          <c:tx>
            <c:strRef>
              <c:f>'Graphique 2 - Cond. discipl.'!$A$5</c:f>
              <c:strCache>
                <c:ptCount val="1"/>
                <c:pt idx="0">
                  <c:v>LP STS</c:v>
                </c:pt>
              </c:strCache>
            </c:strRef>
          </c:tx>
          <c:spPr>
            <a:solidFill>
              <a:schemeClr val="accent1">
                <a:shade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2 - Cond. discipl.'!$B$2:$G$3</c:f>
              <c:multiLvlStrCache>
                <c:ptCount val="6"/>
                <c:lvl>
                  <c:pt idx="0">
                    <c:v>FI</c:v>
                  </c:pt>
                  <c:pt idx="1">
                    <c:v>apprentissage</c:v>
                  </c:pt>
                  <c:pt idx="2">
                    <c:v>FC</c:v>
                  </c:pt>
                  <c:pt idx="3">
                    <c:v>FI</c:v>
                  </c:pt>
                  <c:pt idx="4">
                    <c:v>apprentissage</c:v>
                  </c:pt>
                  <c:pt idx="5">
                    <c:v>FC</c:v>
                  </c:pt>
                </c:lvl>
                <c:lvl>
                  <c:pt idx="0">
                    <c:v>Taux d'emploi stable</c:v>
                  </c:pt>
                  <c:pt idx="3">
                    <c:v>Taux d'emploi de catégorie cadre ou professions intermédiaires</c:v>
                  </c:pt>
                </c:lvl>
              </c:multiLvlStrCache>
            </c:multiLvlStrRef>
          </c:cat>
          <c:val>
            <c:numRef>
              <c:f>'Graphique 2 - Cond. discipl.'!$B$5:$G$5</c:f>
              <c:numCache>
                <c:formatCode>General</c:formatCode>
                <c:ptCount val="6"/>
                <c:pt idx="0">
                  <c:v>81</c:v>
                </c:pt>
                <c:pt idx="1">
                  <c:v>89</c:v>
                </c:pt>
                <c:pt idx="2">
                  <c:v>92</c:v>
                </c:pt>
                <c:pt idx="3">
                  <c:v>85</c:v>
                </c:pt>
                <c:pt idx="4">
                  <c:v>90</c:v>
                </c:pt>
                <c:pt idx="5">
                  <c:v>91</c:v>
                </c:pt>
              </c:numCache>
            </c:numRef>
          </c:val>
          <c:extLst>
            <c:ext xmlns:c16="http://schemas.microsoft.com/office/drawing/2014/chart" uri="{C3380CC4-5D6E-409C-BE32-E72D297353CC}">
              <c16:uniqueId val="{00000001-5605-44AA-9DCF-72C283A35336}"/>
            </c:ext>
          </c:extLst>
        </c:ser>
        <c:ser>
          <c:idx val="2"/>
          <c:order val="2"/>
          <c:tx>
            <c:strRef>
              <c:f>'Graphique 2 - Cond. discipl.'!$A$6</c:f>
              <c:strCache>
                <c:ptCount val="1"/>
                <c:pt idx="0">
                  <c:v>Master DEG</c:v>
                </c:pt>
              </c:strCache>
            </c:strRef>
          </c:tx>
          <c:spPr>
            <a:solidFill>
              <a:schemeClr val="accent1">
                <a:tint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2 - Cond. discipl.'!$B$2:$G$3</c:f>
              <c:multiLvlStrCache>
                <c:ptCount val="6"/>
                <c:lvl>
                  <c:pt idx="0">
                    <c:v>FI</c:v>
                  </c:pt>
                  <c:pt idx="1">
                    <c:v>apprentissage</c:v>
                  </c:pt>
                  <c:pt idx="2">
                    <c:v>FC</c:v>
                  </c:pt>
                  <c:pt idx="3">
                    <c:v>FI</c:v>
                  </c:pt>
                  <c:pt idx="4">
                    <c:v>apprentissage</c:v>
                  </c:pt>
                  <c:pt idx="5">
                    <c:v>FC</c:v>
                  </c:pt>
                </c:lvl>
                <c:lvl>
                  <c:pt idx="0">
                    <c:v>Taux d'emploi stable</c:v>
                  </c:pt>
                  <c:pt idx="3">
                    <c:v>Taux d'emploi de catégorie cadre ou professions intermédiaires</c:v>
                  </c:pt>
                </c:lvl>
              </c:multiLvlStrCache>
            </c:multiLvlStrRef>
          </c:cat>
          <c:val>
            <c:numRef>
              <c:f>'Graphique 2 - Cond. discipl.'!$B$6:$G$6</c:f>
              <c:numCache>
                <c:formatCode>General</c:formatCode>
                <c:ptCount val="6"/>
                <c:pt idx="0" formatCode="0">
                  <c:v>80</c:v>
                </c:pt>
                <c:pt idx="1">
                  <c:v>87</c:v>
                </c:pt>
                <c:pt idx="2">
                  <c:v>90</c:v>
                </c:pt>
                <c:pt idx="3" formatCode="0">
                  <c:v>90</c:v>
                </c:pt>
                <c:pt idx="4">
                  <c:v>92</c:v>
                </c:pt>
                <c:pt idx="5">
                  <c:v>93</c:v>
                </c:pt>
              </c:numCache>
            </c:numRef>
          </c:val>
          <c:extLst>
            <c:ext xmlns:c16="http://schemas.microsoft.com/office/drawing/2014/chart" uri="{C3380CC4-5D6E-409C-BE32-E72D297353CC}">
              <c16:uniqueId val="{00000002-5605-44AA-9DCF-72C283A35336}"/>
            </c:ext>
          </c:extLst>
        </c:ser>
        <c:ser>
          <c:idx val="3"/>
          <c:order val="3"/>
          <c:tx>
            <c:strRef>
              <c:f>'Graphique 2 - Cond. discipl.'!$A$7</c:f>
              <c:strCache>
                <c:ptCount val="1"/>
                <c:pt idx="0">
                  <c:v>Master STS</c:v>
                </c:pt>
              </c:strCache>
            </c:strRef>
          </c:tx>
          <c:spPr>
            <a:solidFill>
              <a:schemeClr val="accent1">
                <a:tint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2 - Cond. discipl.'!$B$2:$G$3</c:f>
              <c:multiLvlStrCache>
                <c:ptCount val="6"/>
                <c:lvl>
                  <c:pt idx="0">
                    <c:v>FI</c:v>
                  </c:pt>
                  <c:pt idx="1">
                    <c:v>apprentissage</c:v>
                  </c:pt>
                  <c:pt idx="2">
                    <c:v>FC</c:v>
                  </c:pt>
                  <c:pt idx="3">
                    <c:v>FI</c:v>
                  </c:pt>
                  <c:pt idx="4">
                    <c:v>apprentissage</c:v>
                  </c:pt>
                  <c:pt idx="5">
                    <c:v>FC</c:v>
                  </c:pt>
                </c:lvl>
                <c:lvl>
                  <c:pt idx="0">
                    <c:v>Taux d'emploi stable</c:v>
                  </c:pt>
                  <c:pt idx="3">
                    <c:v>Taux d'emploi de catégorie cadre ou professions intermédiaires</c:v>
                  </c:pt>
                </c:lvl>
              </c:multiLvlStrCache>
            </c:multiLvlStrRef>
          </c:cat>
          <c:val>
            <c:numRef>
              <c:f>'Graphique 2 - Cond. discipl.'!$B$7:$G$7</c:f>
              <c:numCache>
                <c:formatCode>General</c:formatCode>
                <c:ptCount val="6"/>
                <c:pt idx="0" formatCode="0">
                  <c:v>78</c:v>
                </c:pt>
                <c:pt idx="1">
                  <c:v>90</c:v>
                </c:pt>
                <c:pt idx="2">
                  <c:v>94</c:v>
                </c:pt>
                <c:pt idx="3" formatCode="0">
                  <c:v>94</c:v>
                </c:pt>
                <c:pt idx="4">
                  <c:v>98</c:v>
                </c:pt>
                <c:pt idx="5">
                  <c:v>99</c:v>
                </c:pt>
              </c:numCache>
            </c:numRef>
          </c:val>
          <c:extLst>
            <c:ext xmlns:c16="http://schemas.microsoft.com/office/drawing/2014/chart" uri="{C3380CC4-5D6E-409C-BE32-E72D297353CC}">
              <c16:uniqueId val="{00000003-5605-44AA-9DCF-72C283A35336}"/>
            </c:ext>
          </c:extLst>
        </c:ser>
        <c:dLbls>
          <c:dLblPos val="inEnd"/>
          <c:showLegendKey val="0"/>
          <c:showVal val="1"/>
          <c:showCatName val="0"/>
          <c:showSerName val="0"/>
          <c:showPercent val="0"/>
          <c:showBubbleSize val="0"/>
        </c:dLbls>
        <c:gapWidth val="131"/>
        <c:overlap val="-5"/>
        <c:axId val="527822432"/>
        <c:axId val="527818168"/>
      </c:barChart>
      <c:catAx>
        <c:axId val="527822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7818168"/>
        <c:crosses val="autoZero"/>
        <c:auto val="1"/>
        <c:lblAlgn val="ctr"/>
        <c:lblOffset val="100"/>
        <c:noMultiLvlLbl val="0"/>
      </c:catAx>
      <c:valAx>
        <c:axId val="5278181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7822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'Annexe 2 - Cond.DEG STS'!$A$5</c:f>
              <c:strCache>
                <c:ptCount val="1"/>
                <c:pt idx="0">
                  <c:v>LP DEG</c:v>
                </c:pt>
              </c:strCache>
            </c:strRef>
          </c:tx>
          <c:spPr>
            <a:solidFill>
              <a:schemeClr val="accent1">
                <a:shade val="58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'Annexe 2 - Cond.DEG STS'!$B$3:$G$4</c:f>
              <c:multiLvlStrCache>
                <c:ptCount val="6"/>
                <c:lvl>
                  <c:pt idx="0">
                    <c:v>FI-SE</c:v>
                  </c:pt>
                  <c:pt idx="1">
                    <c:v>Apprentissage</c:v>
                  </c:pt>
                  <c:pt idx="2">
                    <c:v>CP</c:v>
                  </c:pt>
                  <c:pt idx="3">
                    <c:v>FI-SE</c:v>
                  </c:pt>
                  <c:pt idx="4">
                    <c:v>Apprentissage</c:v>
                  </c:pt>
                  <c:pt idx="5">
                    <c:v>CP</c:v>
                  </c:pt>
                </c:lvl>
                <c:lvl>
                  <c:pt idx="0">
                    <c:v>Taux d'emploi stable</c:v>
                  </c:pt>
                  <c:pt idx="3">
                    <c:v>Taux d'emploi de catégorie cadre ou professions intermédiaires</c:v>
                  </c:pt>
                </c:lvl>
              </c:multiLvlStrCache>
            </c:multiLvlStrRef>
          </c:cat>
          <c:val>
            <c:numRef>
              <c:f>'Annexe 2 - Cond.DEG STS'!$B$5:$G$5</c:f>
              <c:numCache>
                <c:formatCode>General</c:formatCode>
                <c:ptCount val="6"/>
                <c:pt idx="0">
                  <c:v>78</c:v>
                </c:pt>
                <c:pt idx="1">
                  <c:v>89</c:v>
                </c:pt>
                <c:pt idx="2">
                  <c:v>89</c:v>
                </c:pt>
                <c:pt idx="3">
                  <c:v>56</c:v>
                </c:pt>
                <c:pt idx="4">
                  <c:v>69</c:v>
                </c:pt>
                <c:pt idx="5">
                  <c:v>68</c:v>
                </c:pt>
              </c:numCache>
            </c:numRef>
          </c:val>
          <c:extLst>
            <c:ext xmlns:c16="http://schemas.microsoft.com/office/drawing/2014/chart" uri="{C3380CC4-5D6E-409C-BE32-E72D297353CC}">
              <c16:uniqueId val="{00000000-6D45-478B-AFDC-85984C8530F8}"/>
            </c:ext>
          </c:extLst>
        </c:ser>
        <c:ser>
          <c:idx val="1"/>
          <c:order val="1"/>
          <c:tx>
            <c:strRef>
              <c:f>'Annexe 2 - Cond.DEG STS'!$A$6</c:f>
              <c:strCache>
                <c:ptCount val="1"/>
                <c:pt idx="0">
                  <c:v>LP STS</c:v>
                </c:pt>
              </c:strCache>
            </c:strRef>
          </c:tx>
          <c:spPr>
            <a:solidFill>
              <a:schemeClr val="accent1">
                <a:shade val="86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'Annexe 2 - Cond.DEG STS'!$B$3:$G$4</c:f>
              <c:multiLvlStrCache>
                <c:ptCount val="6"/>
                <c:lvl>
                  <c:pt idx="0">
                    <c:v>FI-SE</c:v>
                  </c:pt>
                  <c:pt idx="1">
                    <c:v>Apprentissage</c:v>
                  </c:pt>
                  <c:pt idx="2">
                    <c:v>CP</c:v>
                  </c:pt>
                  <c:pt idx="3">
                    <c:v>FI-SE</c:v>
                  </c:pt>
                  <c:pt idx="4">
                    <c:v>Apprentissage</c:v>
                  </c:pt>
                  <c:pt idx="5">
                    <c:v>CP</c:v>
                  </c:pt>
                </c:lvl>
                <c:lvl>
                  <c:pt idx="0">
                    <c:v>Taux d'emploi stable</c:v>
                  </c:pt>
                  <c:pt idx="3">
                    <c:v>Taux d'emploi de catégorie cadre ou professions intermédiaires</c:v>
                  </c:pt>
                </c:lvl>
              </c:multiLvlStrCache>
            </c:multiLvlStrRef>
          </c:cat>
          <c:val>
            <c:numRef>
              <c:f>'Annexe 2 - Cond.DEG STS'!$B$6:$G$6</c:f>
              <c:numCache>
                <c:formatCode>General</c:formatCode>
                <c:ptCount val="6"/>
                <c:pt idx="0">
                  <c:v>81</c:v>
                </c:pt>
                <c:pt idx="1">
                  <c:v>89</c:v>
                </c:pt>
                <c:pt idx="2">
                  <c:v>92</c:v>
                </c:pt>
                <c:pt idx="3">
                  <c:v>85</c:v>
                </c:pt>
                <c:pt idx="4">
                  <c:v>90</c:v>
                </c:pt>
                <c:pt idx="5">
                  <c:v>91</c:v>
                </c:pt>
              </c:numCache>
            </c:numRef>
          </c:val>
          <c:extLst>
            <c:ext xmlns:c16="http://schemas.microsoft.com/office/drawing/2014/chart" uri="{C3380CC4-5D6E-409C-BE32-E72D297353CC}">
              <c16:uniqueId val="{00000001-6D45-478B-AFDC-85984C8530F8}"/>
            </c:ext>
          </c:extLst>
        </c:ser>
        <c:ser>
          <c:idx val="2"/>
          <c:order val="2"/>
          <c:tx>
            <c:strRef>
              <c:f>'Annexe 2 - Cond.DEG STS'!$A$7</c:f>
              <c:strCache>
                <c:ptCount val="1"/>
                <c:pt idx="0">
                  <c:v>Master DEG</c:v>
                </c:pt>
              </c:strCache>
            </c:strRef>
          </c:tx>
          <c:spPr>
            <a:solidFill>
              <a:schemeClr val="accent1">
                <a:tint val="86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'Annexe 2 - Cond.DEG STS'!$B$3:$G$4</c:f>
              <c:multiLvlStrCache>
                <c:ptCount val="6"/>
                <c:lvl>
                  <c:pt idx="0">
                    <c:v>FI-SE</c:v>
                  </c:pt>
                  <c:pt idx="1">
                    <c:v>Apprentissage</c:v>
                  </c:pt>
                  <c:pt idx="2">
                    <c:v>CP</c:v>
                  </c:pt>
                  <c:pt idx="3">
                    <c:v>FI-SE</c:v>
                  </c:pt>
                  <c:pt idx="4">
                    <c:v>Apprentissage</c:v>
                  </c:pt>
                  <c:pt idx="5">
                    <c:v>CP</c:v>
                  </c:pt>
                </c:lvl>
                <c:lvl>
                  <c:pt idx="0">
                    <c:v>Taux d'emploi stable</c:v>
                  </c:pt>
                  <c:pt idx="3">
                    <c:v>Taux d'emploi de catégorie cadre ou professions intermédiaires</c:v>
                  </c:pt>
                </c:lvl>
              </c:multiLvlStrCache>
            </c:multiLvlStrRef>
          </c:cat>
          <c:val>
            <c:numRef>
              <c:f>'Annexe 2 - Cond.DEG STS'!$B$7:$G$7</c:f>
              <c:numCache>
                <c:formatCode>General</c:formatCode>
                <c:ptCount val="6"/>
                <c:pt idx="0">
                  <c:v>80</c:v>
                </c:pt>
                <c:pt idx="1">
                  <c:v>87</c:v>
                </c:pt>
                <c:pt idx="2">
                  <c:v>90</c:v>
                </c:pt>
                <c:pt idx="3">
                  <c:v>90</c:v>
                </c:pt>
                <c:pt idx="4">
                  <c:v>92</c:v>
                </c:pt>
                <c:pt idx="5">
                  <c:v>93</c:v>
                </c:pt>
              </c:numCache>
            </c:numRef>
          </c:val>
          <c:extLst>
            <c:ext xmlns:c16="http://schemas.microsoft.com/office/drawing/2014/chart" uri="{C3380CC4-5D6E-409C-BE32-E72D297353CC}">
              <c16:uniqueId val="{00000002-6D45-478B-AFDC-85984C8530F8}"/>
            </c:ext>
          </c:extLst>
        </c:ser>
        <c:ser>
          <c:idx val="3"/>
          <c:order val="3"/>
          <c:tx>
            <c:strRef>
              <c:f>'Annexe 2 - Cond.DEG STS'!$A$8</c:f>
              <c:strCache>
                <c:ptCount val="1"/>
                <c:pt idx="0">
                  <c:v>Master STS</c:v>
                </c:pt>
              </c:strCache>
            </c:strRef>
          </c:tx>
          <c:spPr>
            <a:solidFill>
              <a:schemeClr val="accent1">
                <a:tint val="58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'Annexe 2 - Cond.DEG STS'!$B$3:$G$4</c:f>
              <c:multiLvlStrCache>
                <c:ptCount val="6"/>
                <c:lvl>
                  <c:pt idx="0">
                    <c:v>FI-SE</c:v>
                  </c:pt>
                  <c:pt idx="1">
                    <c:v>Apprentissage</c:v>
                  </c:pt>
                  <c:pt idx="2">
                    <c:v>CP</c:v>
                  </c:pt>
                  <c:pt idx="3">
                    <c:v>FI-SE</c:v>
                  </c:pt>
                  <c:pt idx="4">
                    <c:v>Apprentissage</c:v>
                  </c:pt>
                  <c:pt idx="5">
                    <c:v>CP</c:v>
                  </c:pt>
                </c:lvl>
                <c:lvl>
                  <c:pt idx="0">
                    <c:v>Taux d'emploi stable</c:v>
                  </c:pt>
                  <c:pt idx="3">
                    <c:v>Taux d'emploi de catégorie cadre ou professions intermédiaires</c:v>
                  </c:pt>
                </c:lvl>
              </c:multiLvlStrCache>
            </c:multiLvlStrRef>
          </c:cat>
          <c:val>
            <c:numRef>
              <c:f>'Annexe 2 - Cond.DEG STS'!$B$8:$G$8</c:f>
              <c:numCache>
                <c:formatCode>General</c:formatCode>
                <c:ptCount val="6"/>
                <c:pt idx="0">
                  <c:v>78</c:v>
                </c:pt>
                <c:pt idx="1">
                  <c:v>90</c:v>
                </c:pt>
                <c:pt idx="2">
                  <c:v>94</c:v>
                </c:pt>
                <c:pt idx="3">
                  <c:v>94</c:v>
                </c:pt>
                <c:pt idx="4">
                  <c:v>98</c:v>
                </c:pt>
                <c:pt idx="5">
                  <c:v>99</c:v>
                </c:pt>
              </c:numCache>
            </c:numRef>
          </c:val>
          <c:extLst>
            <c:ext xmlns:c16="http://schemas.microsoft.com/office/drawing/2014/chart" uri="{C3380CC4-5D6E-409C-BE32-E72D297353CC}">
              <c16:uniqueId val="{00000003-6D45-478B-AFDC-85984C8530F8}"/>
            </c:ext>
          </c:extLst>
        </c:ser>
        <c:dLbls>
          <c:dLblPos val="inEnd"/>
          <c:showLegendKey val="0"/>
          <c:showVal val="1"/>
          <c:showCatName val="0"/>
          <c:showSerName val="0"/>
          <c:showPercent val="0"/>
          <c:showBubbleSize val="0"/>
        </c:dLbls>
        <c:gapWidth val="219"/>
        <c:overlap val="-27"/>
        <c:axId val="575799304"/>
        <c:axId val="575799632"/>
      </c:barChart>
      <c:catAx>
        <c:axId val="575799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575799632"/>
        <c:crosses val="autoZero"/>
        <c:auto val="1"/>
        <c:lblAlgn val="ctr"/>
        <c:lblOffset val="100"/>
        <c:noMultiLvlLbl val="0"/>
      </c:catAx>
      <c:valAx>
        <c:axId val="575799632"/>
        <c:scaling>
          <c:orientation val="minMax"/>
          <c:max val="10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5757993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425825</xdr:colOff>
      <xdr:row>12</xdr:row>
      <xdr:rowOff>57148</xdr:rowOff>
    </xdr:from>
    <xdr:to>
      <xdr:col>2</xdr:col>
      <xdr:colOff>179296</xdr:colOff>
      <xdr:row>29</xdr:row>
      <xdr:rowOff>133348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62751</xdr:rowOff>
    </xdr:from>
    <xdr:to>
      <xdr:col>3</xdr:col>
      <xdr:colOff>448235</xdr:colOff>
      <xdr:row>32</xdr:row>
      <xdr:rowOff>134470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8</xdr:row>
      <xdr:rowOff>152400</xdr:rowOff>
    </xdr:from>
    <xdr:to>
      <xdr:col>5</xdr:col>
      <xdr:colOff>781050</xdr:colOff>
      <xdr:row>25</xdr:row>
      <xdr:rowOff>504825</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11</xdr:row>
      <xdr:rowOff>19439</xdr:rowOff>
    </xdr:from>
    <xdr:to>
      <xdr:col>6</xdr:col>
      <xdr:colOff>417933</xdr:colOff>
      <xdr:row>30</xdr:row>
      <xdr:rowOff>165229</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enseignementsup-recherche.gouv.fr/pages/insertion_professionnell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tabSelected="1" workbookViewId="0">
      <selection sqref="A1:J1"/>
    </sheetView>
  </sheetViews>
  <sheetFormatPr baseColWidth="10" defaultRowHeight="15" x14ac:dyDescent="0.25"/>
  <cols>
    <col min="10" max="10" width="13.7109375" customWidth="1"/>
  </cols>
  <sheetData>
    <row r="1" spans="1:10" ht="18" customHeight="1" x14ac:dyDescent="0.3">
      <c r="A1" s="79" t="s">
        <v>79</v>
      </c>
      <c r="B1" s="79"/>
      <c r="C1" s="79"/>
      <c r="D1" s="79"/>
      <c r="E1" s="79"/>
      <c r="F1" s="79"/>
      <c r="G1" s="79"/>
      <c r="H1" s="79"/>
      <c r="I1" s="79"/>
      <c r="J1" s="79"/>
    </row>
    <row r="2" spans="1:10" ht="18.75" x14ac:dyDescent="0.3">
      <c r="A2" s="131" t="s">
        <v>104</v>
      </c>
      <c r="B2" s="131"/>
      <c r="C2" s="131"/>
      <c r="D2" s="131"/>
      <c r="E2" s="131"/>
      <c r="F2" s="131"/>
      <c r="G2" s="131"/>
      <c r="H2" s="131"/>
      <c r="I2" s="131"/>
      <c r="J2" s="131"/>
    </row>
    <row r="3" spans="1:10" x14ac:dyDescent="0.25">
      <c r="A3" s="80" t="s">
        <v>85</v>
      </c>
      <c r="B3" s="80"/>
      <c r="C3" s="80"/>
      <c r="D3" s="80"/>
      <c r="E3" s="80"/>
      <c r="F3" s="80"/>
      <c r="G3" s="80"/>
      <c r="H3" s="80"/>
      <c r="I3" s="80"/>
      <c r="J3" s="80"/>
    </row>
    <row r="4" spans="1:10" x14ac:dyDescent="0.25">
      <c r="A4" s="80" t="s">
        <v>81</v>
      </c>
      <c r="B4" s="80"/>
      <c r="C4" s="80"/>
      <c r="D4" s="80"/>
      <c r="E4" s="80"/>
      <c r="F4" s="80"/>
      <c r="G4" s="80"/>
      <c r="H4" s="80"/>
      <c r="I4" s="80"/>
      <c r="J4" s="80"/>
    </row>
    <row r="5" spans="1:10" x14ac:dyDescent="0.25">
      <c r="A5" s="80" t="s">
        <v>80</v>
      </c>
      <c r="B5" s="80"/>
      <c r="C5" s="80"/>
      <c r="D5" s="80"/>
      <c r="E5" s="80"/>
      <c r="F5" s="80"/>
      <c r="G5" s="80"/>
      <c r="H5" s="80"/>
      <c r="I5" s="80"/>
      <c r="J5" s="80"/>
    </row>
    <row r="6" spans="1:10" x14ac:dyDescent="0.25">
      <c r="A6" s="80" t="s">
        <v>82</v>
      </c>
      <c r="B6" s="80"/>
      <c r="C6" s="80"/>
      <c r="D6" s="80"/>
      <c r="E6" s="80"/>
      <c r="F6" s="80"/>
      <c r="G6" s="80"/>
      <c r="H6" s="80"/>
      <c r="I6" s="80"/>
      <c r="J6" s="80"/>
    </row>
    <row r="7" spans="1:10" x14ac:dyDescent="0.25">
      <c r="A7" s="80" t="s">
        <v>83</v>
      </c>
      <c r="B7" s="80"/>
      <c r="C7" s="80"/>
      <c r="D7" s="80"/>
      <c r="E7" s="80"/>
      <c r="F7" s="80"/>
      <c r="G7" s="80"/>
      <c r="H7" s="80"/>
      <c r="I7" s="80"/>
      <c r="J7" s="80"/>
    </row>
    <row r="8" spans="1:10" x14ac:dyDescent="0.25">
      <c r="A8" s="74" t="s">
        <v>103</v>
      </c>
      <c r="B8" s="60"/>
      <c r="C8" s="60"/>
      <c r="D8" s="60"/>
      <c r="E8" s="60"/>
      <c r="F8" s="60"/>
      <c r="G8" s="60"/>
      <c r="H8" s="60"/>
      <c r="I8" s="60"/>
      <c r="J8" s="60"/>
    </row>
    <row r="9" spans="1:10" x14ac:dyDescent="0.25">
      <c r="A9" s="80" t="s">
        <v>88</v>
      </c>
      <c r="B9" s="80"/>
      <c r="C9" s="80"/>
      <c r="D9" s="80"/>
      <c r="E9" s="80"/>
      <c r="F9" s="80"/>
      <c r="G9" s="80"/>
      <c r="H9" s="80"/>
      <c r="I9" s="80"/>
      <c r="J9" s="80"/>
    </row>
    <row r="10" spans="1:10" x14ac:dyDescent="0.25">
      <c r="A10" s="60"/>
      <c r="B10" s="60"/>
      <c r="C10" s="60"/>
      <c r="D10" s="60"/>
      <c r="E10" s="60"/>
      <c r="F10" s="60"/>
      <c r="G10" s="60"/>
      <c r="H10" s="60"/>
      <c r="I10" s="60"/>
      <c r="J10" s="60"/>
    </row>
    <row r="11" spans="1:10" x14ac:dyDescent="0.25">
      <c r="A11" s="81" t="s">
        <v>74</v>
      </c>
      <c r="B11" s="81"/>
      <c r="C11" s="81"/>
      <c r="D11" s="81"/>
      <c r="E11" s="81"/>
      <c r="F11" s="81"/>
      <c r="G11" s="81"/>
      <c r="H11" s="81"/>
      <c r="I11" s="81"/>
      <c r="J11" s="81"/>
    </row>
    <row r="12" spans="1:10" x14ac:dyDescent="0.25">
      <c r="A12" s="82" t="s">
        <v>75</v>
      </c>
      <c r="B12" s="83"/>
      <c r="C12" s="83"/>
      <c r="D12" s="83"/>
      <c r="E12" s="83"/>
      <c r="F12" s="83"/>
      <c r="G12" s="83"/>
      <c r="H12" s="83"/>
      <c r="I12" s="83"/>
      <c r="J12" s="83"/>
    </row>
    <row r="17" spans="4:4" x14ac:dyDescent="0.25">
      <c r="D17" s="72"/>
    </row>
  </sheetData>
  <mergeCells count="10">
    <mergeCell ref="A1:J1"/>
    <mergeCell ref="A9:J9"/>
    <mergeCell ref="A11:J11"/>
    <mergeCell ref="A12:J12"/>
    <mergeCell ref="A2:J2"/>
    <mergeCell ref="A4:J4"/>
    <mergeCell ref="A5:J5"/>
    <mergeCell ref="A6:J6"/>
    <mergeCell ref="A7:J7"/>
    <mergeCell ref="A3:J3"/>
  </mergeCells>
  <hyperlinks>
    <hyperlink ref="A12" r:id="rId1"/>
    <hyperlink ref="A4:J4" location="'Tableau 1 - Insertion'!A1" display="Tableau 1 : Taux d’insertion à 30 mois des diplômés selon le régime d’inscription et le diplôme (en %)"/>
    <hyperlink ref="A5:J5" location="'Graphique 1 - Cond. d''emploi'!A1" display="Graphique 1 : Conditions d’emploi à 30 mois des diplômés selon le régime d’inscription et le diplôme (en %)"/>
    <hyperlink ref="A6:J6" location="'Tableau 2 - Salaires'!A1" display="Tableau 2 : Salaire net mensuel médian à temps plein à 30 mois (en euros)"/>
    <hyperlink ref="A7:J7" location="'Tableau 3 - Adéquations'!A1" display="Tableau 3 : Adéquation de l’emploi, satisfaction des diplômés et mobilité géographique à 30 mois (en %)"/>
    <hyperlink ref="A9:J9" location="'Annexe 2 - Cond.DEG STS'!A1" display="Annexe 2 : Conditions d’emploi à 30 mois des diplômés en DEG et STS selon le régime d’inscription et le diplôme (en %)"/>
    <hyperlink ref="A8" location="'Annexe 1 - Répartition diplômés'!A1" display="Annexe 1 : Répartition des diplômés par discipline selon le régime d'inscription (en %)"/>
    <hyperlink ref="A3:J3" location="Méthodologie!A1" display="Méthodologie"/>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election activeCell="A2" sqref="A2"/>
    </sheetView>
  </sheetViews>
  <sheetFormatPr baseColWidth="10" defaultRowHeight="15" x14ac:dyDescent="0.25"/>
  <cols>
    <col min="1" max="1" width="30" customWidth="1"/>
    <col min="2" max="2" width="6.140625" customWidth="1"/>
    <col min="3" max="3" width="13.85546875" customWidth="1"/>
    <col min="4" max="4" width="5.140625" customWidth="1"/>
    <col min="5" max="5" width="10" customWidth="1"/>
    <col min="6" max="6" width="6.140625" customWidth="1"/>
    <col min="7" max="7" width="13.85546875" customWidth="1"/>
    <col min="8" max="8" width="5.140625" customWidth="1"/>
    <col min="9" max="9" width="10" customWidth="1"/>
    <col min="10" max="10" width="5.7109375" customWidth="1"/>
  </cols>
  <sheetData>
    <row r="1" spans="1:15" ht="15.75" customHeight="1" thickBot="1" x14ac:dyDescent="0.3">
      <c r="A1" s="112" t="s">
        <v>97</v>
      </c>
      <c r="B1" s="112"/>
      <c r="C1" s="112"/>
      <c r="D1" s="112"/>
      <c r="E1" s="112"/>
      <c r="F1" s="112"/>
      <c r="G1" s="112"/>
      <c r="M1" s="73"/>
    </row>
    <row r="2" spans="1:15" ht="15.75" customHeight="1" thickBot="1" x14ac:dyDescent="0.3">
      <c r="A2" s="130" t="s">
        <v>96</v>
      </c>
      <c r="B2" s="78"/>
      <c r="C2" s="78"/>
      <c r="D2" s="78"/>
      <c r="E2" s="78"/>
      <c r="F2" s="78"/>
      <c r="G2" s="78"/>
      <c r="M2" s="73"/>
    </row>
    <row r="3" spans="1:15" ht="15.75" customHeight="1" thickBot="1" x14ac:dyDescent="0.3">
      <c r="A3" s="89" t="s">
        <v>20</v>
      </c>
      <c r="B3" s="87" t="s">
        <v>18</v>
      </c>
      <c r="C3" s="117"/>
      <c r="D3" s="117"/>
      <c r="E3" s="117"/>
      <c r="F3" s="88"/>
      <c r="G3" s="87" t="s">
        <v>21</v>
      </c>
      <c r="H3" s="117"/>
      <c r="I3" s="117"/>
      <c r="J3" s="117"/>
      <c r="K3" s="88"/>
      <c r="L3" s="72"/>
      <c r="M3" s="72"/>
      <c r="N3" s="72"/>
      <c r="O3" s="72"/>
    </row>
    <row r="4" spans="1:15" ht="24" customHeight="1" thickBot="1" x14ac:dyDescent="0.3">
      <c r="A4" s="90"/>
      <c r="B4" s="68" t="s">
        <v>87</v>
      </c>
      <c r="C4" s="68" t="s">
        <v>15</v>
      </c>
      <c r="D4" s="68" t="s">
        <v>22</v>
      </c>
      <c r="E4" s="68" t="s">
        <v>94</v>
      </c>
      <c r="F4" s="68" t="s">
        <v>17</v>
      </c>
      <c r="G4" s="68" t="s">
        <v>87</v>
      </c>
      <c r="H4" s="68" t="s">
        <v>15</v>
      </c>
      <c r="I4" s="68" t="s">
        <v>22</v>
      </c>
      <c r="J4" s="68" t="s">
        <v>94</v>
      </c>
      <c r="K4" s="68" t="s">
        <v>17</v>
      </c>
      <c r="L4" s="72"/>
      <c r="M4" s="72"/>
      <c r="N4" s="72"/>
      <c r="O4" s="72"/>
    </row>
    <row r="5" spans="1:15" ht="15.75" thickBot="1" x14ac:dyDescent="0.3">
      <c r="A5" s="31" t="s">
        <v>62</v>
      </c>
      <c r="B5" s="69">
        <v>29.94</v>
      </c>
      <c r="C5" s="69">
        <v>34.450000000000003</v>
      </c>
      <c r="D5" s="69">
        <v>28.48</v>
      </c>
      <c r="E5" s="69">
        <v>7.1299999999999955</v>
      </c>
      <c r="F5" s="69">
        <v>100</v>
      </c>
      <c r="G5" s="69">
        <v>59.63</v>
      </c>
      <c r="H5" s="69">
        <v>19.66</v>
      </c>
      <c r="I5" s="69">
        <v>13.09</v>
      </c>
      <c r="J5" s="69">
        <v>7.6199999999999903</v>
      </c>
      <c r="K5" s="69">
        <v>100</v>
      </c>
      <c r="L5" s="72"/>
      <c r="M5" s="72"/>
      <c r="N5" s="72"/>
      <c r="O5" s="72"/>
    </row>
    <row r="6" spans="1:15" ht="15.75" thickBot="1" x14ac:dyDescent="0.3">
      <c r="A6" s="31" t="s">
        <v>63</v>
      </c>
      <c r="B6" s="69">
        <v>53.03</v>
      </c>
      <c r="C6" s="69">
        <v>21.98</v>
      </c>
      <c r="D6" s="65">
        <v>13.31</v>
      </c>
      <c r="E6" s="69">
        <v>11.679999999999993</v>
      </c>
      <c r="F6" s="69">
        <v>100</v>
      </c>
      <c r="G6" s="69">
        <v>89.41</v>
      </c>
      <c r="H6" s="69">
        <v>3.89</v>
      </c>
      <c r="I6" s="69">
        <v>2.95</v>
      </c>
      <c r="J6" s="69">
        <v>3.75</v>
      </c>
      <c r="K6" s="69">
        <v>100</v>
      </c>
      <c r="L6" s="72"/>
      <c r="M6" s="72"/>
      <c r="N6" s="72"/>
      <c r="O6" s="72"/>
    </row>
    <row r="7" spans="1:15" ht="15.75" thickBot="1" x14ac:dyDescent="0.3">
      <c r="A7" s="31" t="s">
        <v>64</v>
      </c>
      <c r="B7" s="69">
        <v>58.73</v>
      </c>
      <c r="C7" s="69">
        <v>20.48</v>
      </c>
      <c r="D7" s="69">
        <v>13.59</v>
      </c>
      <c r="E7" s="69">
        <v>7.2000000000000028</v>
      </c>
      <c r="F7" s="69">
        <v>100</v>
      </c>
      <c r="G7" s="69">
        <v>82.32</v>
      </c>
      <c r="H7" s="69">
        <v>7.83</v>
      </c>
      <c r="I7" s="69">
        <v>4.43</v>
      </c>
      <c r="J7" s="69">
        <v>5.4200000000000159</v>
      </c>
      <c r="K7" s="69">
        <v>100</v>
      </c>
      <c r="L7" s="72"/>
      <c r="M7" s="72"/>
      <c r="N7" s="72"/>
      <c r="O7" s="72"/>
    </row>
    <row r="8" spans="1:15" ht="15.75" thickBot="1" x14ac:dyDescent="0.3">
      <c r="A8" s="46" t="s">
        <v>65</v>
      </c>
      <c r="B8" s="66">
        <v>29.39</v>
      </c>
      <c r="C8" s="66">
        <v>36.4</v>
      </c>
      <c r="D8" s="66">
        <v>27.9</v>
      </c>
      <c r="E8" s="66">
        <v>6.3100000000000023</v>
      </c>
      <c r="F8" s="66">
        <v>100</v>
      </c>
      <c r="G8" s="66">
        <v>71.95</v>
      </c>
      <c r="H8" s="66">
        <v>14.65</v>
      </c>
      <c r="I8" s="66">
        <v>7.24</v>
      </c>
      <c r="J8" s="66">
        <v>6.1599999999999966</v>
      </c>
      <c r="K8" s="66">
        <v>100</v>
      </c>
      <c r="L8" s="72"/>
      <c r="M8" s="72"/>
      <c r="N8" s="72"/>
      <c r="O8" s="72"/>
    </row>
    <row r="9" spans="1:15" x14ac:dyDescent="0.25">
      <c r="A9" s="20" t="s">
        <v>91</v>
      </c>
      <c r="B9" s="67">
        <v>32.78</v>
      </c>
      <c r="C9" s="67">
        <v>33.799999999999997</v>
      </c>
      <c r="D9" s="67">
        <v>26.53</v>
      </c>
      <c r="E9" s="67">
        <v>6.8900000000000006</v>
      </c>
      <c r="F9" s="67">
        <v>100</v>
      </c>
      <c r="G9" s="67">
        <v>70.56</v>
      </c>
      <c r="H9" s="67">
        <v>14.32</v>
      </c>
      <c r="I9" s="67">
        <v>8.73</v>
      </c>
      <c r="J9" s="67">
        <v>6.3900000000000006</v>
      </c>
      <c r="K9" s="67">
        <v>100</v>
      </c>
      <c r="L9" s="72"/>
      <c r="M9" s="72"/>
      <c r="N9" s="72"/>
      <c r="O9" s="72"/>
    </row>
    <row r="10" spans="1:15" x14ac:dyDescent="0.25">
      <c r="A10" s="71" t="s">
        <v>92</v>
      </c>
      <c r="B10" s="70"/>
      <c r="C10" s="70"/>
      <c r="D10" s="70"/>
      <c r="E10" s="70"/>
      <c r="F10" s="70"/>
      <c r="G10" s="70"/>
      <c r="H10" s="70"/>
      <c r="J10" s="72"/>
      <c r="K10" s="72"/>
      <c r="L10" s="72"/>
      <c r="M10" s="72"/>
    </row>
    <row r="11" spans="1:15" ht="24" customHeight="1" x14ac:dyDescent="0.25">
      <c r="A11" s="120" t="s">
        <v>95</v>
      </c>
      <c r="B11" s="120"/>
      <c r="C11" s="120"/>
      <c r="D11" s="120"/>
      <c r="E11" s="120"/>
      <c r="F11" s="120"/>
      <c r="G11" s="120"/>
      <c r="H11" s="120"/>
      <c r="J11" s="72"/>
      <c r="K11" s="72"/>
      <c r="L11" s="72"/>
      <c r="M11" s="72"/>
    </row>
    <row r="12" spans="1:15" x14ac:dyDescent="0.25">
      <c r="J12" s="72"/>
      <c r="K12" s="72"/>
      <c r="L12" s="72"/>
      <c r="M12" s="72"/>
    </row>
    <row r="13" spans="1:15" ht="15.75" thickBot="1" x14ac:dyDescent="0.3">
      <c r="A13" s="112" t="s">
        <v>98</v>
      </c>
      <c r="B13" s="112"/>
      <c r="C13" s="112"/>
      <c r="D13" s="112"/>
      <c r="E13" s="112"/>
      <c r="F13" s="112"/>
      <c r="G13" s="112"/>
      <c r="J13" s="72"/>
      <c r="K13" s="72"/>
      <c r="L13" s="72"/>
      <c r="M13" s="72"/>
    </row>
    <row r="14" spans="1:15" ht="15.75" customHeight="1" thickBot="1" x14ac:dyDescent="0.3">
      <c r="A14" s="89" t="s">
        <v>20</v>
      </c>
      <c r="B14" s="87" t="s">
        <v>18</v>
      </c>
      <c r="C14" s="117"/>
      <c r="D14" s="117"/>
      <c r="E14" s="88"/>
      <c r="F14" s="87" t="s">
        <v>21</v>
      </c>
      <c r="G14" s="117"/>
      <c r="H14" s="117"/>
      <c r="I14" s="88"/>
      <c r="J14" s="72"/>
      <c r="K14" s="72"/>
      <c r="L14" s="72"/>
      <c r="M14" s="72"/>
    </row>
    <row r="15" spans="1:15" ht="15" customHeight="1" x14ac:dyDescent="0.25">
      <c r="A15" s="90"/>
      <c r="B15" s="35" t="s">
        <v>87</v>
      </c>
      <c r="C15" s="35" t="s">
        <v>15</v>
      </c>
      <c r="D15" s="35" t="s">
        <v>22</v>
      </c>
      <c r="E15" s="35" t="s">
        <v>17</v>
      </c>
      <c r="F15" s="35" t="s">
        <v>87</v>
      </c>
      <c r="G15" s="35" t="s">
        <v>15</v>
      </c>
      <c r="H15" s="35" t="s">
        <v>22</v>
      </c>
      <c r="I15" s="35" t="s">
        <v>17</v>
      </c>
      <c r="J15" s="72"/>
      <c r="K15" s="72"/>
      <c r="L15" s="72"/>
      <c r="M15" s="72"/>
    </row>
    <row r="16" spans="1:15" ht="15.75" thickBot="1" x14ac:dyDescent="0.3">
      <c r="A16" s="31" t="s">
        <v>62</v>
      </c>
      <c r="B16" s="69">
        <v>40.21</v>
      </c>
      <c r="C16" s="69">
        <v>44.88</v>
      </c>
      <c r="D16" s="69">
        <v>47.18</v>
      </c>
      <c r="E16" s="69">
        <v>44.04</v>
      </c>
      <c r="F16" s="69">
        <v>35.94</v>
      </c>
      <c r="G16" s="69">
        <v>58.37</v>
      </c>
      <c r="H16" s="69">
        <v>63.78</v>
      </c>
      <c r="I16" s="69">
        <v>42.52</v>
      </c>
      <c r="J16" s="72"/>
      <c r="K16" s="72"/>
      <c r="L16" s="72"/>
      <c r="M16" s="72"/>
    </row>
    <row r="17" spans="1:13" ht="15.75" thickBot="1" x14ac:dyDescent="0.3">
      <c r="A17" s="31" t="s">
        <v>63</v>
      </c>
      <c r="B17" s="69">
        <v>3.1</v>
      </c>
      <c r="C17" s="69">
        <v>1.25</v>
      </c>
      <c r="D17" s="65">
        <v>0.96</v>
      </c>
      <c r="E17" s="65">
        <v>1.92</v>
      </c>
      <c r="F17" s="69">
        <v>12.06</v>
      </c>
      <c r="G17" s="69">
        <v>2.59</v>
      </c>
      <c r="H17" s="69">
        <v>3.22</v>
      </c>
      <c r="I17" s="69">
        <v>9.52</v>
      </c>
      <c r="J17" s="72"/>
      <c r="K17" s="72"/>
      <c r="L17" s="72"/>
      <c r="M17" s="72"/>
    </row>
    <row r="18" spans="1:13" ht="15.75" thickBot="1" x14ac:dyDescent="0.3">
      <c r="A18" s="31" t="s">
        <v>64</v>
      </c>
      <c r="B18" s="69">
        <v>16.48</v>
      </c>
      <c r="C18" s="69">
        <v>5.58</v>
      </c>
      <c r="D18" s="69">
        <v>4.71</v>
      </c>
      <c r="E18" s="69">
        <v>9.1999999999999993</v>
      </c>
      <c r="F18" s="69">
        <v>24.55</v>
      </c>
      <c r="G18" s="69">
        <v>11.51</v>
      </c>
      <c r="H18" s="69">
        <v>10.67</v>
      </c>
      <c r="I18" s="69">
        <v>21.04</v>
      </c>
      <c r="J18" s="72"/>
      <c r="K18" s="72"/>
      <c r="L18" s="72"/>
      <c r="M18" s="72"/>
    </row>
    <row r="19" spans="1:13" ht="15.75" thickBot="1" x14ac:dyDescent="0.3">
      <c r="A19" s="46" t="s">
        <v>65</v>
      </c>
      <c r="B19" s="66">
        <v>40.200000000000003</v>
      </c>
      <c r="C19" s="66">
        <v>48.29</v>
      </c>
      <c r="D19" s="66">
        <v>47.15</v>
      </c>
      <c r="E19" s="66">
        <v>44.84</v>
      </c>
      <c r="F19" s="66">
        <v>27.45</v>
      </c>
      <c r="G19" s="66">
        <v>27.54</v>
      </c>
      <c r="H19" s="66">
        <v>22.33</v>
      </c>
      <c r="I19" s="66">
        <v>26.92</v>
      </c>
      <c r="J19" s="72"/>
      <c r="K19" s="72"/>
      <c r="L19" s="72"/>
      <c r="M19" s="72"/>
    </row>
    <row r="20" spans="1:13" x14ac:dyDescent="0.25">
      <c r="A20" s="20" t="s">
        <v>91</v>
      </c>
      <c r="B20" s="67">
        <v>100</v>
      </c>
      <c r="C20" s="67">
        <v>100</v>
      </c>
      <c r="D20" s="67">
        <v>100</v>
      </c>
      <c r="E20" s="67">
        <v>100</v>
      </c>
      <c r="F20" s="67">
        <v>100</v>
      </c>
      <c r="G20" s="67">
        <v>100</v>
      </c>
      <c r="H20" s="67">
        <v>100</v>
      </c>
      <c r="I20" s="67">
        <v>100</v>
      </c>
      <c r="J20" s="72"/>
      <c r="K20" s="72"/>
      <c r="L20" s="72"/>
      <c r="M20" s="72"/>
    </row>
    <row r="21" spans="1:13" x14ac:dyDescent="0.25">
      <c r="A21" s="71" t="s">
        <v>92</v>
      </c>
      <c r="B21" s="70"/>
      <c r="C21" s="70"/>
      <c r="D21" s="70"/>
      <c r="E21" s="70"/>
      <c r="F21" s="70"/>
      <c r="G21" s="70"/>
      <c r="H21" s="70"/>
    </row>
    <row r="22" spans="1:13" ht="27.75" customHeight="1" x14ac:dyDescent="0.25">
      <c r="A22" s="120" t="s">
        <v>90</v>
      </c>
      <c r="B22" s="120"/>
      <c r="C22" s="120"/>
      <c r="D22" s="120"/>
      <c r="E22" s="120"/>
      <c r="F22" s="120"/>
      <c r="G22" s="120"/>
      <c r="H22" s="120"/>
    </row>
    <row r="24" spans="1:13" ht="15.75" thickBot="1" x14ac:dyDescent="0.3">
      <c r="A24" s="112" t="s">
        <v>99</v>
      </c>
      <c r="B24" s="112"/>
      <c r="C24" s="112"/>
      <c r="D24" s="112"/>
      <c r="E24" s="112"/>
      <c r="F24" s="112"/>
      <c r="G24" s="112"/>
      <c r="H24" s="112"/>
      <c r="I24" s="112"/>
    </row>
    <row r="25" spans="1:13" ht="15.75" customHeight="1" x14ac:dyDescent="0.25">
      <c r="A25" s="89" t="s">
        <v>20</v>
      </c>
      <c r="B25" s="124" t="s">
        <v>87</v>
      </c>
      <c r="C25" s="89"/>
      <c r="D25" s="124" t="s">
        <v>89</v>
      </c>
      <c r="E25" s="89"/>
      <c r="F25" s="124" t="s">
        <v>93</v>
      </c>
      <c r="G25" s="89"/>
      <c r="H25" s="124" t="s">
        <v>17</v>
      </c>
      <c r="I25" s="89"/>
    </row>
    <row r="26" spans="1:13" ht="9" customHeight="1" x14ac:dyDescent="0.25">
      <c r="A26" s="90"/>
      <c r="B26" s="125"/>
      <c r="C26" s="90"/>
      <c r="D26" s="125"/>
      <c r="E26" s="90"/>
      <c r="F26" s="125"/>
      <c r="G26" s="90"/>
      <c r="H26" s="125"/>
      <c r="I26" s="90"/>
    </row>
    <row r="27" spans="1:13" ht="15.75" thickBot="1" x14ac:dyDescent="0.3">
      <c r="A27" s="31" t="s">
        <v>62</v>
      </c>
      <c r="B27" s="119">
        <v>48.72</v>
      </c>
      <c r="C27" s="119"/>
      <c r="D27" s="119">
        <v>43.83</v>
      </c>
      <c r="E27" s="119"/>
      <c r="F27" s="119">
        <v>7.4500000000000028</v>
      </c>
      <c r="G27" s="119"/>
      <c r="H27" s="119">
        <v>100</v>
      </c>
      <c r="I27" s="119"/>
    </row>
    <row r="28" spans="1:13" ht="15.75" thickBot="1" x14ac:dyDescent="0.3">
      <c r="A28" s="31" t="s">
        <v>63</v>
      </c>
      <c r="B28" s="118">
        <v>85.71</v>
      </c>
      <c r="C28" s="118"/>
      <c r="D28" s="118">
        <v>9.74</v>
      </c>
      <c r="E28" s="118"/>
      <c r="F28" s="118">
        <v>4.5500000000000114</v>
      </c>
      <c r="G28" s="118"/>
      <c r="H28" s="118">
        <v>100</v>
      </c>
      <c r="I28" s="118"/>
    </row>
    <row r="29" spans="1:13" ht="15.75" thickBot="1" x14ac:dyDescent="0.3">
      <c r="A29" s="31" t="s">
        <v>64</v>
      </c>
      <c r="B29" s="118">
        <v>77.67</v>
      </c>
      <c r="C29" s="118"/>
      <c r="D29" s="118">
        <v>16.559999999999999</v>
      </c>
      <c r="E29" s="118"/>
      <c r="F29" s="118">
        <v>5.769999999999996</v>
      </c>
      <c r="G29" s="118"/>
      <c r="H29" s="118">
        <v>100</v>
      </c>
      <c r="I29" s="118"/>
    </row>
    <row r="30" spans="1:13" ht="15.75" thickBot="1" x14ac:dyDescent="0.3">
      <c r="A30" s="46" t="s">
        <v>65</v>
      </c>
      <c r="B30" s="123">
        <v>51.38</v>
      </c>
      <c r="C30" s="123"/>
      <c r="D30" s="123">
        <v>42.38</v>
      </c>
      <c r="E30" s="123"/>
      <c r="F30" s="123">
        <v>6.2399999999999949</v>
      </c>
      <c r="G30" s="123"/>
      <c r="H30" s="123">
        <v>100</v>
      </c>
      <c r="I30" s="123"/>
    </row>
    <row r="31" spans="1:13" x14ac:dyDescent="0.25">
      <c r="A31" s="20" t="s">
        <v>91</v>
      </c>
      <c r="B31" s="121">
        <v>56.98</v>
      </c>
      <c r="C31" s="122"/>
      <c r="D31" s="121">
        <v>36.46</v>
      </c>
      <c r="E31" s="122"/>
      <c r="F31" s="121">
        <v>6.5600000000000023</v>
      </c>
      <c r="G31" s="122"/>
      <c r="H31" s="121">
        <v>100</v>
      </c>
      <c r="I31" s="122"/>
    </row>
    <row r="32" spans="1:13" x14ac:dyDescent="0.25">
      <c r="A32" s="71" t="s">
        <v>92</v>
      </c>
      <c r="B32" s="70"/>
      <c r="C32" s="70"/>
      <c r="D32" s="70"/>
      <c r="E32" s="70"/>
      <c r="F32" s="70"/>
      <c r="G32" s="70"/>
      <c r="H32" s="70"/>
    </row>
    <row r="33" spans="1:8" ht="22.5" customHeight="1" x14ac:dyDescent="0.25">
      <c r="A33" s="120" t="s">
        <v>101</v>
      </c>
      <c r="B33" s="120"/>
      <c r="C33" s="120"/>
      <c r="D33" s="120"/>
      <c r="E33" s="120"/>
      <c r="F33" s="120"/>
      <c r="G33" s="120"/>
      <c r="H33" s="120"/>
    </row>
    <row r="35" spans="1:8" ht="15.75" customHeight="1" thickBot="1" x14ac:dyDescent="0.3">
      <c r="A35" s="112" t="s">
        <v>100</v>
      </c>
      <c r="B35" s="112"/>
      <c r="C35" s="112"/>
      <c r="D35" s="112"/>
      <c r="E35" s="112"/>
      <c r="F35" s="112"/>
      <c r="G35" s="112"/>
    </row>
    <row r="36" spans="1:8" ht="9.75" customHeight="1" x14ac:dyDescent="0.25">
      <c r="A36" s="89" t="s">
        <v>20</v>
      </c>
      <c r="B36" s="124" t="s">
        <v>87</v>
      </c>
      <c r="C36" s="89"/>
      <c r="D36" s="124" t="s">
        <v>89</v>
      </c>
      <c r="E36" s="89"/>
      <c r="F36" s="124" t="s">
        <v>17</v>
      </c>
      <c r="G36" s="89"/>
    </row>
    <row r="37" spans="1:8" x14ac:dyDescent="0.25">
      <c r="A37" s="90"/>
      <c r="B37" s="125"/>
      <c r="C37" s="90"/>
      <c r="D37" s="125"/>
      <c r="E37" s="90"/>
      <c r="F37" s="125"/>
      <c r="G37" s="90"/>
    </row>
    <row r="38" spans="1:8" ht="15.75" thickBot="1" x14ac:dyDescent="0.3">
      <c r="A38" s="31" t="s">
        <v>62</v>
      </c>
      <c r="B38" s="119">
        <v>36.82</v>
      </c>
      <c r="C38" s="119"/>
      <c r="D38" s="119">
        <v>51.78</v>
      </c>
      <c r="E38" s="119"/>
      <c r="F38" s="119">
        <v>43.07</v>
      </c>
      <c r="G38" s="119"/>
    </row>
    <row r="39" spans="1:8" ht="15.75" thickBot="1" x14ac:dyDescent="0.3">
      <c r="A39" s="31" t="s">
        <v>63</v>
      </c>
      <c r="B39" s="118">
        <v>10.210000000000001</v>
      </c>
      <c r="C39" s="118"/>
      <c r="D39" s="118">
        <v>1.81</v>
      </c>
      <c r="E39" s="118"/>
      <c r="F39" s="118">
        <v>6.78</v>
      </c>
      <c r="G39" s="118"/>
    </row>
    <row r="40" spans="1:8" ht="15.75" thickBot="1" x14ac:dyDescent="0.3">
      <c r="A40" s="31" t="s">
        <v>64</v>
      </c>
      <c r="B40" s="118">
        <v>22.88</v>
      </c>
      <c r="C40" s="118"/>
      <c r="D40" s="118">
        <v>7.62</v>
      </c>
      <c r="E40" s="118"/>
      <c r="F40" s="118">
        <v>16.78</v>
      </c>
      <c r="G40" s="118"/>
    </row>
    <row r="41" spans="1:8" ht="15.75" thickBot="1" x14ac:dyDescent="0.3">
      <c r="A41" s="46" t="s">
        <v>65</v>
      </c>
      <c r="B41" s="123">
        <v>30.09</v>
      </c>
      <c r="C41" s="123"/>
      <c r="D41" s="123">
        <v>38.79</v>
      </c>
      <c r="E41" s="123"/>
      <c r="F41" s="123">
        <v>33.369999999999997</v>
      </c>
      <c r="G41" s="123"/>
    </row>
    <row r="42" spans="1:8" ht="24" customHeight="1" x14ac:dyDescent="0.25">
      <c r="A42" s="20" t="s">
        <v>91</v>
      </c>
      <c r="B42" s="121">
        <v>100</v>
      </c>
      <c r="C42" s="122"/>
      <c r="D42" s="121">
        <v>100</v>
      </c>
      <c r="E42" s="122"/>
      <c r="F42" s="121">
        <v>100</v>
      </c>
      <c r="G42" s="122"/>
    </row>
    <row r="43" spans="1:8" x14ac:dyDescent="0.25">
      <c r="A43" s="71" t="s">
        <v>92</v>
      </c>
      <c r="B43" s="70"/>
      <c r="C43" s="70"/>
      <c r="D43" s="70"/>
      <c r="E43" s="70"/>
      <c r="F43" s="70"/>
      <c r="G43" s="70"/>
      <c r="H43" s="70"/>
    </row>
    <row r="44" spans="1:8" ht="22.5" customHeight="1" x14ac:dyDescent="0.25">
      <c r="A44" s="120" t="s">
        <v>102</v>
      </c>
      <c r="B44" s="120"/>
      <c r="C44" s="120"/>
      <c r="D44" s="120"/>
      <c r="E44" s="120"/>
      <c r="F44" s="120"/>
      <c r="G44" s="120"/>
      <c r="H44" s="120"/>
    </row>
  </sheetData>
  <mergeCells count="58">
    <mergeCell ref="A24:I24"/>
    <mergeCell ref="B14:E14"/>
    <mergeCell ref="F14:I14"/>
    <mergeCell ref="F25:G26"/>
    <mergeCell ref="F31:G31"/>
    <mergeCell ref="F30:G30"/>
    <mergeCell ref="F29:G29"/>
    <mergeCell ref="F28:G28"/>
    <mergeCell ref="F27:G27"/>
    <mergeCell ref="H25:I26"/>
    <mergeCell ref="H27:I27"/>
    <mergeCell ref="H28:I28"/>
    <mergeCell ref="H29:I29"/>
    <mergeCell ref="H30:I30"/>
    <mergeCell ref="H31:I31"/>
    <mergeCell ref="B30:C30"/>
    <mergeCell ref="B29:C29"/>
    <mergeCell ref="F42:G42"/>
    <mergeCell ref="F41:G41"/>
    <mergeCell ref="F40:G40"/>
    <mergeCell ref="F39:G39"/>
    <mergeCell ref="F38:G38"/>
    <mergeCell ref="D40:E40"/>
    <mergeCell ref="B36:C37"/>
    <mergeCell ref="D36:E37"/>
    <mergeCell ref="B38:C38"/>
    <mergeCell ref="D38:E38"/>
    <mergeCell ref="A44:H44"/>
    <mergeCell ref="D31:E31"/>
    <mergeCell ref="B31:C31"/>
    <mergeCell ref="D30:E30"/>
    <mergeCell ref="D29:E29"/>
    <mergeCell ref="A33:H33"/>
    <mergeCell ref="A35:G35"/>
    <mergeCell ref="A36:A37"/>
    <mergeCell ref="B41:C41"/>
    <mergeCell ref="D41:E41"/>
    <mergeCell ref="B42:C42"/>
    <mergeCell ref="D42:E42"/>
    <mergeCell ref="F36:G37"/>
    <mergeCell ref="B39:C39"/>
    <mergeCell ref="D39:E39"/>
    <mergeCell ref="B40:C40"/>
    <mergeCell ref="A1:G1"/>
    <mergeCell ref="A3:A4"/>
    <mergeCell ref="B3:F3"/>
    <mergeCell ref="G3:K3"/>
    <mergeCell ref="B28:C28"/>
    <mergeCell ref="B27:C27"/>
    <mergeCell ref="D28:E28"/>
    <mergeCell ref="D27:E27"/>
    <mergeCell ref="A11:H11"/>
    <mergeCell ref="A22:H22"/>
    <mergeCell ref="A25:A26"/>
    <mergeCell ref="A14:A15"/>
    <mergeCell ref="A13:G13"/>
    <mergeCell ref="D25:E26"/>
    <mergeCell ref="B25:C26"/>
  </mergeCells>
  <hyperlinks>
    <hyperlink ref="A2" location="Sommaire!A1" display="Retour au sommair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zoomScale="98" zoomScaleNormal="98" workbookViewId="0">
      <selection activeCell="A2" sqref="A2"/>
    </sheetView>
  </sheetViews>
  <sheetFormatPr baseColWidth="10" defaultRowHeight="15" x14ac:dyDescent="0.25"/>
  <cols>
    <col min="1" max="1" width="25.28515625" customWidth="1"/>
    <col min="3" max="3" width="15.28515625" bestFit="1" customWidth="1"/>
    <col min="4" max="4" width="17.85546875" customWidth="1"/>
    <col min="5" max="5" width="11.42578125" customWidth="1"/>
    <col min="6" max="6" width="17.140625" customWidth="1"/>
    <col min="7" max="7" width="11.5703125" customWidth="1"/>
  </cols>
  <sheetData>
    <row r="1" spans="1:11" x14ac:dyDescent="0.25">
      <c r="A1" s="95" t="s">
        <v>84</v>
      </c>
      <c r="B1" s="95"/>
      <c r="C1" s="95"/>
      <c r="D1" s="95"/>
      <c r="E1" s="95"/>
      <c r="F1" s="95"/>
      <c r="G1" s="95"/>
      <c r="H1" s="95"/>
      <c r="I1" s="95"/>
      <c r="J1" s="95"/>
      <c r="K1" s="73"/>
    </row>
    <row r="2" spans="1:11" x14ac:dyDescent="0.25">
      <c r="A2" s="130" t="s">
        <v>96</v>
      </c>
      <c r="B2" s="76"/>
      <c r="C2" s="76"/>
      <c r="D2" s="76"/>
      <c r="E2" s="76"/>
      <c r="F2" s="76"/>
      <c r="G2" s="76"/>
      <c r="H2" s="76"/>
      <c r="I2" s="76"/>
      <c r="J2" s="76"/>
      <c r="K2" s="73"/>
    </row>
    <row r="3" spans="1:11" x14ac:dyDescent="0.25">
      <c r="A3" s="126"/>
      <c r="B3" s="128" t="s">
        <v>6</v>
      </c>
      <c r="C3" s="128"/>
      <c r="D3" s="128"/>
      <c r="E3" s="129" t="s">
        <v>7</v>
      </c>
      <c r="F3" s="129"/>
      <c r="G3" s="129"/>
    </row>
    <row r="4" spans="1:11" x14ac:dyDescent="0.25">
      <c r="A4" s="127"/>
      <c r="B4" s="64" t="s">
        <v>87</v>
      </c>
      <c r="C4" s="59" t="s">
        <v>15</v>
      </c>
      <c r="D4" s="59" t="s">
        <v>22</v>
      </c>
      <c r="E4" s="64" t="s">
        <v>87</v>
      </c>
      <c r="F4" s="59" t="s">
        <v>15</v>
      </c>
      <c r="G4" s="59" t="s">
        <v>22</v>
      </c>
    </row>
    <row r="5" spans="1:11" x14ac:dyDescent="0.25">
      <c r="A5" s="59" t="s">
        <v>66</v>
      </c>
      <c r="B5" s="58">
        <v>78</v>
      </c>
      <c r="C5" s="58">
        <v>89</v>
      </c>
      <c r="D5" s="58">
        <v>89</v>
      </c>
      <c r="E5" s="58">
        <v>56</v>
      </c>
      <c r="F5" s="58">
        <v>69</v>
      </c>
      <c r="G5" s="58">
        <v>68</v>
      </c>
    </row>
    <row r="6" spans="1:11" x14ac:dyDescent="0.25">
      <c r="A6" s="59" t="s">
        <v>67</v>
      </c>
      <c r="B6" s="58">
        <v>81</v>
      </c>
      <c r="C6" s="58">
        <v>89</v>
      </c>
      <c r="D6" s="58">
        <v>92</v>
      </c>
      <c r="E6" s="58">
        <v>85</v>
      </c>
      <c r="F6" s="58">
        <v>90</v>
      </c>
      <c r="G6" s="58">
        <v>91</v>
      </c>
    </row>
    <row r="7" spans="1:11" x14ac:dyDescent="0.25">
      <c r="A7" s="59" t="s">
        <v>68</v>
      </c>
      <c r="B7" s="58">
        <v>80</v>
      </c>
      <c r="C7" s="58">
        <v>87</v>
      </c>
      <c r="D7" s="58">
        <v>90</v>
      </c>
      <c r="E7" s="58">
        <v>90</v>
      </c>
      <c r="F7" s="58">
        <v>92</v>
      </c>
      <c r="G7" s="58">
        <v>93</v>
      </c>
    </row>
    <row r="8" spans="1:11" x14ac:dyDescent="0.25">
      <c r="A8" s="59" t="s">
        <v>69</v>
      </c>
      <c r="B8" s="58">
        <v>78</v>
      </c>
      <c r="C8" s="58">
        <v>90</v>
      </c>
      <c r="D8" s="58">
        <v>94</v>
      </c>
      <c r="E8" s="58">
        <v>94</v>
      </c>
      <c r="F8" s="58">
        <v>98</v>
      </c>
      <c r="G8" s="58">
        <v>99</v>
      </c>
    </row>
    <row r="9" spans="1:11" x14ac:dyDescent="0.25">
      <c r="A9" s="71" t="s">
        <v>92</v>
      </c>
      <c r="B9" s="70"/>
      <c r="C9" s="70"/>
      <c r="D9" s="70"/>
      <c r="E9" s="70"/>
      <c r="F9" s="70"/>
      <c r="G9" s="70"/>
      <c r="H9" s="70"/>
    </row>
    <row r="10" spans="1:11" s="2" customFormat="1" ht="12.75" x14ac:dyDescent="0.2">
      <c r="A10" s="8" t="s">
        <v>11</v>
      </c>
      <c r="E10" s="32"/>
    </row>
    <row r="11" spans="1:11" s="2" customFormat="1" ht="12.75" x14ac:dyDescent="0.2">
      <c r="A11" s="85" t="s">
        <v>25</v>
      </c>
      <c r="B11" s="85"/>
      <c r="C11" s="85"/>
      <c r="D11" s="85"/>
      <c r="E11" s="85"/>
      <c r="F11" s="85"/>
      <c r="G11" s="85"/>
    </row>
  </sheetData>
  <mergeCells count="5">
    <mergeCell ref="A11:G11"/>
    <mergeCell ref="A1:J1"/>
    <mergeCell ref="A3:A4"/>
    <mergeCell ref="B3:D3"/>
    <mergeCell ref="E3:G3"/>
  </mergeCells>
  <hyperlinks>
    <hyperlink ref="A2" location="Sommaire!A1" display="Retour au sommair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election activeCell="A2" sqref="A2"/>
    </sheetView>
  </sheetViews>
  <sheetFormatPr baseColWidth="10" defaultRowHeight="15" x14ac:dyDescent="0.25"/>
  <sheetData>
    <row r="1" spans="1:12" ht="18" customHeight="1" x14ac:dyDescent="0.3">
      <c r="A1" s="79" t="s">
        <v>85</v>
      </c>
      <c r="B1" s="79"/>
      <c r="C1" s="79"/>
      <c r="D1" s="79"/>
      <c r="E1" s="79"/>
      <c r="F1" s="79"/>
      <c r="G1" s="79"/>
      <c r="H1" s="79"/>
      <c r="I1" s="79"/>
      <c r="J1" s="79"/>
      <c r="L1" s="73"/>
    </row>
    <row r="2" spans="1:12" s="134" customFormat="1" ht="18" customHeight="1" x14ac:dyDescent="0.3">
      <c r="A2" s="132" t="s">
        <v>96</v>
      </c>
      <c r="B2" s="133"/>
      <c r="C2" s="133"/>
      <c r="D2" s="133"/>
      <c r="E2" s="133"/>
      <c r="F2" s="133"/>
      <c r="G2" s="133"/>
      <c r="H2" s="133"/>
      <c r="I2" s="133"/>
      <c r="J2" s="133"/>
      <c r="L2" s="135"/>
    </row>
    <row r="3" spans="1:12" ht="64.5" customHeight="1" x14ac:dyDescent="0.25">
      <c r="A3" s="84" t="s">
        <v>86</v>
      </c>
      <c r="B3" s="84"/>
      <c r="C3" s="84"/>
      <c r="D3" s="84"/>
      <c r="E3" s="84"/>
      <c r="F3" s="84"/>
      <c r="G3" s="84"/>
      <c r="H3" s="84"/>
      <c r="I3" s="84"/>
      <c r="J3" s="84"/>
    </row>
    <row r="4" spans="1:12" x14ac:dyDescent="0.25">
      <c r="A4" s="50"/>
      <c r="B4" s="50"/>
      <c r="C4" s="50"/>
      <c r="D4" s="50"/>
      <c r="E4" s="50"/>
      <c r="F4" s="50"/>
      <c r="G4" s="50"/>
      <c r="H4" s="50"/>
      <c r="I4" s="50"/>
      <c r="J4" s="50"/>
    </row>
    <row r="5" spans="1:12" ht="27" customHeight="1" x14ac:dyDescent="0.25">
      <c r="A5" s="84" t="s">
        <v>76</v>
      </c>
      <c r="B5" s="84"/>
      <c r="C5" s="84"/>
      <c r="D5" s="84"/>
      <c r="E5" s="84"/>
      <c r="F5" s="84"/>
      <c r="G5" s="84"/>
      <c r="H5" s="84"/>
      <c r="I5" s="84"/>
      <c r="J5" s="84"/>
    </row>
    <row r="6" spans="1:12" x14ac:dyDescent="0.25">
      <c r="A6" s="50"/>
      <c r="B6" s="50"/>
      <c r="C6" s="50"/>
      <c r="D6" s="50"/>
      <c r="E6" s="50"/>
      <c r="F6" s="50"/>
      <c r="G6" s="50"/>
      <c r="H6" s="50"/>
      <c r="I6" s="50"/>
      <c r="J6" s="50"/>
    </row>
    <row r="7" spans="1:12" ht="38.25" customHeight="1" x14ac:dyDescent="0.25">
      <c r="A7" s="84" t="s">
        <v>77</v>
      </c>
      <c r="B7" s="84"/>
      <c r="C7" s="84"/>
      <c r="D7" s="84"/>
      <c r="E7" s="84"/>
      <c r="F7" s="84"/>
      <c r="G7" s="84"/>
      <c r="H7" s="84"/>
      <c r="I7" s="84"/>
      <c r="J7" s="84"/>
    </row>
    <row r="8" spans="1:12" x14ac:dyDescent="0.25">
      <c r="A8" s="50"/>
      <c r="B8" s="50"/>
      <c r="C8" s="50"/>
      <c r="D8" s="50"/>
      <c r="E8" s="50"/>
      <c r="F8" s="50"/>
      <c r="G8" s="50"/>
      <c r="H8" s="50"/>
      <c r="I8" s="50"/>
      <c r="J8" s="50"/>
    </row>
    <row r="9" spans="1:12" ht="24" customHeight="1" x14ac:dyDescent="0.25">
      <c r="A9" s="84" t="s">
        <v>78</v>
      </c>
      <c r="B9" s="84"/>
      <c r="C9" s="84"/>
      <c r="D9" s="84"/>
      <c r="E9" s="84"/>
      <c r="F9" s="84"/>
      <c r="G9" s="84"/>
      <c r="H9" s="84"/>
      <c r="I9" s="84"/>
      <c r="J9" s="84"/>
    </row>
  </sheetData>
  <mergeCells count="5">
    <mergeCell ref="A3:J3"/>
    <mergeCell ref="A5:J5"/>
    <mergeCell ref="A7:J7"/>
    <mergeCell ref="A9:J9"/>
    <mergeCell ref="A1:J1"/>
  </mergeCells>
  <hyperlinks>
    <hyperlink ref="A2" location="Sommaire!A1" display="Retour au sommair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13"/>
  <sheetViews>
    <sheetView showGridLines="0" workbookViewId="0">
      <selection activeCell="A2" sqref="A2"/>
    </sheetView>
  </sheetViews>
  <sheetFormatPr baseColWidth="10" defaultRowHeight="12.75" x14ac:dyDescent="0.2"/>
  <cols>
    <col min="1" max="1" width="30" style="2" customWidth="1"/>
    <col min="2" max="3" width="7.85546875" style="2" customWidth="1"/>
    <col min="4" max="5" width="8" style="2" customWidth="1"/>
    <col min="6" max="6" width="7.28515625" style="2" customWidth="1"/>
    <col min="7" max="7" width="8.140625" style="2" customWidth="1"/>
    <col min="8" max="16384" width="11.42578125" style="2"/>
  </cols>
  <sheetData>
    <row r="1" spans="1:10" ht="29.25" customHeight="1" thickBot="1" x14ac:dyDescent="0.25">
      <c r="A1" s="86" t="s">
        <v>81</v>
      </c>
      <c r="B1" s="86"/>
      <c r="C1" s="86"/>
      <c r="D1" s="86"/>
      <c r="E1" s="86"/>
      <c r="F1" s="86"/>
      <c r="G1" s="86"/>
    </row>
    <row r="2" spans="1:10" ht="18.75" customHeight="1" thickBot="1" x14ac:dyDescent="0.3">
      <c r="A2" s="130" t="s">
        <v>96</v>
      </c>
      <c r="B2" s="75"/>
      <c r="C2" s="75"/>
      <c r="D2" s="75"/>
      <c r="E2" s="75"/>
      <c r="F2" s="75"/>
      <c r="G2" s="75"/>
      <c r="J2" s="73"/>
    </row>
    <row r="3" spans="1:10" ht="15.75" customHeight="1" thickBot="1" x14ac:dyDescent="0.25">
      <c r="A3" s="89" t="s">
        <v>20</v>
      </c>
      <c r="B3" s="87" t="s">
        <v>87</v>
      </c>
      <c r="C3" s="88"/>
      <c r="D3" s="87" t="s">
        <v>15</v>
      </c>
      <c r="E3" s="88"/>
      <c r="F3" s="87" t="s">
        <v>22</v>
      </c>
      <c r="G3" s="88"/>
    </row>
    <row r="4" spans="1:10" x14ac:dyDescent="0.2">
      <c r="A4" s="90"/>
      <c r="B4" s="35" t="s">
        <v>18</v>
      </c>
      <c r="C4" s="35" t="s">
        <v>19</v>
      </c>
      <c r="D4" s="35" t="s">
        <v>18</v>
      </c>
      <c r="E4" s="35" t="s">
        <v>19</v>
      </c>
      <c r="F4" s="35" t="s">
        <v>18</v>
      </c>
      <c r="G4" s="35" t="s">
        <v>19</v>
      </c>
    </row>
    <row r="5" spans="1:10" ht="13.5" thickBot="1" x14ac:dyDescent="0.25">
      <c r="A5" s="31" t="s">
        <v>62</v>
      </c>
      <c r="B5" s="38">
        <v>88</v>
      </c>
      <c r="C5" s="39">
        <v>91</v>
      </c>
      <c r="D5" s="38">
        <v>94</v>
      </c>
      <c r="E5" s="38">
        <v>94</v>
      </c>
      <c r="F5" s="38">
        <v>93</v>
      </c>
      <c r="G5" s="38">
        <v>95</v>
      </c>
    </row>
    <row r="6" spans="1:10" ht="13.5" thickBot="1" x14ac:dyDescent="0.25">
      <c r="A6" s="31" t="s">
        <v>63</v>
      </c>
      <c r="B6" s="38">
        <v>86</v>
      </c>
      <c r="C6" s="39">
        <v>83</v>
      </c>
      <c r="D6" s="38">
        <v>86</v>
      </c>
      <c r="E6" s="38">
        <v>90</v>
      </c>
      <c r="F6" s="40" t="s">
        <v>12</v>
      </c>
      <c r="G6" s="38">
        <v>90</v>
      </c>
    </row>
    <row r="7" spans="1:10" ht="13.5" thickBot="1" x14ac:dyDescent="0.25">
      <c r="A7" s="31" t="s">
        <v>64</v>
      </c>
      <c r="B7" s="38">
        <v>83</v>
      </c>
      <c r="C7" s="39">
        <v>86</v>
      </c>
      <c r="D7" s="38">
        <v>93</v>
      </c>
      <c r="E7" s="38">
        <v>91</v>
      </c>
      <c r="F7" s="38">
        <v>93</v>
      </c>
      <c r="G7" s="38">
        <v>95</v>
      </c>
    </row>
    <row r="8" spans="1:10" ht="13.5" thickBot="1" x14ac:dyDescent="0.25">
      <c r="A8" s="46" t="s">
        <v>65</v>
      </c>
      <c r="B8" s="41">
        <v>91</v>
      </c>
      <c r="C8" s="42">
        <v>90</v>
      </c>
      <c r="D8" s="41">
        <v>95</v>
      </c>
      <c r="E8" s="41">
        <v>94</v>
      </c>
      <c r="F8" s="41">
        <v>96</v>
      </c>
      <c r="G8" s="41">
        <v>95</v>
      </c>
    </row>
    <row r="9" spans="1:10" x14ac:dyDescent="0.2">
      <c r="A9" s="20" t="s">
        <v>17</v>
      </c>
      <c r="B9" s="36">
        <v>88</v>
      </c>
      <c r="C9" s="36">
        <v>89</v>
      </c>
      <c r="D9" s="36">
        <v>94</v>
      </c>
      <c r="E9" s="37">
        <v>94</v>
      </c>
      <c r="F9" s="36">
        <v>95</v>
      </c>
      <c r="G9" s="37">
        <v>95</v>
      </c>
    </row>
    <row r="10" spans="1:10" x14ac:dyDescent="0.2">
      <c r="A10" s="47" t="s">
        <v>92</v>
      </c>
    </row>
    <row r="11" spans="1:10" x14ac:dyDescent="0.2">
      <c r="A11" s="47" t="s">
        <v>70</v>
      </c>
    </row>
    <row r="12" spans="1:10" ht="25.5" customHeight="1" x14ac:dyDescent="0.2">
      <c r="A12" s="85" t="s">
        <v>71</v>
      </c>
      <c r="B12" s="85"/>
      <c r="C12" s="85"/>
      <c r="D12" s="85"/>
      <c r="E12" s="85"/>
      <c r="F12" s="85"/>
      <c r="G12" s="85"/>
    </row>
    <row r="13" spans="1:10" x14ac:dyDescent="0.2">
      <c r="A13" s="85" t="s">
        <v>24</v>
      </c>
      <c r="B13" s="85"/>
      <c r="C13" s="85"/>
      <c r="D13" s="85"/>
      <c r="E13" s="85"/>
      <c r="F13" s="85"/>
      <c r="G13" s="85"/>
    </row>
  </sheetData>
  <mergeCells count="7">
    <mergeCell ref="A13:G13"/>
    <mergeCell ref="A1:G1"/>
    <mergeCell ref="D3:E3"/>
    <mergeCell ref="F3:G3"/>
    <mergeCell ref="A12:G12"/>
    <mergeCell ref="B3:C3"/>
    <mergeCell ref="A3:A4"/>
  </mergeCells>
  <hyperlinks>
    <hyperlink ref="A2" location="Sommaire!A1" display="Retour au 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G22"/>
  <sheetViews>
    <sheetView zoomScale="85" zoomScaleNormal="85" workbookViewId="0">
      <selection activeCell="C45" sqref="C45"/>
    </sheetView>
  </sheetViews>
  <sheetFormatPr baseColWidth="10" defaultRowHeight="12.75" x14ac:dyDescent="0.2"/>
  <cols>
    <col min="1" max="1" width="49.42578125" style="2" customWidth="1"/>
    <col min="2" max="16384" width="11.42578125" style="2"/>
  </cols>
  <sheetData>
    <row r="1" spans="1:7" ht="22.5" customHeight="1" x14ac:dyDescent="0.2">
      <c r="A1" s="91" t="s">
        <v>72</v>
      </c>
      <c r="B1" s="92"/>
      <c r="C1" s="92"/>
      <c r="D1" s="92"/>
      <c r="E1" s="92"/>
    </row>
    <row r="2" spans="1:7" ht="15" x14ac:dyDescent="0.25">
      <c r="B2" s="93" t="s">
        <v>13</v>
      </c>
      <c r="C2" s="94"/>
      <c r="D2" s="93" t="s">
        <v>15</v>
      </c>
      <c r="E2" s="94"/>
      <c r="F2" s="93" t="s">
        <v>22</v>
      </c>
      <c r="G2" s="94"/>
    </row>
    <row r="3" spans="1:7" x14ac:dyDescent="0.2">
      <c r="B3" s="14" t="s">
        <v>18</v>
      </c>
      <c r="C3" s="14" t="s">
        <v>21</v>
      </c>
      <c r="D3" s="14" t="s">
        <v>18</v>
      </c>
      <c r="E3" s="14" t="s">
        <v>21</v>
      </c>
      <c r="F3" s="14" t="s">
        <v>18</v>
      </c>
      <c r="G3" s="14" t="s">
        <v>21</v>
      </c>
    </row>
    <row r="4" spans="1:7" x14ac:dyDescent="0.2">
      <c r="A4" s="11" t="s">
        <v>6</v>
      </c>
      <c r="B4" s="5">
        <v>76</v>
      </c>
      <c r="C4" s="5">
        <v>73</v>
      </c>
      <c r="D4" s="5">
        <v>88</v>
      </c>
      <c r="E4" s="5">
        <v>86</v>
      </c>
      <c r="F4" s="5">
        <v>90</v>
      </c>
      <c r="G4" s="5">
        <v>89</v>
      </c>
    </row>
    <row r="5" spans="1:7" x14ac:dyDescent="0.2">
      <c r="A5" s="12" t="s">
        <v>5</v>
      </c>
      <c r="B5" s="5">
        <v>94</v>
      </c>
      <c r="C5" s="5">
        <v>93</v>
      </c>
      <c r="D5" s="5">
        <v>98</v>
      </c>
      <c r="E5" s="5">
        <v>99</v>
      </c>
      <c r="F5" s="5">
        <v>98</v>
      </c>
      <c r="G5" s="5">
        <v>98</v>
      </c>
    </row>
    <row r="6" spans="1:7" ht="25.5" x14ac:dyDescent="0.2">
      <c r="A6" s="13" t="s">
        <v>7</v>
      </c>
      <c r="B6" s="6">
        <v>70</v>
      </c>
      <c r="C6" s="6">
        <v>88</v>
      </c>
      <c r="D6" s="6">
        <v>80</v>
      </c>
      <c r="E6" s="6">
        <v>94</v>
      </c>
      <c r="F6" s="6">
        <v>81</v>
      </c>
      <c r="G6" s="6">
        <v>94</v>
      </c>
    </row>
    <row r="7" spans="1:7" x14ac:dyDescent="0.2">
      <c r="A7" s="8" t="s">
        <v>11</v>
      </c>
      <c r="E7" s="32"/>
    </row>
    <row r="8" spans="1:7" x14ac:dyDescent="0.2">
      <c r="A8" s="9" t="s">
        <v>25</v>
      </c>
    </row>
    <row r="18" spans="6:7" x14ac:dyDescent="0.2">
      <c r="F18" s="2">
        <f>76-88</f>
        <v>-12</v>
      </c>
      <c r="G18" s="2">
        <f>70-80</f>
        <v>-10</v>
      </c>
    </row>
    <row r="19" spans="6:7" x14ac:dyDescent="0.2">
      <c r="F19" s="2">
        <f>76-90</f>
        <v>-14</v>
      </c>
      <c r="G19" s="2">
        <f>70-81</f>
        <v>-11</v>
      </c>
    </row>
    <row r="21" spans="6:7" x14ac:dyDescent="0.2">
      <c r="F21" s="2">
        <f>73-86</f>
        <v>-13</v>
      </c>
      <c r="G21" s="2">
        <f>88-94</f>
        <v>-6</v>
      </c>
    </row>
    <row r="22" spans="6:7" x14ac:dyDescent="0.2">
      <c r="F22" s="2">
        <f>73-89</f>
        <v>-16</v>
      </c>
      <c r="G22" s="2">
        <f>88-94</f>
        <v>-6</v>
      </c>
    </row>
  </sheetData>
  <mergeCells count="4">
    <mergeCell ref="A1:E1"/>
    <mergeCell ref="B2:C2"/>
    <mergeCell ref="D2:E2"/>
    <mergeCell ref="F2:G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J10"/>
  <sheetViews>
    <sheetView showGridLines="0" zoomScale="85" zoomScaleNormal="85" workbookViewId="0">
      <selection activeCell="A2" sqref="A2"/>
    </sheetView>
  </sheetViews>
  <sheetFormatPr baseColWidth="10" defaultRowHeight="12.75" x14ac:dyDescent="0.2"/>
  <cols>
    <col min="1" max="1" width="49.42578125" style="2" customWidth="1"/>
    <col min="2" max="16384" width="11.42578125" style="2"/>
  </cols>
  <sheetData>
    <row r="1" spans="1:10" ht="15" customHeight="1" x14ac:dyDescent="0.25">
      <c r="A1" s="95" t="s">
        <v>80</v>
      </c>
      <c r="B1" s="95"/>
      <c r="C1" s="95"/>
      <c r="D1" s="95"/>
      <c r="E1" s="95"/>
      <c r="F1" s="95"/>
      <c r="G1" s="95"/>
      <c r="J1" s="73"/>
    </row>
    <row r="2" spans="1:10" ht="18.75" customHeight="1" thickBot="1" x14ac:dyDescent="0.3">
      <c r="A2" s="130" t="s">
        <v>96</v>
      </c>
      <c r="B2" s="75"/>
      <c r="C2" s="75"/>
      <c r="D2" s="75"/>
      <c r="E2" s="75"/>
      <c r="F2" s="75"/>
      <c r="G2" s="75"/>
      <c r="J2" s="73"/>
    </row>
    <row r="3" spans="1:10" ht="15" customHeight="1" thickBot="1" x14ac:dyDescent="0.25">
      <c r="A3" s="51"/>
      <c r="B3" s="87" t="s">
        <v>87</v>
      </c>
      <c r="C3" s="88"/>
      <c r="D3" s="87" t="s">
        <v>15</v>
      </c>
      <c r="E3" s="88"/>
      <c r="F3" s="87" t="s">
        <v>22</v>
      </c>
      <c r="G3" s="88"/>
    </row>
    <row r="4" spans="1:10" x14ac:dyDescent="0.2">
      <c r="B4" s="55" t="s">
        <v>18</v>
      </c>
      <c r="C4" s="55" t="s">
        <v>21</v>
      </c>
      <c r="D4" s="55" t="s">
        <v>18</v>
      </c>
      <c r="E4" s="55" t="s">
        <v>21</v>
      </c>
      <c r="F4" s="55" t="s">
        <v>18</v>
      </c>
      <c r="G4" s="55" t="s">
        <v>21</v>
      </c>
    </row>
    <row r="5" spans="1:10" x14ac:dyDescent="0.2">
      <c r="A5" s="52" t="s">
        <v>6</v>
      </c>
      <c r="B5" s="56">
        <v>76</v>
      </c>
      <c r="C5" s="56">
        <v>73</v>
      </c>
      <c r="D5" s="56">
        <v>88</v>
      </c>
      <c r="E5" s="56">
        <v>86</v>
      </c>
      <c r="F5" s="56">
        <v>90</v>
      </c>
      <c r="G5" s="56">
        <v>89</v>
      </c>
    </row>
    <row r="6" spans="1:10" x14ac:dyDescent="0.2">
      <c r="A6" s="53" t="s">
        <v>5</v>
      </c>
      <c r="B6" s="56">
        <v>94</v>
      </c>
      <c r="C6" s="56">
        <v>93</v>
      </c>
      <c r="D6" s="56">
        <v>98</v>
      </c>
      <c r="E6" s="56">
        <v>99</v>
      </c>
      <c r="F6" s="56">
        <v>98</v>
      </c>
      <c r="G6" s="56">
        <v>98</v>
      </c>
    </row>
    <row r="7" spans="1:10" ht="25.5" x14ac:dyDescent="0.2">
      <c r="A7" s="54" t="s">
        <v>7</v>
      </c>
      <c r="B7" s="57">
        <v>70</v>
      </c>
      <c r="C7" s="57">
        <v>88</v>
      </c>
      <c r="D7" s="57">
        <v>80</v>
      </c>
      <c r="E7" s="57">
        <v>94</v>
      </c>
      <c r="F7" s="57">
        <v>81</v>
      </c>
      <c r="G7" s="57">
        <v>94</v>
      </c>
    </row>
    <row r="8" spans="1:10" x14ac:dyDescent="0.2">
      <c r="A8" s="4" t="s">
        <v>92</v>
      </c>
      <c r="E8" s="32"/>
    </row>
    <row r="9" spans="1:10" ht="12.75" customHeight="1" x14ac:dyDescent="0.2">
      <c r="A9" s="8" t="s">
        <v>11</v>
      </c>
      <c r="B9" s="63"/>
      <c r="C9" s="63"/>
      <c r="D9" s="63"/>
      <c r="E9" s="63"/>
      <c r="F9" s="63"/>
      <c r="G9" s="63"/>
    </row>
    <row r="10" spans="1:10" ht="22.5" customHeight="1" x14ac:dyDescent="0.2">
      <c r="A10" s="85" t="s">
        <v>25</v>
      </c>
      <c r="B10" s="85"/>
      <c r="C10" s="85"/>
      <c r="D10" s="85"/>
    </row>
  </sheetData>
  <mergeCells count="5">
    <mergeCell ref="A10:D10"/>
    <mergeCell ref="A1:G1"/>
    <mergeCell ref="B3:C3"/>
    <mergeCell ref="D3:E3"/>
    <mergeCell ref="F3:G3"/>
  </mergeCells>
  <hyperlinks>
    <hyperlink ref="A2" location="Sommaire!A1" display="Retour au 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H26" sqref="H26"/>
    </sheetView>
  </sheetViews>
  <sheetFormatPr baseColWidth="10" defaultRowHeight="12.75" x14ac:dyDescent="0.2"/>
  <cols>
    <col min="1" max="1" width="23.7109375" style="2" bestFit="1" customWidth="1"/>
    <col min="2" max="2" width="8" style="2" customWidth="1"/>
    <col min="3" max="3" width="13.7109375" style="2" bestFit="1" customWidth="1"/>
    <col min="4" max="5" width="11.42578125" style="2"/>
    <col min="6" max="6" width="13.7109375" style="2" bestFit="1" customWidth="1"/>
    <col min="7" max="16384" width="11.42578125" style="2"/>
  </cols>
  <sheetData>
    <row r="1" spans="1:7" ht="51.75" customHeight="1" x14ac:dyDescent="0.2">
      <c r="A1" s="99" t="s">
        <v>10</v>
      </c>
      <c r="B1" s="99"/>
      <c r="C1" s="99"/>
    </row>
    <row r="2" spans="1:7" ht="25.5" x14ac:dyDescent="0.2">
      <c r="A2" s="15" t="s">
        <v>4</v>
      </c>
      <c r="B2" s="96" t="s">
        <v>6</v>
      </c>
      <c r="C2" s="97"/>
      <c r="D2" s="98"/>
      <c r="E2" s="96" t="s">
        <v>7</v>
      </c>
      <c r="F2" s="97"/>
      <c r="G2" s="98"/>
    </row>
    <row r="3" spans="1:7" ht="28.5" customHeight="1" x14ac:dyDescent="0.2">
      <c r="A3" s="21"/>
      <c r="B3" s="16" t="s">
        <v>13</v>
      </c>
      <c r="C3" s="16" t="s">
        <v>16</v>
      </c>
      <c r="D3" s="16" t="s">
        <v>14</v>
      </c>
      <c r="E3" s="16" t="s">
        <v>13</v>
      </c>
      <c r="F3" s="16" t="s">
        <v>16</v>
      </c>
      <c r="G3" s="16" t="s">
        <v>14</v>
      </c>
    </row>
    <row r="4" spans="1:7" x14ac:dyDescent="0.2">
      <c r="A4" s="1" t="s">
        <v>66</v>
      </c>
      <c r="B4" s="34">
        <v>78</v>
      </c>
      <c r="C4" s="34">
        <v>89</v>
      </c>
      <c r="D4" s="34">
        <v>89</v>
      </c>
      <c r="E4" s="34">
        <v>56</v>
      </c>
      <c r="F4" s="34">
        <v>69</v>
      </c>
      <c r="G4" s="34">
        <v>68</v>
      </c>
    </row>
    <row r="5" spans="1:7" x14ac:dyDescent="0.2">
      <c r="A5" s="1" t="s">
        <v>67</v>
      </c>
      <c r="B5" s="34">
        <v>81</v>
      </c>
      <c r="C5" s="34">
        <v>89</v>
      </c>
      <c r="D5" s="34">
        <v>92</v>
      </c>
      <c r="E5" s="34">
        <v>85</v>
      </c>
      <c r="F5" s="34">
        <v>90</v>
      </c>
      <c r="G5" s="34">
        <v>91</v>
      </c>
    </row>
    <row r="6" spans="1:7" x14ac:dyDescent="0.2">
      <c r="A6" s="1" t="s">
        <v>68</v>
      </c>
      <c r="B6" s="7">
        <v>80</v>
      </c>
      <c r="C6" s="34">
        <v>87</v>
      </c>
      <c r="D6" s="34">
        <v>90</v>
      </c>
      <c r="E6" s="7">
        <v>90</v>
      </c>
      <c r="F6" s="34">
        <v>92</v>
      </c>
      <c r="G6" s="34">
        <v>93</v>
      </c>
    </row>
    <row r="7" spans="1:7" x14ac:dyDescent="0.2">
      <c r="A7" s="1" t="s">
        <v>69</v>
      </c>
      <c r="B7" s="7">
        <v>78</v>
      </c>
      <c r="C7" s="34">
        <v>90</v>
      </c>
      <c r="D7" s="34">
        <v>94</v>
      </c>
      <c r="E7" s="7">
        <v>94</v>
      </c>
      <c r="F7" s="34">
        <v>98</v>
      </c>
      <c r="G7" s="34">
        <v>99</v>
      </c>
    </row>
    <row r="8" spans="1:7" x14ac:dyDescent="0.2">
      <c r="A8" s="10" t="s">
        <v>26</v>
      </c>
    </row>
    <row r="26" ht="51.75" customHeight="1" x14ac:dyDescent="0.2"/>
    <row r="27" ht="31.5" customHeight="1" x14ac:dyDescent="0.2"/>
    <row r="28" ht="28.5" customHeight="1" x14ac:dyDescent="0.2"/>
  </sheetData>
  <mergeCells count="3">
    <mergeCell ref="B2:D2"/>
    <mergeCell ref="E2:G2"/>
    <mergeCell ref="A1:C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40"/>
  <sheetViews>
    <sheetView zoomScale="85" zoomScaleNormal="85" workbookViewId="0">
      <selection activeCell="A32" sqref="A32:G40"/>
    </sheetView>
  </sheetViews>
  <sheetFormatPr baseColWidth="10" defaultRowHeight="12.75" x14ac:dyDescent="0.2"/>
  <cols>
    <col min="1" max="1" width="19.85546875" style="2" customWidth="1"/>
    <col min="2" max="16384" width="11.42578125" style="2"/>
  </cols>
  <sheetData>
    <row r="1" spans="1:7" ht="13.5" thickBot="1" x14ac:dyDescent="0.25">
      <c r="A1" s="28" t="s">
        <v>18</v>
      </c>
      <c r="B1" s="28"/>
      <c r="C1" s="28"/>
    </row>
    <row r="2" spans="1:7" ht="13.5" thickBot="1" x14ac:dyDescent="0.25">
      <c r="A2" s="100" t="s">
        <v>4</v>
      </c>
      <c r="B2" s="102" t="s">
        <v>13</v>
      </c>
      <c r="C2" s="103"/>
      <c r="D2" s="102" t="s">
        <v>41</v>
      </c>
      <c r="E2" s="103"/>
      <c r="F2" s="102" t="s">
        <v>42</v>
      </c>
      <c r="G2" s="103"/>
    </row>
    <row r="3" spans="1:7" x14ac:dyDescent="0.2">
      <c r="A3" s="101"/>
      <c r="B3" s="19"/>
      <c r="C3" s="45" t="s">
        <v>0</v>
      </c>
      <c r="D3" s="19"/>
      <c r="E3" s="18" t="s">
        <v>0</v>
      </c>
      <c r="F3" s="19"/>
      <c r="G3" s="18" t="s">
        <v>0</v>
      </c>
    </row>
    <row r="4" spans="1:7" x14ac:dyDescent="0.2">
      <c r="A4" s="17" t="s">
        <v>1</v>
      </c>
      <c r="B4" s="17"/>
      <c r="C4" s="43" t="s">
        <v>51</v>
      </c>
      <c r="D4" s="43"/>
      <c r="E4" s="43" t="s">
        <v>55</v>
      </c>
      <c r="F4" s="43"/>
      <c r="G4" s="43" t="s">
        <v>59</v>
      </c>
    </row>
    <row r="5" spans="1:7" x14ac:dyDescent="0.2">
      <c r="A5" s="17" t="s">
        <v>8</v>
      </c>
      <c r="B5" s="17"/>
      <c r="C5" s="43" t="s">
        <v>52</v>
      </c>
      <c r="D5" s="43"/>
      <c r="E5" s="43" t="s">
        <v>56</v>
      </c>
      <c r="F5" s="43"/>
      <c r="G5" s="43" t="s">
        <v>12</v>
      </c>
    </row>
    <row r="6" spans="1:7" x14ac:dyDescent="0.2">
      <c r="A6" s="17" t="s">
        <v>2</v>
      </c>
      <c r="B6" s="17"/>
      <c r="C6" s="43" t="s">
        <v>53</v>
      </c>
      <c r="D6" s="43"/>
      <c r="E6" s="43" t="s">
        <v>57</v>
      </c>
      <c r="F6" s="43"/>
      <c r="G6" s="43" t="s">
        <v>60</v>
      </c>
    </row>
    <row r="7" spans="1:7" x14ac:dyDescent="0.2">
      <c r="A7" s="17" t="s">
        <v>3</v>
      </c>
      <c r="B7" s="17"/>
      <c r="C7" s="43" t="s">
        <v>54</v>
      </c>
      <c r="D7" s="43"/>
      <c r="E7" s="43" t="s">
        <v>58</v>
      </c>
      <c r="F7" s="43"/>
      <c r="G7" s="43" t="s">
        <v>61</v>
      </c>
    </row>
    <row r="8" spans="1:7" s="23" customFormat="1" ht="12" x14ac:dyDescent="0.2">
      <c r="A8" s="22" t="s">
        <v>9</v>
      </c>
      <c r="B8" s="22"/>
      <c r="C8" s="44">
        <v>1600</v>
      </c>
      <c r="D8" s="44"/>
      <c r="E8" s="44">
        <v>1800</v>
      </c>
      <c r="F8" s="44"/>
      <c r="G8" s="44">
        <v>1800</v>
      </c>
    </row>
    <row r="9" spans="1:7" x14ac:dyDescent="0.2">
      <c r="A9" s="3" t="s">
        <v>24</v>
      </c>
      <c r="B9" s="4"/>
      <c r="C9" s="4"/>
    </row>
    <row r="11" spans="1:7" ht="13.5" thickBot="1" x14ac:dyDescent="0.25">
      <c r="A11" s="29" t="s">
        <v>32</v>
      </c>
    </row>
    <row r="12" spans="1:7" ht="13.5" thickBot="1" x14ac:dyDescent="0.25">
      <c r="A12" s="100" t="s">
        <v>4</v>
      </c>
      <c r="B12" s="102" t="s">
        <v>13</v>
      </c>
      <c r="C12" s="103"/>
      <c r="D12" s="102" t="s">
        <v>41</v>
      </c>
      <c r="E12" s="103"/>
      <c r="F12" s="102" t="s">
        <v>42</v>
      </c>
      <c r="G12" s="103"/>
    </row>
    <row r="13" spans="1:7" x14ac:dyDescent="0.2">
      <c r="A13" s="101"/>
      <c r="B13" s="19"/>
      <c r="C13" s="18" t="s">
        <v>0</v>
      </c>
      <c r="D13" s="19"/>
      <c r="E13" s="18" t="s">
        <v>0</v>
      </c>
      <c r="F13" s="19"/>
      <c r="G13" s="18" t="s">
        <v>0</v>
      </c>
    </row>
    <row r="14" spans="1:7" x14ac:dyDescent="0.2">
      <c r="A14" s="17" t="s">
        <v>1</v>
      </c>
      <c r="B14" s="17"/>
      <c r="C14" s="43">
        <v>2110</v>
      </c>
      <c r="D14" s="43"/>
      <c r="E14" s="43" t="s">
        <v>43</v>
      </c>
      <c r="F14" s="43"/>
      <c r="G14" s="43" t="s">
        <v>47</v>
      </c>
    </row>
    <row r="15" spans="1:7" x14ac:dyDescent="0.2">
      <c r="A15" s="17" t="s">
        <v>8</v>
      </c>
      <c r="B15" s="17"/>
      <c r="C15" s="43">
        <v>1730</v>
      </c>
      <c r="D15" s="43"/>
      <c r="E15" s="43" t="s">
        <v>44</v>
      </c>
      <c r="F15" s="43"/>
      <c r="G15" s="43" t="s">
        <v>48</v>
      </c>
    </row>
    <row r="16" spans="1:7" x14ac:dyDescent="0.2">
      <c r="A16" s="17" t="s">
        <v>2</v>
      </c>
      <c r="B16" s="17"/>
      <c r="C16" s="43">
        <v>1770</v>
      </c>
      <c r="D16" s="43"/>
      <c r="E16" s="43" t="s">
        <v>45</v>
      </c>
      <c r="F16" s="43"/>
      <c r="G16" s="43" t="s">
        <v>49</v>
      </c>
    </row>
    <row r="17" spans="1:7" x14ac:dyDescent="0.2">
      <c r="A17" s="17" t="s">
        <v>3</v>
      </c>
      <c r="B17" s="17"/>
      <c r="C17" s="43">
        <v>2090</v>
      </c>
      <c r="D17" s="43"/>
      <c r="E17" s="43" t="s">
        <v>46</v>
      </c>
      <c r="F17" s="43"/>
      <c r="G17" s="43" t="s">
        <v>50</v>
      </c>
    </row>
    <row r="18" spans="1:7" s="23" customFormat="1" ht="12" x14ac:dyDescent="0.2">
      <c r="A18" s="22" t="s">
        <v>23</v>
      </c>
      <c r="B18" s="22"/>
      <c r="C18" s="44">
        <v>2000</v>
      </c>
      <c r="D18" s="33"/>
      <c r="E18" s="33">
        <v>2300</v>
      </c>
      <c r="F18" s="33"/>
      <c r="G18" s="33" t="s">
        <v>47</v>
      </c>
    </row>
    <row r="19" spans="1:7" x14ac:dyDescent="0.2">
      <c r="A19" s="3" t="s">
        <v>24</v>
      </c>
    </row>
    <row r="21" spans="1:7" x14ac:dyDescent="0.2">
      <c r="A21" s="29" t="s">
        <v>33</v>
      </c>
    </row>
    <row r="22" spans="1:7" ht="13.5" thickBot="1" x14ac:dyDescent="0.25">
      <c r="A22" s="108" t="s">
        <v>29</v>
      </c>
      <c r="B22" s="108"/>
      <c r="C22" s="108"/>
      <c r="D22" s="108"/>
      <c r="E22" s="108"/>
      <c r="F22" s="108"/>
      <c r="G22" s="108"/>
    </row>
    <row r="23" spans="1:7" ht="13.5" thickBot="1" x14ac:dyDescent="0.25">
      <c r="A23" s="104" t="s">
        <v>4</v>
      </c>
      <c r="B23" s="106" t="s">
        <v>27</v>
      </c>
      <c r="C23" s="107"/>
      <c r="D23" s="106" t="s">
        <v>15</v>
      </c>
      <c r="E23" s="107"/>
      <c r="F23" s="106" t="s">
        <v>28</v>
      </c>
      <c r="G23" s="107"/>
    </row>
    <row r="24" spans="1:7" ht="13.5" thickBot="1" x14ac:dyDescent="0.25">
      <c r="A24" s="105"/>
      <c r="B24" s="25" t="s">
        <v>18</v>
      </c>
      <c r="C24" s="25" t="s">
        <v>21</v>
      </c>
      <c r="D24" s="25" t="s">
        <v>18</v>
      </c>
      <c r="E24" s="25" t="s">
        <v>21</v>
      </c>
      <c r="F24" s="25" t="s">
        <v>18</v>
      </c>
      <c r="G24" s="25" t="s">
        <v>21</v>
      </c>
    </row>
    <row r="25" spans="1:7" x14ac:dyDescent="0.2">
      <c r="A25" s="17" t="s">
        <v>1</v>
      </c>
      <c r="B25" s="26" t="str">
        <f>C4</f>
        <v>1 600</v>
      </c>
      <c r="C25" s="26">
        <f>C14</f>
        <v>2110</v>
      </c>
      <c r="D25" s="26" t="str">
        <f>E4</f>
        <v>1 780</v>
      </c>
      <c r="E25" s="26" t="str">
        <f>E14</f>
        <v>2 300</v>
      </c>
      <c r="F25" s="26" t="str">
        <f>G4</f>
        <v>1 710</v>
      </c>
      <c r="G25" s="26" t="str">
        <f>G14</f>
        <v>2 220</v>
      </c>
    </row>
    <row r="26" spans="1:7" x14ac:dyDescent="0.2">
      <c r="A26" s="17" t="s">
        <v>8</v>
      </c>
      <c r="B26" s="26" t="str">
        <f>C5</f>
        <v>1 460</v>
      </c>
      <c r="C26" s="26">
        <f t="shared" ref="C26:C29" si="0">C15</f>
        <v>1730</v>
      </c>
      <c r="D26" s="26" t="str">
        <f>E5</f>
        <v>1 700</v>
      </c>
      <c r="E26" s="26" t="str">
        <f t="shared" ref="E26:E29" si="1">E15</f>
        <v>1 850</v>
      </c>
      <c r="F26" s="27" t="str">
        <f>G5</f>
        <v>ns</v>
      </c>
      <c r="G26" s="26" t="str">
        <f t="shared" ref="G26:G29" si="2">G15</f>
        <v>2 170</v>
      </c>
    </row>
    <row r="27" spans="1:7" x14ac:dyDescent="0.2">
      <c r="A27" s="17" t="s">
        <v>2</v>
      </c>
      <c r="B27" s="26" t="str">
        <f>C6</f>
        <v>1 500</v>
      </c>
      <c r="C27" s="26">
        <f t="shared" si="0"/>
        <v>1770</v>
      </c>
      <c r="D27" s="26" t="str">
        <f>E6</f>
        <v>1 720</v>
      </c>
      <c r="E27" s="26" t="str">
        <f t="shared" si="1"/>
        <v>2 100</v>
      </c>
      <c r="F27" s="26" t="str">
        <f>G6</f>
        <v>1 620</v>
      </c>
      <c r="G27" s="26" t="str">
        <f t="shared" si="2"/>
        <v>2 050</v>
      </c>
    </row>
    <row r="28" spans="1:7" x14ac:dyDescent="0.2">
      <c r="A28" s="17" t="s">
        <v>3</v>
      </c>
      <c r="B28" s="26" t="str">
        <f>C7</f>
        <v>1 680</v>
      </c>
      <c r="C28" s="26">
        <f t="shared" si="0"/>
        <v>2090</v>
      </c>
      <c r="D28" s="26" t="str">
        <f>E7</f>
        <v>1 800</v>
      </c>
      <c r="E28" s="26" t="str">
        <f t="shared" si="1"/>
        <v>2 370</v>
      </c>
      <c r="F28" s="26" t="str">
        <f>G7</f>
        <v>1 870</v>
      </c>
      <c r="G28" s="26" t="str">
        <f t="shared" si="2"/>
        <v>2 270</v>
      </c>
    </row>
    <row r="29" spans="1:7" s="23" customFormat="1" ht="12" x14ac:dyDescent="0.2">
      <c r="A29" s="22" t="s">
        <v>30</v>
      </c>
      <c r="B29" s="22">
        <f>C8</f>
        <v>1600</v>
      </c>
      <c r="C29" s="22">
        <f t="shared" si="0"/>
        <v>2000</v>
      </c>
      <c r="D29" s="24">
        <f>E8</f>
        <v>1800</v>
      </c>
      <c r="E29" s="24">
        <f t="shared" si="1"/>
        <v>2300</v>
      </c>
      <c r="F29" s="24">
        <f>G8</f>
        <v>1800</v>
      </c>
      <c r="G29" s="24" t="str">
        <f t="shared" si="2"/>
        <v>2 220</v>
      </c>
    </row>
    <row r="31" spans="1:7" x14ac:dyDescent="0.2">
      <c r="A31" s="30" t="s">
        <v>34</v>
      </c>
    </row>
    <row r="32" spans="1:7" ht="13.5" thickBot="1" x14ac:dyDescent="0.25">
      <c r="A32" s="108" t="s">
        <v>31</v>
      </c>
      <c r="B32" s="108"/>
      <c r="C32" s="108"/>
      <c r="D32" s="108"/>
      <c r="E32" s="108"/>
      <c r="F32" s="108"/>
      <c r="G32" s="108"/>
    </row>
    <row r="33" spans="1:7" ht="13.5" thickBot="1" x14ac:dyDescent="0.25">
      <c r="A33" s="104" t="s">
        <v>4</v>
      </c>
      <c r="B33" s="106" t="s">
        <v>27</v>
      </c>
      <c r="C33" s="107"/>
      <c r="D33" s="106" t="s">
        <v>15</v>
      </c>
      <c r="E33" s="107"/>
      <c r="F33" s="106" t="s">
        <v>28</v>
      </c>
      <c r="G33" s="107"/>
    </row>
    <row r="34" spans="1:7" ht="13.5" thickBot="1" x14ac:dyDescent="0.25">
      <c r="A34" s="105"/>
      <c r="B34" s="25" t="s">
        <v>18</v>
      </c>
      <c r="C34" s="25" t="s">
        <v>21</v>
      </c>
      <c r="D34" s="25" t="s">
        <v>18</v>
      </c>
      <c r="E34" s="25" t="s">
        <v>21</v>
      </c>
      <c r="F34" s="25" t="s">
        <v>18</v>
      </c>
      <c r="G34" s="25" t="s">
        <v>21</v>
      </c>
    </row>
    <row r="35" spans="1:7" x14ac:dyDescent="0.2">
      <c r="A35" s="17" t="s">
        <v>1</v>
      </c>
      <c r="B35" s="27">
        <v>1600</v>
      </c>
      <c r="C35" s="27">
        <v>2110</v>
      </c>
      <c r="D35" s="27">
        <v>1780</v>
      </c>
      <c r="E35" s="27">
        <v>2300</v>
      </c>
      <c r="F35" s="27">
        <v>1710</v>
      </c>
      <c r="G35" s="27">
        <v>2220</v>
      </c>
    </row>
    <row r="36" spans="1:7" x14ac:dyDescent="0.2">
      <c r="A36" s="17" t="s">
        <v>8</v>
      </c>
      <c r="B36" s="27">
        <v>1460</v>
      </c>
      <c r="C36" s="27">
        <v>1730</v>
      </c>
      <c r="D36" s="27">
        <v>1700</v>
      </c>
      <c r="E36" s="27">
        <v>1850</v>
      </c>
      <c r="F36" s="27" t="s">
        <v>12</v>
      </c>
      <c r="G36" s="27">
        <v>2170</v>
      </c>
    </row>
    <row r="37" spans="1:7" x14ac:dyDescent="0.2">
      <c r="A37" s="17" t="s">
        <v>2</v>
      </c>
      <c r="B37" s="27">
        <v>1500</v>
      </c>
      <c r="C37" s="27">
        <v>1770</v>
      </c>
      <c r="D37" s="27">
        <v>1720</v>
      </c>
      <c r="E37" s="27">
        <v>2100</v>
      </c>
      <c r="F37" s="27">
        <v>1620</v>
      </c>
      <c r="G37" s="27">
        <v>2050</v>
      </c>
    </row>
    <row r="38" spans="1:7" x14ac:dyDescent="0.2">
      <c r="A38" s="17" t="s">
        <v>3</v>
      </c>
      <c r="B38" s="27">
        <v>1680</v>
      </c>
      <c r="C38" s="27">
        <v>2090</v>
      </c>
      <c r="D38" s="27">
        <v>1800</v>
      </c>
      <c r="E38" s="27">
        <v>2370</v>
      </c>
      <c r="F38" s="27">
        <v>1870</v>
      </c>
      <c r="G38" s="27">
        <v>2270</v>
      </c>
    </row>
    <row r="39" spans="1:7" x14ac:dyDescent="0.2">
      <c r="A39" s="22" t="s">
        <v>30</v>
      </c>
      <c r="B39" s="22">
        <v>1600</v>
      </c>
      <c r="C39" s="22">
        <v>2000</v>
      </c>
      <c r="D39" s="24">
        <v>1800</v>
      </c>
      <c r="E39" s="24">
        <v>2300</v>
      </c>
      <c r="F39" s="24">
        <v>1800</v>
      </c>
      <c r="G39" s="24">
        <v>2220</v>
      </c>
    </row>
    <row r="40" spans="1:7" x14ac:dyDescent="0.2">
      <c r="A40" s="3" t="s">
        <v>24</v>
      </c>
    </row>
  </sheetData>
  <mergeCells count="18">
    <mergeCell ref="A33:A34"/>
    <mergeCell ref="B33:C33"/>
    <mergeCell ref="D33:E33"/>
    <mergeCell ref="F33:G33"/>
    <mergeCell ref="A22:G22"/>
    <mergeCell ref="A23:A24"/>
    <mergeCell ref="B23:C23"/>
    <mergeCell ref="D23:E23"/>
    <mergeCell ref="F23:G23"/>
    <mergeCell ref="A32:G32"/>
    <mergeCell ref="A2:A3"/>
    <mergeCell ref="B2:C2"/>
    <mergeCell ref="D2:E2"/>
    <mergeCell ref="F2:G2"/>
    <mergeCell ref="A12:A13"/>
    <mergeCell ref="B12:C12"/>
    <mergeCell ref="D12:E12"/>
    <mergeCell ref="F12:G1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K12"/>
  <sheetViews>
    <sheetView showGridLines="0" zoomScale="85" zoomScaleNormal="85" workbookViewId="0">
      <selection activeCell="A2" sqref="A2"/>
    </sheetView>
  </sheetViews>
  <sheetFormatPr baseColWidth="10" defaultRowHeight="12.75" x14ac:dyDescent="0.2"/>
  <cols>
    <col min="1" max="1" width="19.85546875" style="2" customWidth="1"/>
    <col min="2" max="16384" width="11.42578125" style="2"/>
  </cols>
  <sheetData>
    <row r="1" spans="1:11" ht="13.5" thickBot="1" x14ac:dyDescent="0.25">
      <c r="A1" s="109" t="s">
        <v>82</v>
      </c>
      <c r="B1" s="109"/>
      <c r="C1" s="109"/>
      <c r="D1" s="109"/>
      <c r="E1" s="109"/>
      <c r="F1" s="109"/>
      <c r="G1" s="109"/>
    </row>
    <row r="2" spans="1:11" ht="15.75" thickBot="1" x14ac:dyDescent="0.3">
      <c r="A2" s="130" t="s">
        <v>96</v>
      </c>
      <c r="B2" s="77"/>
      <c r="C2" s="77"/>
      <c r="D2" s="77"/>
      <c r="E2" s="77"/>
      <c r="F2" s="77"/>
      <c r="G2" s="77"/>
      <c r="K2" s="73"/>
    </row>
    <row r="3" spans="1:11" ht="15.75" customHeight="1" thickBot="1" x14ac:dyDescent="0.25">
      <c r="A3" s="89" t="s">
        <v>20</v>
      </c>
      <c r="B3" s="110" t="s">
        <v>87</v>
      </c>
      <c r="C3" s="111"/>
      <c r="D3" s="87" t="s">
        <v>15</v>
      </c>
      <c r="E3" s="88"/>
      <c r="F3" s="87" t="s">
        <v>22</v>
      </c>
      <c r="G3" s="88"/>
    </row>
    <row r="4" spans="1:11" x14ac:dyDescent="0.2">
      <c r="A4" s="90"/>
      <c r="B4" s="35" t="s">
        <v>18</v>
      </c>
      <c r="C4" s="35" t="s">
        <v>19</v>
      </c>
      <c r="D4" s="35" t="s">
        <v>18</v>
      </c>
      <c r="E4" s="35" t="s">
        <v>19</v>
      </c>
      <c r="F4" s="35" t="s">
        <v>18</v>
      </c>
      <c r="G4" s="35" t="s">
        <v>19</v>
      </c>
    </row>
    <row r="5" spans="1:11" x14ac:dyDescent="0.2">
      <c r="A5" s="17" t="s">
        <v>1</v>
      </c>
      <c r="B5" s="27">
        <v>1600</v>
      </c>
      <c r="C5" s="27">
        <v>2110</v>
      </c>
      <c r="D5" s="27">
        <v>1780</v>
      </c>
      <c r="E5" s="27">
        <v>2300</v>
      </c>
      <c r="F5" s="27">
        <v>1710</v>
      </c>
      <c r="G5" s="27">
        <v>2220</v>
      </c>
    </row>
    <row r="6" spans="1:11" x14ac:dyDescent="0.2">
      <c r="A6" s="17" t="s">
        <v>8</v>
      </c>
      <c r="B6" s="27">
        <v>1460</v>
      </c>
      <c r="C6" s="27">
        <v>1730</v>
      </c>
      <c r="D6" s="27">
        <v>1700</v>
      </c>
      <c r="E6" s="27">
        <v>1850</v>
      </c>
      <c r="F6" s="27" t="s">
        <v>12</v>
      </c>
      <c r="G6" s="27">
        <v>2170</v>
      </c>
    </row>
    <row r="7" spans="1:11" x14ac:dyDescent="0.2">
      <c r="A7" s="17" t="s">
        <v>2</v>
      </c>
      <c r="B7" s="27">
        <v>1500</v>
      </c>
      <c r="C7" s="27">
        <v>1770</v>
      </c>
      <c r="D7" s="27">
        <v>1720</v>
      </c>
      <c r="E7" s="27">
        <v>2100</v>
      </c>
      <c r="F7" s="27">
        <v>1620</v>
      </c>
      <c r="G7" s="27">
        <v>2050</v>
      </c>
    </row>
    <row r="8" spans="1:11" x14ac:dyDescent="0.2">
      <c r="A8" s="17" t="s">
        <v>3</v>
      </c>
      <c r="B8" s="27">
        <v>1680</v>
      </c>
      <c r="C8" s="27">
        <v>2090</v>
      </c>
      <c r="D8" s="27">
        <v>1800</v>
      </c>
      <c r="E8" s="27">
        <v>2370</v>
      </c>
      <c r="F8" s="27">
        <v>1870</v>
      </c>
      <c r="G8" s="27">
        <v>2270</v>
      </c>
    </row>
    <row r="9" spans="1:11" x14ac:dyDescent="0.2">
      <c r="A9" s="22" t="s">
        <v>30</v>
      </c>
      <c r="B9" s="22">
        <v>1600</v>
      </c>
      <c r="C9" s="22">
        <v>2000</v>
      </c>
      <c r="D9" s="24">
        <v>1800</v>
      </c>
      <c r="E9" s="24">
        <v>2300</v>
      </c>
      <c r="F9" s="24">
        <v>1800</v>
      </c>
      <c r="G9" s="24">
        <v>2220</v>
      </c>
    </row>
    <row r="10" spans="1:11" x14ac:dyDescent="0.2">
      <c r="A10" s="4" t="s">
        <v>92</v>
      </c>
    </row>
    <row r="11" spans="1:11" x14ac:dyDescent="0.2">
      <c r="A11" s="4" t="s">
        <v>70</v>
      </c>
      <c r="B11" s="63"/>
      <c r="C11" s="63"/>
      <c r="D11" s="63"/>
      <c r="E11" s="63"/>
      <c r="F11" s="63"/>
      <c r="G11" s="63"/>
    </row>
    <row r="12" spans="1:11" x14ac:dyDescent="0.2">
      <c r="A12" s="85" t="s">
        <v>24</v>
      </c>
      <c r="B12" s="85"/>
      <c r="C12" s="85"/>
      <c r="D12" s="85"/>
      <c r="E12" s="85"/>
      <c r="F12" s="85"/>
    </row>
  </sheetData>
  <mergeCells count="6">
    <mergeCell ref="A12:F12"/>
    <mergeCell ref="A1:G1"/>
    <mergeCell ref="D3:E3"/>
    <mergeCell ref="F3:G3"/>
    <mergeCell ref="B3:C3"/>
    <mergeCell ref="A3:A4"/>
  </mergeCells>
  <hyperlinks>
    <hyperlink ref="A2" location="Sommaire!A1" display="Retour au sommair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election activeCell="A2" sqref="A2"/>
    </sheetView>
  </sheetViews>
  <sheetFormatPr baseColWidth="10" defaultRowHeight="15" x14ac:dyDescent="0.25"/>
  <cols>
    <col min="1" max="1" width="20.140625" customWidth="1"/>
  </cols>
  <sheetData>
    <row r="1" spans="1:11" ht="15.75" customHeight="1" thickBot="1" x14ac:dyDescent="0.3">
      <c r="A1" s="112" t="s">
        <v>83</v>
      </c>
      <c r="B1" s="112"/>
      <c r="C1" s="112"/>
      <c r="D1" s="112"/>
      <c r="E1" s="112"/>
      <c r="F1" s="112"/>
      <c r="G1" s="112"/>
      <c r="K1" s="73"/>
    </row>
    <row r="2" spans="1:11" ht="15.75" customHeight="1" thickBot="1" x14ac:dyDescent="0.3">
      <c r="A2" s="130" t="s">
        <v>96</v>
      </c>
      <c r="B2" s="78"/>
      <c r="C2" s="78"/>
      <c r="D2" s="78"/>
      <c r="E2" s="78"/>
      <c r="F2" s="78"/>
      <c r="G2" s="78"/>
      <c r="K2" s="73"/>
    </row>
    <row r="3" spans="1:11" s="2" customFormat="1" ht="15.75" customHeight="1" thickBot="1" x14ac:dyDescent="0.25">
      <c r="A3" s="115"/>
      <c r="B3" s="114" t="s">
        <v>87</v>
      </c>
      <c r="C3" s="114"/>
      <c r="D3" s="87" t="s">
        <v>15</v>
      </c>
      <c r="E3" s="88"/>
      <c r="F3" s="87" t="s">
        <v>22</v>
      </c>
      <c r="G3" s="88"/>
    </row>
    <row r="4" spans="1:11" s="2" customFormat="1" ht="13.5" thickBot="1" x14ac:dyDescent="0.25">
      <c r="A4" s="116"/>
      <c r="B4" s="35" t="s">
        <v>18</v>
      </c>
      <c r="C4" s="35" t="s">
        <v>19</v>
      </c>
      <c r="D4" s="35" t="s">
        <v>18</v>
      </c>
      <c r="E4" s="35" t="s">
        <v>19</v>
      </c>
      <c r="F4" s="35" t="s">
        <v>18</v>
      </c>
      <c r="G4" s="35" t="s">
        <v>19</v>
      </c>
    </row>
    <row r="5" spans="1:11" x14ac:dyDescent="0.25">
      <c r="A5" s="61" t="s">
        <v>35</v>
      </c>
      <c r="B5" s="62">
        <v>72</v>
      </c>
      <c r="C5" s="62">
        <v>78</v>
      </c>
      <c r="D5" s="62">
        <v>81</v>
      </c>
      <c r="E5" s="62">
        <v>88</v>
      </c>
      <c r="F5" s="62">
        <v>77</v>
      </c>
      <c r="G5" s="62">
        <v>87</v>
      </c>
    </row>
    <row r="6" spans="1:11" x14ac:dyDescent="0.25">
      <c r="A6" s="61" t="s">
        <v>36</v>
      </c>
      <c r="B6" s="62">
        <v>77</v>
      </c>
      <c r="C6" s="62">
        <v>80</v>
      </c>
      <c r="D6" s="62">
        <v>86</v>
      </c>
      <c r="E6" s="62">
        <v>88</v>
      </c>
      <c r="F6" s="62">
        <v>83</v>
      </c>
      <c r="G6" s="62">
        <v>90</v>
      </c>
    </row>
    <row r="7" spans="1:11" x14ac:dyDescent="0.25">
      <c r="A7" s="61" t="s">
        <v>37</v>
      </c>
      <c r="B7" s="62">
        <v>90</v>
      </c>
      <c r="C7" s="62">
        <v>89</v>
      </c>
      <c r="D7" s="62">
        <v>92</v>
      </c>
      <c r="E7" s="62">
        <v>91</v>
      </c>
      <c r="F7" s="62">
        <v>89</v>
      </c>
      <c r="G7" s="62">
        <v>91</v>
      </c>
    </row>
    <row r="8" spans="1:11" ht="22.5" x14ac:dyDescent="0.25">
      <c r="A8" s="61" t="s">
        <v>39</v>
      </c>
      <c r="B8" s="62">
        <v>86</v>
      </c>
      <c r="C8" s="62">
        <v>85</v>
      </c>
      <c r="D8" s="62">
        <v>88</v>
      </c>
      <c r="E8" s="62">
        <v>89</v>
      </c>
      <c r="F8" s="62">
        <v>86</v>
      </c>
      <c r="G8" s="62">
        <v>87</v>
      </c>
    </row>
    <row r="9" spans="1:11" ht="22.5" x14ac:dyDescent="0.25">
      <c r="A9" s="61" t="s">
        <v>40</v>
      </c>
      <c r="B9" s="62">
        <v>66</v>
      </c>
      <c r="C9" s="62">
        <v>63</v>
      </c>
      <c r="D9" s="62">
        <v>71</v>
      </c>
      <c r="E9" s="62">
        <v>72</v>
      </c>
      <c r="F9" s="62">
        <v>71</v>
      </c>
      <c r="G9" s="62">
        <v>73</v>
      </c>
    </row>
    <row r="10" spans="1:11" x14ac:dyDescent="0.25">
      <c r="A10" s="48" t="s">
        <v>38</v>
      </c>
      <c r="B10" s="49">
        <v>40</v>
      </c>
      <c r="C10" s="49">
        <v>45</v>
      </c>
      <c r="D10" s="49">
        <v>26</v>
      </c>
      <c r="E10" s="49">
        <v>32</v>
      </c>
      <c r="F10" s="49">
        <v>31</v>
      </c>
      <c r="G10" s="49">
        <v>39</v>
      </c>
    </row>
    <row r="11" spans="1:11" ht="12.75" customHeight="1" x14ac:dyDescent="0.25">
      <c r="A11" s="70" t="s">
        <v>92</v>
      </c>
      <c r="B11" s="4"/>
      <c r="C11" s="4"/>
      <c r="D11" s="4"/>
      <c r="E11" s="4"/>
      <c r="F11" s="4"/>
      <c r="G11" s="4"/>
    </row>
    <row r="12" spans="1:11" s="2" customFormat="1" ht="12.75" x14ac:dyDescent="0.2">
      <c r="A12" s="113" t="s">
        <v>73</v>
      </c>
      <c r="B12" s="113"/>
      <c r="C12" s="113"/>
      <c r="D12" s="113"/>
      <c r="E12" s="113"/>
      <c r="F12" s="113"/>
      <c r="G12" s="113"/>
    </row>
    <row r="13" spans="1:11" x14ac:dyDescent="0.25">
      <c r="A13" s="85" t="s">
        <v>24</v>
      </c>
      <c r="B13" s="85"/>
      <c r="C13" s="85"/>
      <c r="D13" s="85"/>
      <c r="E13" s="85"/>
      <c r="F13" s="85"/>
      <c r="G13" s="85"/>
    </row>
  </sheetData>
  <mergeCells count="7">
    <mergeCell ref="A13:G13"/>
    <mergeCell ref="A1:G1"/>
    <mergeCell ref="A12:G12"/>
    <mergeCell ref="D3:E3"/>
    <mergeCell ref="F3:G3"/>
    <mergeCell ref="B3:C3"/>
    <mergeCell ref="A3:A4"/>
  </mergeCells>
  <hyperlinks>
    <hyperlink ref="A2" location="Sommaire!A1" display="Retour au 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Sommaire</vt:lpstr>
      <vt:lpstr>Méthodologie</vt:lpstr>
      <vt:lpstr>Tableau 1 - Insertion</vt:lpstr>
      <vt:lpstr>Graphique 1 - Cond. d'emplo (2</vt:lpstr>
      <vt:lpstr>Graphique 1 - Cond. d'emploi</vt:lpstr>
      <vt:lpstr>Graphique 2 - Cond. discipl.</vt:lpstr>
      <vt:lpstr>Tableau 2 - Salaires (2)</vt:lpstr>
      <vt:lpstr>Tableau 2 - Salaires</vt:lpstr>
      <vt:lpstr>Tableau 3 - Adéquations</vt:lpstr>
      <vt:lpstr>Annexe 1 - Répartition diplômés</vt:lpstr>
      <vt:lpstr>Annexe 2 - Cond.DEG STS</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2015-12-10T12:50:40Z</dcterms:created>
  <dcterms:modified xsi:type="dcterms:W3CDTF">2022-05-17T11:31:21Z</dcterms:modified>
</cp:coreProperties>
</file>