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20490" windowHeight="7620"/>
  </bookViews>
  <sheets>
    <sheet name="Sommaire" sheetId="1" r:id="rId1"/>
    <sheet name="Tableau 1" sheetId="21" r:id="rId2"/>
    <sheet name="Tableau 2" sheetId="22" r:id="rId3"/>
    <sheet name="Figure 1" sheetId="24" r:id="rId4"/>
    <sheet name="Figure 2" sheetId="6" r:id="rId5"/>
    <sheet name="Figure 3" sheetId="17" r:id="rId6"/>
    <sheet name="Figure 4" sheetId="4" r:id="rId7"/>
    <sheet name="Annexe 1" sheetId="30" r:id="rId8"/>
    <sheet name="Annexe 2" sheetId="25" r:id="rId9"/>
    <sheet name="Annexe 3" sheetId="26" r:id="rId10"/>
    <sheet name="Annexe 4" sheetId="27" r:id="rId11"/>
    <sheet name="Annexe 5" sheetId="29" r:id="rId12"/>
    <sheet name="Annexe 6" sheetId="31"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0" l="1"/>
  <c r="H7" i="30"/>
  <c r="H6" i="30"/>
  <c r="H5" i="30"/>
  <c r="G8" i="30"/>
  <c r="G6" i="30"/>
  <c r="G5" i="30"/>
  <c r="E6" i="30"/>
  <c r="E5" i="30"/>
  <c r="G7" i="30" l="1"/>
  <c r="E8" i="30"/>
  <c r="E7" i="30"/>
  <c r="Q7" i="27" l="1"/>
  <c r="R14" i="27" s="1"/>
  <c r="AB18" i="27"/>
  <c r="T18" i="27"/>
  <c r="L18" i="27"/>
  <c r="D18" i="27"/>
  <c r="AB16" i="27"/>
  <c r="T16" i="27"/>
  <c r="L16" i="27"/>
  <c r="D16" i="27"/>
  <c r="AB14" i="27"/>
  <c r="Z14" i="27"/>
  <c r="T14" i="27"/>
  <c r="L14" i="27"/>
  <c r="D14" i="27"/>
  <c r="P13" i="27"/>
  <c r="AB12" i="27"/>
  <c r="T12" i="27"/>
  <c r="L12" i="27"/>
  <c r="D12" i="27"/>
  <c r="Z10" i="27"/>
  <c r="T10" i="27"/>
  <c r="L10" i="27"/>
  <c r="J10" i="27"/>
  <c r="D10" i="27"/>
  <c r="V9" i="27"/>
  <c r="P9" i="27"/>
  <c r="AB8" i="27"/>
  <c r="Z8" i="27"/>
  <c r="T8" i="27"/>
  <c r="L8" i="27"/>
  <c r="D8" i="27"/>
  <c r="AC7" i="27"/>
  <c r="AD16" i="27" s="1"/>
  <c r="AA7" i="27"/>
  <c r="AA19" i="27" s="1"/>
  <c r="Y7" i="27"/>
  <c r="Z16" i="27" s="1"/>
  <c r="W7" i="27"/>
  <c r="X15" i="27" s="1"/>
  <c r="U7" i="27"/>
  <c r="V10" i="27" s="1"/>
  <c r="S7" i="27"/>
  <c r="S19" i="27" s="1"/>
  <c r="O7" i="27"/>
  <c r="P18" i="27" s="1"/>
  <c r="M7" i="27"/>
  <c r="M19" i="27" s="1"/>
  <c r="K7" i="27"/>
  <c r="K19" i="27" s="1"/>
  <c r="I7" i="27"/>
  <c r="J16" i="27" s="1"/>
  <c r="G7" i="27"/>
  <c r="H16" i="27" s="1"/>
  <c r="E7" i="27"/>
  <c r="F15" i="27" s="1"/>
  <c r="C7" i="27"/>
  <c r="C19" i="27" s="1"/>
  <c r="Q19" i="27" l="1"/>
  <c r="R9" i="27"/>
  <c r="R8" i="27"/>
  <c r="R18" i="27"/>
  <c r="Z19" i="27"/>
  <c r="H11" i="27"/>
  <c r="H15" i="27"/>
  <c r="E19" i="27"/>
  <c r="U19" i="27"/>
  <c r="AC19" i="27"/>
  <c r="N8" i="27"/>
  <c r="AD8" i="27"/>
  <c r="F10" i="27"/>
  <c r="J11" i="27"/>
  <c r="Z11" i="27"/>
  <c r="N12" i="27"/>
  <c r="F14" i="27"/>
  <c r="V14" i="27"/>
  <c r="J15" i="27"/>
  <c r="Z15" i="27"/>
  <c r="F18" i="27"/>
  <c r="V18" i="27"/>
  <c r="P8" i="27"/>
  <c r="D9" i="27"/>
  <c r="T9" i="27"/>
  <c r="H10" i="27"/>
  <c r="X10" i="27"/>
  <c r="L11" i="27"/>
  <c r="L19" i="27" s="1"/>
  <c r="AB11" i="27"/>
  <c r="AB19" i="27" s="1"/>
  <c r="P12" i="27"/>
  <c r="D13" i="27"/>
  <c r="T13" i="27"/>
  <c r="H14" i="27"/>
  <c r="X14" i="27"/>
  <c r="L15" i="27"/>
  <c r="AB15" i="27"/>
  <c r="D17" i="27"/>
  <c r="H18" i="27"/>
  <c r="X18" i="27"/>
  <c r="G19" i="27"/>
  <c r="O19" i="27"/>
  <c r="W19" i="27"/>
  <c r="V13" i="27"/>
  <c r="J14" i="27"/>
  <c r="N15" i="27"/>
  <c r="AD15" i="27"/>
  <c r="F17" i="27"/>
  <c r="X9" i="27"/>
  <c r="H13" i="27"/>
  <c r="X13" i="27"/>
  <c r="H17" i="27"/>
  <c r="X17" i="27"/>
  <c r="I19" i="27"/>
  <c r="Y19" i="27"/>
  <c r="F8" i="27"/>
  <c r="V8" i="27"/>
  <c r="J9" i="27"/>
  <c r="Z9" i="27"/>
  <c r="N10" i="27"/>
  <c r="R11" i="27"/>
  <c r="F12" i="27"/>
  <c r="V12" i="27"/>
  <c r="J13" i="27"/>
  <c r="Z13" i="27"/>
  <c r="N14" i="27"/>
  <c r="AD14" i="27"/>
  <c r="F16" i="27"/>
  <c r="J17" i="27"/>
  <c r="Z17" i="27"/>
  <c r="N18" i="27"/>
  <c r="AD18" i="27"/>
  <c r="X11" i="27"/>
  <c r="F9" i="27"/>
  <c r="N11" i="27"/>
  <c r="AD11" i="27"/>
  <c r="F13" i="27"/>
  <c r="J18" i="27"/>
  <c r="Z18" i="27"/>
  <c r="H9" i="27"/>
  <c r="P11" i="27"/>
  <c r="H8" i="27"/>
  <c r="X8" i="27"/>
  <c r="X19" i="27" s="1"/>
  <c r="L9" i="27"/>
  <c r="AB9" i="27"/>
  <c r="D11" i="27"/>
  <c r="D19" i="27" s="1"/>
  <c r="T11" i="27"/>
  <c r="T19" i="27" s="1"/>
  <c r="H12" i="27"/>
  <c r="X12" i="27"/>
  <c r="L13" i="27"/>
  <c r="AB13" i="27"/>
  <c r="P14" i="27"/>
  <c r="D15" i="27"/>
  <c r="T15" i="27"/>
  <c r="X16" i="27"/>
  <c r="AB17" i="27"/>
  <c r="J8" i="27"/>
  <c r="N9" i="27"/>
  <c r="AD9" i="27"/>
  <c r="F11" i="27"/>
  <c r="V11" i="27"/>
  <c r="J12" i="27"/>
  <c r="Z12" i="27"/>
  <c r="N13" i="27"/>
  <c r="V15" i="27"/>
  <c r="AD12" i="27"/>
  <c r="R19" i="27" l="1"/>
  <c r="J19" i="27"/>
  <c r="AD19" i="27"/>
  <c r="V19" i="27"/>
  <c r="N19" i="27"/>
  <c r="F19" i="27"/>
  <c r="H19" i="27"/>
  <c r="P19" i="27"/>
  <c r="E6" i="6" l="1"/>
  <c r="C6" i="6"/>
  <c r="F17" i="6" l="1"/>
  <c r="F9" i="6"/>
  <c r="F16" i="6"/>
  <c r="F8" i="6"/>
  <c r="F15" i="6"/>
  <c r="F7" i="6"/>
  <c r="F13" i="6"/>
  <c r="F14" i="6"/>
  <c r="F12" i="6"/>
  <c r="F11" i="6"/>
  <c r="F10" i="6"/>
  <c r="D9" i="6"/>
  <c r="D10" i="6"/>
  <c r="D8" i="6"/>
  <c r="D17" i="6"/>
  <c r="D16" i="6"/>
  <c r="D13" i="6"/>
  <c r="D15" i="6"/>
  <c r="D14" i="6"/>
  <c r="D7" i="6"/>
  <c r="D11" i="6"/>
  <c r="D12" i="6"/>
  <c r="E18" i="6"/>
  <c r="C18" i="6"/>
  <c r="F18" i="6" l="1"/>
  <c r="D18" i="6"/>
</calcChain>
</file>

<file path=xl/sharedStrings.xml><?xml version="1.0" encoding="utf-8"?>
<sst xmlns="http://schemas.openxmlformats.org/spreadsheetml/2006/main" count="477" uniqueCount="154">
  <si>
    <t>Sommaire</t>
  </si>
  <si>
    <t>retour au sommaire</t>
  </si>
  <si>
    <t>Non diplômés</t>
  </si>
  <si>
    <t>%</t>
  </si>
  <si>
    <t>Ensemble</t>
  </si>
  <si>
    <t>Panel 2014</t>
  </si>
  <si>
    <t>Panel 2008</t>
  </si>
  <si>
    <t>-</t>
  </si>
  <si>
    <t>Diplômés</t>
  </si>
  <si>
    <t>Plus haut diplôme</t>
  </si>
  <si>
    <t>dont BTS</t>
  </si>
  <si>
    <t>dont DUT</t>
  </si>
  <si>
    <t>dont licence</t>
  </si>
  <si>
    <t>dont licence professionnelle</t>
  </si>
  <si>
    <t>dont master</t>
  </si>
  <si>
    <t>dont diplôme d'école d'ingénieurs</t>
  </si>
  <si>
    <t>dont diplôme d'école de commerce</t>
  </si>
  <si>
    <t>Lecture : Parmi les bacheliers 2014 inscrits dans une formation de l’enseignement supérieur après leur baccalauréat, 25 % des diplômés de master universitaire poursuivent leurs études à la rentrée 2020. Parmi les bacheliers 2008 inscrits dans une formation de l’enseignement supérieur après leur baccalauréat, 21 % des diplômés de master universitaire poursuivaient leurs études à la rentrée 2014.</t>
  </si>
  <si>
    <t>Bac + 2</t>
  </si>
  <si>
    <t>Bac + 3</t>
  </si>
  <si>
    <t xml:space="preserve">Bac + 5 </t>
  </si>
  <si>
    <t>Autres diplômes du supérieur</t>
  </si>
  <si>
    <t>Bacheliers généraux</t>
  </si>
  <si>
    <t>Bacheliers technologiques</t>
  </si>
  <si>
    <t>Bacheliers professionnels</t>
  </si>
  <si>
    <t>Lecture : Parmi les bacheliers 2014 inscrits dans une formation de l’enseignement supérieur après leur baccalauréat et sortis avant la rentrée 2020, 80 % sont diplômés. Parmi les bacheliers 2008 inscrits dans une formation de l’enseignement supérieur après leur baccalauréat et sortis avant la rentrée 2014, 78 % étaient diplômés.</t>
  </si>
  <si>
    <t>Part de femmes</t>
  </si>
  <si>
    <t>Part dont le 1er parent est PCS+ l'année du bac</t>
  </si>
  <si>
    <t>Part dont le 1er parent est diplômé bac +2 au moins</t>
  </si>
  <si>
    <t>Part ayant connu au moins un redoublement dans les études secondaires</t>
  </si>
  <si>
    <t>Part de boursiers</t>
  </si>
  <si>
    <t>Inscription dans la formation souhaitée</t>
  </si>
  <si>
    <t xml:space="preserve">Part souhaitant atteindre un niveau bac +5 au moins </t>
  </si>
  <si>
    <t>Part de bacheliers généraux</t>
  </si>
  <si>
    <t>Part de bacheliers technologiques</t>
  </si>
  <si>
    <t>Part de bacheliers professionnels</t>
  </si>
  <si>
    <t>Part de bacheliers mention Assez bien</t>
  </si>
  <si>
    <t>Part de bacheliers mention Passable/2nd groupe</t>
  </si>
  <si>
    <t>Lecture : Parmi les bacheliers 2014 inscrits dans une formation de l’enseignement supérieur après leur baccalauréat, 13 % sont des bacheliers professionnels. Parmi les bacheliers 2008 inscrits dans une formation de l’enseignement supérieur après leur baccalauréat, 8 % étaient des bacheliers professionnels.</t>
  </si>
  <si>
    <t>Inscrits en licence directement après le baccalauréat</t>
  </si>
  <si>
    <t>Inscrits en DUT directement après le baccalauréat</t>
  </si>
  <si>
    <t>Inscrits en STS directement après le baccalauréat</t>
  </si>
  <si>
    <t>Inscrits en CPGE directement après le baccalauréat</t>
  </si>
  <si>
    <t>Lecture : Parmi les bacheliers 2014 inscrits en STS après leur baccalauréat, 43 % sont des bacheliers professionnels. Parmi les bacheliers 2008 inscrits en STS après leur baccalauréat, 25 % étaient des bacheliers professionnels.</t>
  </si>
  <si>
    <t>DUT</t>
  </si>
  <si>
    <t>Licence</t>
  </si>
  <si>
    <t>Ensemble (rappel)</t>
  </si>
  <si>
    <t xml:space="preserve">retour au sommaire </t>
  </si>
  <si>
    <t>BAC GENERAL</t>
  </si>
  <si>
    <t>BAC TECHNO</t>
  </si>
  <si>
    <t>BAC PRO</t>
  </si>
  <si>
    <t>PAS DE MENTION</t>
  </si>
  <si>
    <t>MENTION AB</t>
  </si>
  <si>
    <t>MENTION B/TB</t>
  </si>
  <si>
    <t>Taux de poursuite dans le supérieur à la rentrée suivant le baccalauréat</t>
  </si>
  <si>
    <t>Part de bacheliers mention Bien/Très bien</t>
  </si>
  <si>
    <t>Tableau 1 - Taux de poursuite dans l'enseignement supérieur directement après le baccalauréat selon le type de baccalauréat et la mention obtenue (en %)</t>
  </si>
  <si>
    <t>Bacheliers mention Bien/Très bien</t>
  </si>
  <si>
    <t>Bacheliers mention Assez bien</t>
  </si>
  <si>
    <t>Bacheliers mention Passable/2nd groupe</t>
  </si>
  <si>
    <t xml:space="preserve">Champ : France métropolitaine + DROM. </t>
  </si>
  <si>
    <t>Tableau 2 - Profils scolaires des bacheliers 2008 et 2014 entrés dans l'enseignement supérieur directement après le baccalauréat (en %)</t>
  </si>
  <si>
    <t>Série du baccalauréat</t>
  </si>
  <si>
    <t>Mention au baccalauréat</t>
  </si>
  <si>
    <t>Retard</t>
  </si>
  <si>
    <t>Ayant connu au moins un redoublement dans les études secondaires</t>
  </si>
  <si>
    <t>Part ayant validé l'année totalement</t>
  </si>
  <si>
    <t>Satisfaction vis-à-vis du contenu des études</t>
  </si>
  <si>
    <t>Satisfaction vis-à-vis du suivi et de l'encadrement de la formation</t>
  </si>
  <si>
    <t>Satisfaction vis-à-vis du déroulement des évaluations</t>
  </si>
  <si>
    <t>ENSEMBLE (rappel)</t>
  </si>
  <si>
    <t>Ensemble des inscrits directement après le baccalauréat (rappel)</t>
  </si>
  <si>
    <t>Structure 2014</t>
  </si>
  <si>
    <t>Structure 2008</t>
  </si>
  <si>
    <t>Projection de la structure 2008 sur les effectifs 2014</t>
  </si>
  <si>
    <t>Taux de poursuite dans le supérieur 2014</t>
  </si>
  <si>
    <t>Projection des taux de poursuite 2014 sur les effectifs 2014 avec la structure de 2008</t>
  </si>
  <si>
    <t>Taux de poursuite 2014 avec la structure de 2008</t>
  </si>
  <si>
    <t>Part ayant validé leur 1ère année totalement</t>
  </si>
  <si>
    <t>Satisfaction vis-à-vis du contenu des études la 1ère année</t>
  </si>
  <si>
    <t>Satisfaction vis-à-vis du suivi et de l'encadrement de la formation la 1ère année</t>
  </si>
  <si>
    <t>Satisfaction vis-à-vis du déroulement des évaluations la 1ère année</t>
  </si>
  <si>
    <t>CPGE</t>
  </si>
  <si>
    <t>STS</t>
  </si>
  <si>
    <t>Ecole d'ingénieurs</t>
  </si>
  <si>
    <t>2ème cycle d'études médicales</t>
  </si>
  <si>
    <t>Autres formations</t>
  </si>
  <si>
    <t>Pause dans les études</t>
  </si>
  <si>
    <t>1ère année</t>
  </si>
  <si>
    <t>2ème année</t>
  </si>
  <si>
    <t>3ème année</t>
  </si>
  <si>
    <t>4ème année</t>
  </si>
  <si>
    <t>5ème année</t>
  </si>
  <si>
    <t>6ème année</t>
  </si>
  <si>
    <t>7ème année</t>
  </si>
  <si>
    <r>
      <t xml:space="preserve">Panel 2008
</t>
    </r>
    <r>
      <rPr>
        <i/>
        <sz val="11"/>
        <color theme="1"/>
        <rFont val="Calibri"/>
        <family val="2"/>
        <scheme val="minor"/>
      </rPr>
      <t xml:space="preserve">Rentrée 2008 </t>
    </r>
  </si>
  <si>
    <r>
      <t xml:space="preserve">Panel 2014
</t>
    </r>
    <r>
      <rPr>
        <i/>
        <sz val="11"/>
        <color theme="1"/>
        <rFont val="Calibri"/>
        <family val="2"/>
        <scheme val="minor"/>
      </rPr>
      <t>Rentrée 2014</t>
    </r>
  </si>
  <si>
    <r>
      <t xml:space="preserve">Panel 2008
</t>
    </r>
    <r>
      <rPr>
        <i/>
        <sz val="11"/>
        <color theme="1"/>
        <rFont val="Calibri"/>
        <family val="2"/>
        <scheme val="minor"/>
      </rPr>
      <t>Rentrée 2009</t>
    </r>
  </si>
  <si>
    <r>
      <t xml:space="preserve">Panel 2014
</t>
    </r>
    <r>
      <rPr>
        <i/>
        <sz val="11"/>
        <color theme="1"/>
        <rFont val="Calibri"/>
        <family val="2"/>
        <scheme val="minor"/>
      </rPr>
      <t>Rentrée 2015</t>
    </r>
  </si>
  <si>
    <r>
      <t xml:space="preserve">Panel 2008
</t>
    </r>
    <r>
      <rPr>
        <i/>
        <sz val="11"/>
        <color theme="1"/>
        <rFont val="Calibri"/>
        <family val="2"/>
        <scheme val="minor"/>
      </rPr>
      <t>Rentrée 2010</t>
    </r>
  </si>
  <si>
    <r>
      <t xml:space="preserve">Panel 2014
</t>
    </r>
    <r>
      <rPr>
        <i/>
        <sz val="11"/>
        <color theme="1"/>
        <rFont val="Calibri"/>
        <family val="2"/>
        <scheme val="minor"/>
      </rPr>
      <t>Rentrée 2016</t>
    </r>
  </si>
  <si>
    <r>
      <t xml:space="preserve">Panel 2008
</t>
    </r>
    <r>
      <rPr>
        <i/>
        <sz val="11"/>
        <color theme="1"/>
        <rFont val="Calibri"/>
        <family val="2"/>
        <scheme val="minor"/>
      </rPr>
      <t>Rentrée 2011</t>
    </r>
  </si>
  <si>
    <r>
      <t xml:space="preserve">Panel 2014
</t>
    </r>
    <r>
      <rPr>
        <i/>
        <sz val="11"/>
        <color theme="1"/>
        <rFont val="Calibri"/>
        <family val="2"/>
        <scheme val="minor"/>
      </rPr>
      <t>Rentrée 2017</t>
    </r>
  </si>
  <si>
    <r>
      <t xml:space="preserve">Panel 2008
</t>
    </r>
    <r>
      <rPr>
        <i/>
        <sz val="11"/>
        <color theme="1"/>
        <rFont val="Calibri"/>
        <family val="2"/>
        <scheme val="minor"/>
      </rPr>
      <t>Rentrée 2012</t>
    </r>
  </si>
  <si>
    <r>
      <t xml:space="preserve">Panel 2014
</t>
    </r>
    <r>
      <rPr>
        <i/>
        <sz val="11"/>
        <color theme="1"/>
        <rFont val="Calibri"/>
        <family val="2"/>
        <scheme val="minor"/>
      </rPr>
      <t>Rentrée 2018</t>
    </r>
  </si>
  <si>
    <r>
      <t xml:space="preserve">Panel 2008
</t>
    </r>
    <r>
      <rPr>
        <i/>
        <sz val="11"/>
        <color theme="1"/>
        <rFont val="Calibri"/>
        <family val="2"/>
        <scheme val="minor"/>
      </rPr>
      <t>Rentrée 2013</t>
    </r>
  </si>
  <si>
    <r>
      <t xml:space="preserve">Panel 2014
</t>
    </r>
    <r>
      <rPr>
        <i/>
        <sz val="11"/>
        <color theme="1"/>
        <rFont val="Calibri"/>
        <family val="2"/>
        <scheme val="minor"/>
      </rPr>
      <t>Rentrée 2019</t>
    </r>
  </si>
  <si>
    <r>
      <t xml:space="preserve">Panel 2008
</t>
    </r>
    <r>
      <rPr>
        <i/>
        <sz val="11"/>
        <color theme="1"/>
        <rFont val="Calibri"/>
        <family val="2"/>
        <scheme val="minor"/>
      </rPr>
      <t>Rentrée 2014</t>
    </r>
  </si>
  <si>
    <r>
      <t xml:space="preserve">Panel 2014
</t>
    </r>
    <r>
      <rPr>
        <i/>
        <sz val="11"/>
        <color theme="1"/>
        <rFont val="Calibri"/>
        <family val="2"/>
        <scheme val="minor"/>
      </rPr>
      <t>Rentrée 2020</t>
    </r>
  </si>
  <si>
    <t>Lecture : Parmi les bacheliers 2008 inscrits dans une formation de l’enseignement supérieur après leur baccalauréat et non diplômés après sept années, 31 % étaient en classes préparatoires aux grandes écoles directement aprè le baccalauréat. Parmi les bacheliers 2014 inscrits dans une formation de l’enseignement supérieur après leur baccalauréat et non diplômés après sept années, 6 % étaient en classes préparatoires aux grandes écoles directement aprè le baccalauréat.</t>
  </si>
  <si>
    <t>Source : MESR-SIES, Panels de bacheliers 2008 et 2014.</t>
  </si>
  <si>
    <t>Plus haut diplôme obtenu avant la sortie</t>
  </si>
  <si>
    <r>
      <t>Licence générale</t>
    </r>
    <r>
      <rPr>
        <i/>
        <sz val="10"/>
        <color rgb="FF000000"/>
        <rFont val="Calibri"/>
        <family val="2"/>
        <scheme val="minor"/>
      </rPr>
      <t/>
    </r>
  </si>
  <si>
    <r>
      <t>Licence professionnelle</t>
    </r>
    <r>
      <rPr>
        <i/>
        <sz val="10"/>
        <color rgb="FF000000"/>
        <rFont val="Calibri"/>
        <family val="2"/>
        <scheme val="minor"/>
      </rPr>
      <t/>
    </r>
  </si>
  <si>
    <r>
      <t>Master</t>
    </r>
    <r>
      <rPr>
        <i/>
        <sz val="10"/>
        <color rgb="FF000000"/>
        <rFont val="Calibri"/>
        <family val="2"/>
        <scheme val="minor"/>
      </rPr>
      <t/>
    </r>
  </si>
  <si>
    <r>
      <t xml:space="preserve">Panel 2014
</t>
    </r>
    <r>
      <rPr>
        <i/>
        <sz val="10"/>
        <color rgb="FF000000"/>
        <rFont val="Arial"/>
        <family val="2"/>
      </rPr>
      <t>14% des diplômés sortis</t>
    </r>
  </si>
  <si>
    <r>
      <t xml:space="preserve">Panel 2008
</t>
    </r>
    <r>
      <rPr>
        <i/>
        <sz val="9"/>
        <color rgb="FF000000"/>
        <rFont val="Arial"/>
        <family val="2"/>
      </rPr>
      <t>11% des diplômés sortis</t>
    </r>
  </si>
  <si>
    <r>
      <t xml:space="preserve">Panel 2014
</t>
    </r>
    <r>
      <rPr>
        <i/>
        <sz val="9"/>
        <color rgb="FF000000"/>
        <rFont val="Arial"/>
        <family val="2"/>
      </rPr>
      <t>12% des diplômés sortis</t>
    </r>
  </si>
  <si>
    <r>
      <t xml:space="preserve">Panel 2008
</t>
    </r>
    <r>
      <rPr>
        <i/>
        <sz val="9"/>
        <color rgb="FF000000"/>
        <rFont val="Arial"/>
        <family val="2"/>
      </rPr>
      <t>9% des diplômés sortis</t>
    </r>
  </si>
  <si>
    <r>
      <t xml:space="preserve">Panel 2014
</t>
    </r>
    <r>
      <rPr>
        <i/>
        <sz val="10"/>
        <color rgb="FF000000"/>
        <rFont val="Arial"/>
        <family val="2"/>
      </rPr>
      <t>25% des diplômés sortis</t>
    </r>
  </si>
  <si>
    <r>
      <t xml:space="preserve">Panel 2008
</t>
    </r>
    <r>
      <rPr>
        <i/>
        <sz val="10"/>
        <color rgb="FF000000"/>
        <rFont val="Arial"/>
        <family val="2"/>
      </rPr>
      <t>23% des diplômés sortis</t>
    </r>
  </si>
  <si>
    <t>LG seulement</t>
  </si>
  <si>
    <t>+ BTS</t>
  </si>
  <si>
    <t>+ DUT</t>
  </si>
  <si>
    <t>LP seulement</t>
  </si>
  <si>
    <t>Autre diplôme**</t>
  </si>
  <si>
    <t>Annexe 1 - Détail de la méthode de calcul du taux de poursuite dans l'enseignement supérieur directement après le baccalauréat des bacheliers 2014 d'après la répartition des types de baccalauréat des bacheliers 2008</t>
  </si>
  <si>
    <t>Annexe 2 - Ensemble des caractéristiques des bacheliers 2008 et 2014 lors de leur entrée dans l'enseignement supérieur selon la série du baccalauréat et la mention obtenue (en %)</t>
  </si>
  <si>
    <t>Annexe 3 - Ensemble des caractéristiques des bacheliers 2008 et 2014 lors de leur entrée dans l'enseignement supérieur selon la formation suivie directement après le baccalauréat (en %)</t>
  </si>
  <si>
    <t>Annexe 4 - Niveau de diplomation des bacheliers sortis après six années dans l’enseignement supérieur ou plus tôt selon la série du baccalauréat et la mention obtenue (en %)</t>
  </si>
  <si>
    <t xml:space="preserve">Effectifs de bacheliers 2014 
</t>
  </si>
  <si>
    <t>Tableau 1 - Taux de poursuite dans l'enseignement supérieur directement après le baccalauréat selon le type de baccalauréat (en %)</t>
  </si>
  <si>
    <t>Ensemble (taux 2014 appliqués à structure 2008)</t>
  </si>
  <si>
    <t>Annexe 5 - Taux de poursuite d’études selon le niveau de diplôme atteint après six années dans l’enseignement supérieur selon la série du baccalauréat et la mention obtenue (en %)</t>
  </si>
  <si>
    <t>Figure 1 - Caractéristiques des bacheliers 2008 et 2014 lors de leur entrée dans l'enseignement supérieur directement après le baccalauréat (en %)</t>
  </si>
  <si>
    <t>Figure 1 - Souhaits et satisfactions des bacheliers 2008 et 2014 lors de leur entrée dans l'enseignement supérieur et réussite en 1ère année (en %)</t>
  </si>
  <si>
    <t>Annexe 6 - Les bacheliers 2014 et 2008 non diplômés après six années passées dans l'enseignement supérieur : situation chaque année depuis leur entrée directement après le baccalauréat</t>
  </si>
  <si>
    <t>Taux de poursuite d'études après six années dans l'enseignement supérieur</t>
  </si>
  <si>
    <t>Lecture : Parmi les bacheliers professionnels 2014, 60 % se sont inscrits dans une formation de l’enseignement supérieur après leur baccalauréat. Cette part était de 51 % parmi les bacheliers 2008.</t>
  </si>
  <si>
    <t>Lecture : Parmi les bacheliers 2014 inscrits dans une formation de l’enseignement supérieur après leur baccalauréat, 13 % sont des bacheliers professionnels. Cette part était de 8 % parmi les bacheliers 2008.</t>
  </si>
  <si>
    <t xml:space="preserve">Bacheliers 2008 et 2014 inscrits dans une formation de l’enseignement supérieur après leur baccalauréat. </t>
  </si>
  <si>
    <t>Lecture : Parmi les bacheliers 2014, 93 % se sont inscrits dans la formation qu'ils souhaitent directement après le baccalauréat. Cette part était de 88 % pour les bacheliers 2008.</t>
  </si>
  <si>
    <t>Lecture : Parmi les bacheliers 2014 inscrits dans une formation de l’enseignement supérieur après leur baccalauréat et sortis avant la rentrée 2020, 80 % sont diplômés. Cette part était de 78 % pour les bacheliers 2008.</t>
  </si>
  <si>
    <t xml:space="preserve">Bacheliers 2008 et 2014 inscrits dans une formation de l’enseignement supérieur après leur baccalauréat et sortis de l’enseignement supérieur au plus tard six ans après. </t>
  </si>
  <si>
    <t xml:space="preserve">Lecture : Parmi les bacheliers 2014 inscrits dans une formation de l’enseignement supérieur après leur baccalauréat et sortis de l’enseignement supérieur avant la septième année avec comme plus haut diplôme un master, 9 % avaient obtenu en amont un BTS et une licence professionnelle. Cette part était de 3 % pour les bacheliers 2008. </t>
  </si>
  <si>
    <t xml:space="preserve">Bacheliers 2008 et 2014 inscrits dans une formation de l’enseignement supérieur après leur baccalauréat et sortis de l’enseignement supérieur au plus tard six ans après, diplômés d’une licence générale, professionnelle ou d’un master. </t>
  </si>
  <si>
    <t>Lecture : Parmi les bacheliers 2014 inscrits dans une formation de l’enseignement supérieur après leur baccalauréat, 25 % des diplômés de master universitaire poursuivent leurs études à la rentrée 2020. Cette part était de 20 % pour les bacheliers 2008.</t>
  </si>
  <si>
    <t>Part dans l'ensemble des bacheliers inscrits directement après le baccalauréat</t>
  </si>
  <si>
    <t>Part dans l'ensemble des bacheliers en poursuite d'études après six années dans l'enseignement supérieur</t>
  </si>
  <si>
    <t xml:space="preserve">Figure 4 – Taux de poursuite d’études et répartition des bacheliers après six années dans l’enseignement supérieur selon le niveau de diplôme atteint (en %)  </t>
  </si>
  <si>
    <t xml:space="preserve">Bacheliers 2008 et 2014 inscrits dans une formation de l’enseignement supérieur après leur baccalauréat en poursuite d’études après six années dans l’enseignement supérieur. </t>
  </si>
  <si>
    <t>Bacheliers 2008 et 2014.</t>
  </si>
  <si>
    <t xml:space="preserve">Figure 2 - Niveau de diplomation des bacheliers sortis au plus tard après six années dans l’enseignement supérieur </t>
  </si>
  <si>
    <t>Figure 3 – Cumul de diplômes des bacheliers 2008 et 2014 sortis au plus tard après six années dans l’enseignement supérieur, diplômés d’une licence générale, professionnelle ou d’un master universitaire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</si>
</sst>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b/>
      <sz val="11"/>
      <color theme="1"/>
      <name val="Calibri"/>
      <family val="2"/>
      <scheme val="minor"/>
    </font>
    <font>
      <b/>
      <sz val="10"/>
      <color rgb="FF000000"/>
      <name val="Arial"/>
      <family val="2"/>
    </font>
    <font>
      <b/>
      <sz val="9"/>
      <color rgb="FF000000"/>
      <name val="Arial"/>
      <family val="2"/>
    </font>
    <font>
      <i/>
      <sz val="9"/>
      <color rgb="FF000000"/>
      <name val="Arial"/>
      <family val="2"/>
    </font>
    <font>
      <b/>
      <sz val="10"/>
      <color theme="1"/>
      <name val="Calibri"/>
      <family val="2"/>
      <scheme val="minor"/>
    </font>
    <font>
      <u/>
      <sz val="11"/>
      <color theme="10"/>
      <name val="Calibri"/>
      <family val="2"/>
      <scheme val="minor"/>
    </font>
    <font>
      <b/>
      <sz val="12"/>
      <color theme="1"/>
      <name val="Calibri"/>
      <family val="2"/>
      <scheme val="minor"/>
    </font>
    <font>
      <b/>
      <sz val="10"/>
      <color theme="1"/>
      <name val="Arial"/>
      <family val="2"/>
    </font>
    <font>
      <b/>
      <i/>
      <sz val="9"/>
      <color rgb="FF000000"/>
      <name val="Arial"/>
      <family val="2"/>
    </font>
    <font>
      <sz val="9"/>
      <color rgb="FF000000"/>
      <name val="Arial"/>
      <family val="2"/>
    </font>
    <font>
      <b/>
      <sz val="9"/>
      <color theme="1"/>
      <name val="Arial"/>
      <family val="2"/>
    </font>
    <font>
      <sz val="9"/>
      <color theme="1"/>
      <name val="Arial"/>
      <family val="2"/>
    </font>
    <font>
      <sz val="11"/>
      <color indexed="8"/>
      <name val="Calibri"/>
      <family val="2"/>
      <scheme val="minor"/>
    </font>
    <font>
      <i/>
      <sz val="11"/>
      <color indexed="8"/>
      <name val="Calibri"/>
      <family val="2"/>
      <scheme val="minor"/>
    </font>
    <font>
      <b/>
      <sz val="11"/>
      <color rgb="FF000000"/>
      <name val="Calibri"/>
      <family val="2"/>
      <scheme val="minor"/>
    </font>
    <font>
      <b/>
      <sz val="11"/>
      <color rgb="FFFF0000"/>
      <name val="Calibri"/>
      <family val="2"/>
      <scheme val="minor"/>
    </font>
    <font>
      <i/>
      <sz val="11"/>
      <color theme="1"/>
      <name val="Calibri"/>
      <family val="2"/>
      <scheme val="minor"/>
    </font>
    <font>
      <b/>
      <i/>
      <sz val="8"/>
      <color rgb="FF000000"/>
      <name val="Arial"/>
      <family val="2"/>
    </font>
    <font>
      <sz val="11"/>
      <color theme="1"/>
      <name val="Calibri"/>
      <family val="2"/>
      <scheme val="minor"/>
    </font>
    <font>
      <sz val="9"/>
      <color theme="1"/>
      <name val="Calibri"/>
      <family val="2"/>
      <scheme val="minor"/>
    </font>
    <font>
      <sz val="10"/>
      <color theme="1"/>
      <name val="Calibri"/>
      <family val="2"/>
      <scheme val="minor"/>
    </font>
    <font>
      <b/>
      <sz val="12"/>
      <color rgb="FFFF0000"/>
      <name val="Calibri"/>
      <family val="2"/>
      <scheme val="minor"/>
    </font>
    <font>
      <i/>
      <sz val="10"/>
      <color rgb="FF000000"/>
      <name val="Calibri"/>
      <family val="2"/>
      <scheme val="minor"/>
    </font>
    <font>
      <i/>
      <sz val="10"/>
      <color rgb="FF000000"/>
      <name val="Arial"/>
      <family val="2"/>
    </font>
    <font>
      <b/>
      <i/>
      <sz val="11"/>
      <color theme="1"/>
      <name val="Calibri"/>
      <family val="2"/>
      <scheme val="minor"/>
    </font>
    <font>
      <b/>
      <sz val="11"/>
      <color indexed="8"/>
      <name val="Calibri"/>
      <family val="2"/>
      <scheme val="minor"/>
    </font>
  </fonts>
  <fills count="2">
    <fill>
      <patternFill patternType="none"/>
    </fill>
    <fill>
      <patternFill patternType="gray125"/>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s>
  <cellStyleXfs count="3">
    <xf numFmtId="0" fontId="0" fillId="0" borderId="0"/>
    <xf numFmtId="0" fontId="6" fillId="0" borderId="0" applyNumberFormat="0" applyFill="0" applyBorder="0" applyAlignment="0" applyProtection="0"/>
    <xf numFmtId="9" fontId="19" fillId="0" borderId="0" applyFont="0" applyFill="0" applyBorder="0" applyAlignment="0" applyProtection="0"/>
  </cellStyleXfs>
  <cellXfs count="323">
    <xf numFmtId="0" fontId="0" fillId="0" borderId="0" xfId="0"/>
    <xf numFmtId="0" fontId="1" fillId="0" borderId="0" xfId="0" applyFont="1"/>
    <xf numFmtId="0" fontId="5" fillId="0" borderId="0" xfId="0" applyFont="1"/>
    <xf numFmtId="0" fontId="6" fillId="0" borderId="0" xfId="1"/>
    <xf numFmtId="0" fontId="3" fillId="0" borderId="24" xfId="0" applyFont="1" applyBorder="1" applyAlignment="1">
      <alignment horizontal="center" vertical="top" wrapText="1"/>
    </xf>
    <xf numFmtId="0" fontId="4" fillId="0" borderId="15" xfId="0" applyFont="1" applyBorder="1" applyAlignment="1">
      <alignment horizontal="right" vertical="top" wrapText="1"/>
    </xf>
    <xf numFmtId="0" fontId="4" fillId="0" borderId="11" xfId="0" applyFont="1" applyBorder="1" applyAlignment="1">
      <alignment horizontal="righ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164" fontId="0" fillId="0" borderId="0" xfId="0" applyNumberFormat="1"/>
    <xf numFmtId="0" fontId="3" fillId="0" borderId="2" xfId="0" applyFont="1" applyBorder="1" applyAlignment="1">
      <alignment horizontal="center" vertical="top" wrapText="1"/>
    </xf>
    <xf numFmtId="0" fontId="4" fillId="0" borderId="14" xfId="0" applyFont="1" applyBorder="1" applyAlignment="1">
      <alignment horizontal="right" vertical="top" wrapText="1"/>
    </xf>
    <xf numFmtId="0" fontId="4" fillId="0" borderId="4" xfId="0" applyFont="1" applyBorder="1" applyAlignment="1">
      <alignment horizontal="right"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6" fillId="0" borderId="0" xfId="1" applyAlignment="1">
      <alignment vertical="center"/>
    </xf>
    <xf numFmtId="0" fontId="1" fillId="0" borderId="0" xfId="0" applyFont="1" applyAlignment="1">
      <alignment vertical="center"/>
    </xf>
    <xf numFmtId="1" fontId="0" fillId="0" borderId="31" xfId="0" applyNumberFormat="1" applyBorder="1" applyAlignment="1">
      <alignment horizontal="center"/>
    </xf>
    <xf numFmtId="1" fontId="0" fillId="0" borderId="33" xfId="0" applyNumberFormat="1" applyBorder="1" applyAlignment="1">
      <alignment horizontal="center"/>
    </xf>
    <xf numFmtId="1" fontId="0" fillId="0" borderId="30" xfId="0" applyNumberFormat="1" applyBorder="1" applyAlignment="1">
      <alignment horizontal="center"/>
    </xf>
    <xf numFmtId="1" fontId="0" fillId="0" borderId="32" xfId="0" applyNumberFormat="1" applyBorder="1" applyAlignment="1">
      <alignment horizontal="center"/>
    </xf>
    <xf numFmtId="0" fontId="1" fillId="0" borderId="29" xfId="0" applyFont="1" applyBorder="1" applyAlignment="1">
      <alignment horizontal="center"/>
    </xf>
    <xf numFmtId="0" fontId="1" fillId="0" borderId="31" xfId="0" applyFont="1" applyBorder="1" applyAlignment="1">
      <alignment horizontal="center"/>
    </xf>
    <xf numFmtId="0" fontId="1" fillId="0" borderId="36" xfId="0" applyFont="1" applyBorder="1" applyAlignment="1">
      <alignment horizontal="center"/>
    </xf>
    <xf numFmtId="0" fontId="1" fillId="0" borderId="29" xfId="0" applyFont="1" applyBorder="1" applyAlignment="1">
      <alignment wrapText="1"/>
    </xf>
    <xf numFmtId="0" fontId="1" fillId="0" borderId="30" xfId="0" applyFont="1" applyBorder="1" applyAlignment="1">
      <alignment wrapText="1"/>
    </xf>
    <xf numFmtId="0" fontId="1" fillId="0" borderId="30" xfId="0" applyFont="1" applyFill="1" applyBorder="1" applyAlignment="1">
      <alignment wrapText="1"/>
    </xf>
    <xf numFmtId="0" fontId="1" fillId="0" borderId="32" xfId="0" applyFont="1" applyBorder="1" applyAlignment="1">
      <alignment wrapText="1"/>
    </xf>
    <xf numFmtId="0" fontId="1" fillId="0" borderId="30" xfId="0" applyFont="1" applyBorder="1" applyAlignment="1">
      <alignment horizontal="left" wrapText="1"/>
    </xf>
    <xf numFmtId="0" fontId="1" fillId="0" borderId="30" xfId="0" applyFont="1" applyFill="1" applyBorder="1" applyAlignment="1">
      <alignment horizontal="left" wrapText="1"/>
    </xf>
    <xf numFmtId="0" fontId="1" fillId="0" borderId="38" xfId="0" applyFont="1" applyBorder="1" applyAlignment="1">
      <alignment horizontal="center"/>
    </xf>
    <xf numFmtId="0" fontId="1" fillId="0" borderId="32" xfId="0" applyFont="1" applyFill="1" applyBorder="1" applyAlignment="1">
      <alignment wrapText="1"/>
    </xf>
    <xf numFmtId="1" fontId="0" fillId="0" borderId="36" xfId="0" applyNumberFormat="1" applyFill="1" applyBorder="1" applyAlignment="1">
      <alignment horizontal="center" vertical="center"/>
    </xf>
    <xf numFmtId="1" fontId="0" fillId="0" borderId="37" xfId="0" applyNumberFormat="1" applyBorder="1" applyAlignment="1">
      <alignment horizontal="center" vertical="center"/>
    </xf>
    <xf numFmtId="1" fontId="0" fillId="0" borderId="33" xfId="0" applyNumberFormat="1" applyBorder="1" applyAlignment="1">
      <alignment horizontal="center" vertical="center"/>
    </xf>
    <xf numFmtId="1" fontId="0" fillId="0" borderId="29" xfId="0" applyNumberFormat="1" applyBorder="1" applyAlignment="1">
      <alignment horizontal="center" vertical="center"/>
    </xf>
    <xf numFmtId="1" fontId="0" fillId="0" borderId="30" xfId="0" applyNumberFormat="1" applyBorder="1" applyAlignment="1">
      <alignment horizontal="center" vertical="center"/>
    </xf>
    <xf numFmtId="1" fontId="0" fillId="0" borderId="30" xfId="0" applyNumberFormat="1" applyFill="1" applyBorder="1" applyAlignment="1">
      <alignment horizontal="center" vertical="center"/>
    </xf>
    <xf numFmtId="1" fontId="2" fillId="0" borderId="5"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11" fillId="0" borderId="22" xfId="0" applyNumberFormat="1" applyFont="1" applyBorder="1" applyAlignment="1">
      <alignment horizontal="center" vertical="center"/>
    </xf>
    <xf numFmtId="1" fontId="4" fillId="0" borderId="23" xfId="0" applyNumberFormat="1" applyFont="1" applyBorder="1" applyAlignment="1">
      <alignment horizontal="center" vertical="center" wrapText="1"/>
    </xf>
    <xf numFmtId="0" fontId="15" fillId="0" borderId="0" xfId="0" applyFont="1" applyAlignment="1">
      <alignment vertical="center"/>
    </xf>
    <xf numFmtId="1" fontId="8" fillId="0" borderId="3" xfId="0" applyNumberFormat="1" applyFont="1" applyBorder="1" applyAlignment="1">
      <alignment horizontal="center" vertical="center"/>
    </xf>
    <xf numFmtId="1" fontId="8" fillId="0" borderId="20" xfId="0" applyNumberFormat="1" applyFont="1" applyBorder="1" applyAlignment="1">
      <alignment horizontal="center" vertical="center"/>
    </xf>
    <xf numFmtId="1" fontId="3" fillId="0" borderId="25" xfId="0" applyNumberFormat="1" applyFont="1" applyFill="1" applyBorder="1" applyAlignment="1">
      <alignment horizontal="center" vertical="center" wrapText="1"/>
    </xf>
    <xf numFmtId="1" fontId="12" fillId="0" borderId="26" xfId="0" applyNumberFormat="1" applyFont="1" applyBorder="1" applyAlignment="1">
      <alignment horizontal="center" vertical="center"/>
    </xf>
    <xf numFmtId="1" fontId="12" fillId="0" borderId="27" xfId="0" applyNumberFormat="1" applyFont="1" applyBorder="1" applyAlignment="1">
      <alignment horizontal="center" vertical="center"/>
    </xf>
    <xf numFmtId="1" fontId="3" fillId="0" borderId="27" xfId="0" applyNumberFormat="1" applyFont="1" applyBorder="1" applyAlignment="1">
      <alignment horizontal="center" vertical="center" wrapText="1"/>
    </xf>
    <xf numFmtId="1" fontId="3" fillId="0" borderId="28" xfId="0" applyNumberFormat="1" applyFont="1" applyBorder="1" applyAlignment="1">
      <alignment horizontal="center" vertical="center" wrapText="1"/>
    </xf>
    <xf numFmtId="1" fontId="11" fillId="0" borderId="18" xfId="0" applyNumberFormat="1" applyFont="1" applyBorder="1" applyAlignment="1">
      <alignment horizontal="center" vertical="center"/>
    </xf>
    <xf numFmtId="1" fontId="2" fillId="0" borderId="20"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0" fontId="16" fillId="0" borderId="0" xfId="0" applyFont="1"/>
    <xf numFmtId="1" fontId="8" fillId="0" borderId="11" xfId="0" applyNumberFormat="1" applyFont="1" applyBorder="1" applyAlignment="1">
      <alignment horizontal="center" vertical="center"/>
    </xf>
    <xf numFmtId="1" fontId="8" fillId="0" borderId="44" xfId="0" applyNumberFormat="1" applyFont="1" applyBorder="1" applyAlignment="1">
      <alignment horizontal="center" vertical="center"/>
    </xf>
    <xf numFmtId="0" fontId="1" fillId="0" borderId="8" xfId="0" applyFont="1" applyBorder="1" applyAlignment="1">
      <alignment horizontal="center"/>
    </xf>
    <xf numFmtId="1" fontId="3" fillId="0" borderId="24" xfId="0" applyNumberFormat="1" applyFont="1" applyBorder="1" applyAlignment="1">
      <alignment horizontal="center" vertical="center" wrapText="1"/>
    </xf>
    <xf numFmtId="1" fontId="12" fillId="0" borderId="15"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3" fillId="0" borderId="11"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 fontId="11" fillId="0" borderId="45" xfId="0" applyNumberFormat="1" applyFont="1" applyBorder="1" applyAlignment="1">
      <alignment horizontal="center" vertical="center"/>
    </xf>
    <xf numFmtId="1" fontId="9" fillId="0" borderId="24"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0" fontId="17" fillId="0" borderId="38" xfId="0" applyFont="1" applyFill="1" applyBorder="1" applyAlignment="1">
      <alignment wrapText="1"/>
    </xf>
    <xf numFmtId="1" fontId="17" fillId="0" borderId="38" xfId="0" applyNumberFormat="1" applyFont="1" applyBorder="1" applyAlignment="1">
      <alignment horizontal="center" vertical="center"/>
    </xf>
    <xf numFmtId="1" fontId="17" fillId="0" borderId="35" xfId="0" applyNumberFormat="1" applyFont="1" applyBorder="1" applyAlignment="1">
      <alignment horizontal="center" vertical="center"/>
    </xf>
    <xf numFmtId="1" fontId="17" fillId="0" borderId="43" xfId="0" applyNumberFormat="1" applyFont="1" applyBorder="1" applyAlignment="1">
      <alignment horizontal="center" vertical="center"/>
    </xf>
    <xf numFmtId="1" fontId="17" fillId="0" borderId="34" xfId="0" applyNumberFormat="1" applyFont="1" applyBorder="1" applyAlignment="1">
      <alignment horizontal="center" vertical="center"/>
    </xf>
    <xf numFmtId="1" fontId="0" fillId="0" borderId="38" xfId="0" applyNumberFormat="1" applyBorder="1" applyAlignment="1">
      <alignment horizontal="center" vertical="center"/>
    </xf>
    <xf numFmtId="1" fontId="3" fillId="0" borderId="20" xfId="0" applyNumberFormat="1" applyFont="1" applyBorder="1" applyAlignment="1">
      <alignment horizontal="center" vertical="center" wrapText="1"/>
    </xf>
    <xf numFmtId="1" fontId="9" fillId="0" borderId="2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20" xfId="0" applyNumberFormat="1" applyFont="1" applyBorder="1" applyAlignment="1">
      <alignment horizontal="center" vertical="center"/>
    </xf>
    <xf numFmtId="1" fontId="4" fillId="0" borderId="46" xfId="0" applyNumberFormat="1" applyFont="1" applyBorder="1" applyAlignment="1">
      <alignment horizontal="center" vertical="center" wrapText="1"/>
    </xf>
    <xf numFmtId="1" fontId="0" fillId="0" borderId="3" xfId="0" applyNumberFormat="1" applyFont="1" applyBorder="1" applyAlignment="1">
      <alignment horizontal="center" vertical="center"/>
    </xf>
    <xf numFmtId="1" fontId="18" fillId="0" borderId="21" xfId="0" applyNumberFormat="1" applyFont="1" applyBorder="1" applyAlignment="1">
      <alignment horizontal="center" vertical="center" wrapText="1"/>
    </xf>
    <xf numFmtId="1" fontId="18" fillId="0" borderId="44" xfId="0" applyNumberFormat="1" applyFont="1" applyBorder="1" applyAlignment="1">
      <alignment horizontal="center" vertical="center" wrapText="1"/>
    </xf>
    <xf numFmtId="1" fontId="1" fillId="0" borderId="25" xfId="0" applyNumberFormat="1" applyFont="1" applyBorder="1" applyAlignment="1">
      <alignment horizontal="center" vertical="center"/>
    </xf>
    <xf numFmtId="1" fontId="9" fillId="0" borderId="44" xfId="0" applyNumberFormat="1" applyFont="1" applyBorder="1" applyAlignment="1">
      <alignment horizontal="center" vertical="center" wrapText="1"/>
    </xf>
    <xf numFmtId="1" fontId="1" fillId="0" borderId="13" xfId="0" applyNumberFormat="1" applyFont="1" applyBorder="1" applyAlignment="1">
      <alignment horizontal="center" vertical="center"/>
    </xf>
    <xf numFmtId="1" fontId="1" fillId="0" borderId="26" xfId="0" applyNumberFormat="1" applyFont="1" applyBorder="1" applyAlignment="1">
      <alignment horizontal="center" vertical="center"/>
    </xf>
    <xf numFmtId="1" fontId="0" fillId="0" borderId="32" xfId="0" applyNumberFormat="1" applyBorder="1" applyAlignment="1">
      <alignment horizontal="center" vertical="center"/>
    </xf>
    <xf numFmtId="1" fontId="18" fillId="0" borderId="6" xfId="0" applyNumberFormat="1" applyFont="1" applyBorder="1" applyAlignment="1">
      <alignment horizontal="center" vertical="center" wrapText="1"/>
    </xf>
    <xf numFmtId="1" fontId="13" fillId="0" borderId="41" xfId="0" applyNumberFormat="1" applyFont="1" applyFill="1" applyBorder="1" applyAlignment="1" applyProtection="1">
      <alignment horizontal="center" vertical="center" wrapText="1"/>
    </xf>
    <xf numFmtId="0" fontId="1" fillId="0" borderId="35" xfId="0" applyFont="1" applyBorder="1" applyAlignment="1">
      <alignment horizontal="center"/>
    </xf>
    <xf numFmtId="1" fontId="0" fillId="0" borderId="7" xfId="0" applyNumberFormat="1" applyBorder="1" applyAlignment="1">
      <alignment horizontal="center" vertical="center"/>
    </xf>
    <xf numFmtId="1" fontId="0" fillId="0" borderId="39" xfId="0" applyNumberFormat="1" applyBorder="1" applyAlignment="1">
      <alignment horizontal="center" vertical="center"/>
    </xf>
    <xf numFmtId="1" fontId="0" fillId="0" borderId="8" xfId="0" applyNumberFormat="1" applyBorder="1" applyAlignment="1">
      <alignment horizontal="center" vertical="center"/>
    </xf>
    <xf numFmtId="1" fontId="0" fillId="0" borderId="36" xfId="0" applyNumberFormat="1" applyBorder="1" applyAlignment="1">
      <alignment horizontal="center" vertical="center"/>
    </xf>
    <xf numFmtId="1" fontId="0" fillId="0" borderId="0" xfId="0" applyNumberFormat="1" applyBorder="1" applyAlignment="1">
      <alignment horizontal="center" vertical="center"/>
    </xf>
    <xf numFmtId="1" fontId="0" fillId="0" borderId="31" xfId="0" applyNumberFormat="1" applyBorder="1" applyAlignment="1">
      <alignment horizontal="center" vertical="center"/>
    </xf>
    <xf numFmtId="0" fontId="0" fillId="0" borderId="0" xfId="0" applyFont="1"/>
    <xf numFmtId="0" fontId="0" fillId="0" borderId="38" xfId="0" applyBorder="1"/>
    <xf numFmtId="0" fontId="1" fillId="0" borderId="29" xfId="0" applyFont="1" applyBorder="1" applyAlignment="1">
      <alignment horizontal="left" wrapText="1"/>
    </xf>
    <xf numFmtId="1" fontId="0" fillId="0" borderId="29" xfId="0" applyNumberFormat="1" applyFont="1" applyBorder="1" applyAlignment="1">
      <alignment horizontal="center" vertical="center"/>
    </xf>
    <xf numFmtId="1" fontId="0" fillId="0" borderId="8" xfId="0" applyNumberFormat="1" applyFont="1" applyBorder="1" applyAlignment="1">
      <alignment horizontal="center" vertical="center"/>
    </xf>
    <xf numFmtId="1" fontId="0" fillId="0" borderId="30" xfId="0" applyNumberFormat="1" applyFont="1" applyBorder="1" applyAlignment="1">
      <alignment horizontal="center" vertical="center"/>
    </xf>
    <xf numFmtId="1" fontId="0" fillId="0" borderId="31" xfId="0" applyNumberFormat="1" applyFont="1" applyBorder="1" applyAlignment="1">
      <alignment horizontal="center" vertical="center"/>
    </xf>
    <xf numFmtId="0" fontId="1" fillId="0" borderId="32" xfId="0" applyFont="1" applyBorder="1" applyAlignment="1">
      <alignment horizontal="left" wrapText="1"/>
    </xf>
    <xf numFmtId="1" fontId="0" fillId="0" borderId="32" xfId="0" applyNumberFormat="1" applyFont="1" applyBorder="1" applyAlignment="1">
      <alignment horizontal="center" vertical="center"/>
    </xf>
    <xf numFmtId="1" fontId="0" fillId="0" borderId="33" xfId="0" applyNumberFormat="1" applyFont="1" applyBorder="1" applyAlignment="1">
      <alignment horizontal="center" vertical="center"/>
    </xf>
    <xf numFmtId="0" fontId="1" fillId="0" borderId="29" xfId="0" applyFont="1" applyFill="1" applyBorder="1" applyAlignment="1">
      <alignment horizontal="left" wrapText="1"/>
    </xf>
    <xf numFmtId="0" fontId="1" fillId="0" borderId="32" xfId="0" applyFont="1" applyFill="1" applyBorder="1" applyAlignment="1">
      <alignment horizontal="left" wrapText="1"/>
    </xf>
    <xf numFmtId="0" fontId="0" fillId="0" borderId="34" xfId="0" applyBorder="1" applyAlignment="1"/>
    <xf numFmtId="0" fontId="0" fillId="0" borderId="35" xfId="0" applyBorder="1" applyAlignment="1"/>
    <xf numFmtId="1" fontId="0" fillId="0" borderId="29" xfId="0" applyNumberFormat="1" applyFill="1" applyBorder="1" applyAlignment="1">
      <alignment horizontal="center" vertical="center"/>
    </xf>
    <xf numFmtId="0" fontId="1" fillId="0" borderId="38" xfId="0" applyFont="1" applyBorder="1" applyAlignment="1">
      <alignment horizontal="center" vertical="center"/>
    </xf>
    <xf numFmtId="0" fontId="0" fillId="0" borderId="38" xfId="0" applyBorder="1" applyAlignment="1"/>
    <xf numFmtId="0" fontId="1" fillId="0" borderId="36" xfId="0" applyFont="1" applyBorder="1" applyAlignment="1">
      <alignment wrapText="1"/>
    </xf>
    <xf numFmtId="0" fontId="1" fillId="0" borderId="37" xfId="0" applyFont="1" applyBorder="1" applyAlignment="1">
      <alignment wrapText="1"/>
    </xf>
    <xf numFmtId="1" fontId="0" fillId="0" borderId="40" xfId="0" applyNumberFormat="1" applyBorder="1" applyAlignment="1">
      <alignment horizontal="center" vertical="center"/>
    </xf>
    <xf numFmtId="1" fontId="9" fillId="0" borderId="2" xfId="0" applyNumberFormat="1" applyFont="1" applyFill="1" applyBorder="1" applyAlignment="1">
      <alignment horizontal="center" vertical="center" wrapText="1"/>
    </xf>
    <xf numFmtId="1" fontId="1" fillId="0" borderId="25"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4" fillId="0" borderId="4" xfId="0" applyNumberFormat="1" applyFont="1" applyFill="1" applyBorder="1" applyAlignment="1">
      <alignment horizontal="center" vertical="center" wrapText="1"/>
    </xf>
    <xf numFmtId="1" fontId="0" fillId="0" borderId="27" xfId="0" applyNumberFormat="1" applyFill="1" applyBorder="1" applyAlignment="1">
      <alignment horizontal="center" vertical="center"/>
    </xf>
    <xf numFmtId="1" fontId="0" fillId="0" borderId="3" xfId="0" applyNumberFormat="1" applyFill="1" applyBorder="1" applyAlignment="1">
      <alignment horizontal="center" vertical="center"/>
    </xf>
    <xf numFmtId="1" fontId="9" fillId="0" borderId="4" xfId="0" applyNumberFormat="1" applyFont="1" applyFill="1" applyBorder="1" applyAlignment="1">
      <alignment horizontal="center" vertical="center" wrapText="1"/>
    </xf>
    <xf numFmtId="1" fontId="1" fillId="0" borderId="27"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1" fontId="9" fillId="0" borderId="21" xfId="0" applyNumberFormat="1" applyFont="1" applyFill="1" applyBorder="1" applyAlignment="1">
      <alignment horizontal="center" vertical="center" wrapText="1"/>
    </xf>
    <xf numFmtId="1" fontId="1" fillId="0" borderId="47" xfId="0" applyNumberFormat="1" applyFont="1" applyFill="1" applyBorder="1" applyAlignment="1">
      <alignment horizontal="center" vertical="center"/>
    </xf>
    <xf numFmtId="1" fontId="1" fillId="0" borderId="20"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1" fontId="1" fillId="0" borderId="21"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 fontId="0" fillId="0" borderId="4" xfId="0" applyNumberFormat="1" applyFill="1" applyBorder="1" applyAlignment="1">
      <alignment horizontal="center" vertical="center"/>
    </xf>
    <xf numFmtId="1" fontId="1" fillId="0" borderId="4"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2" xfId="0" applyFont="1" applyFill="1" applyBorder="1" applyAlignment="1">
      <alignment horizontal="right" wrapText="1"/>
    </xf>
    <xf numFmtId="1" fontId="0" fillId="0" borderId="38" xfId="0" applyNumberFormat="1" applyFont="1" applyBorder="1" applyAlignment="1">
      <alignment horizontal="center" vertical="center"/>
    </xf>
    <xf numFmtId="0" fontId="0" fillId="0" borderId="34" xfId="0" applyBorder="1"/>
    <xf numFmtId="0" fontId="1" fillId="0" borderId="38" xfId="0" applyFont="1" applyBorder="1" applyAlignment="1">
      <alignment horizontal="center" vertical="center" wrapText="1"/>
    </xf>
    <xf numFmtId="0" fontId="1" fillId="0" borderId="38" xfId="0" applyFont="1" applyFill="1" applyBorder="1" applyAlignment="1">
      <alignment horizontal="center" vertical="center" wrapText="1"/>
    </xf>
    <xf numFmtId="1" fontId="0" fillId="0" borderId="7" xfId="0" applyNumberFormat="1" applyFont="1" applyBorder="1" applyAlignment="1">
      <alignment horizontal="center" vertical="center"/>
    </xf>
    <xf numFmtId="9" fontId="0" fillId="0" borderId="29" xfId="2" applyFont="1" applyBorder="1" applyAlignment="1">
      <alignment horizontal="center"/>
    </xf>
    <xf numFmtId="1" fontId="0" fillId="0" borderId="29" xfId="0" applyNumberFormat="1" applyBorder="1" applyAlignment="1">
      <alignment horizontal="center"/>
    </xf>
    <xf numFmtId="9" fontId="19" fillId="0" borderId="29" xfId="2" applyFont="1" applyBorder="1" applyAlignment="1">
      <alignment horizontal="center" vertical="center"/>
    </xf>
    <xf numFmtId="1" fontId="0" fillId="0" borderId="36" xfId="0" applyNumberFormat="1" applyFont="1" applyBorder="1" applyAlignment="1">
      <alignment horizontal="center" vertical="center"/>
    </xf>
    <xf numFmtId="9" fontId="0" fillId="0" borderId="30" xfId="2" applyFont="1" applyBorder="1" applyAlignment="1">
      <alignment horizontal="center"/>
    </xf>
    <xf numFmtId="9" fontId="19" fillId="0" borderId="30" xfId="2" applyFont="1" applyBorder="1" applyAlignment="1">
      <alignment horizontal="center" vertical="center"/>
    </xf>
    <xf numFmtId="1" fontId="0" fillId="0" borderId="37" xfId="0" applyNumberFormat="1" applyFont="1" applyBorder="1" applyAlignment="1">
      <alignment horizontal="center" vertical="center"/>
    </xf>
    <xf numFmtId="9" fontId="19" fillId="0" borderId="32" xfId="2" applyFont="1" applyBorder="1" applyAlignment="1">
      <alignment horizontal="center" vertical="center"/>
    </xf>
    <xf numFmtId="0" fontId="1" fillId="0" borderId="34" xfId="0" applyFont="1" applyFill="1" applyBorder="1" applyAlignment="1">
      <alignment horizontal="left" wrapText="1"/>
    </xf>
    <xf numFmtId="9" fontId="0" fillId="0" borderId="38" xfId="2" applyFont="1" applyBorder="1" applyAlignment="1">
      <alignment horizontal="center"/>
    </xf>
    <xf numFmtId="1" fontId="0" fillId="0" borderId="38" xfId="0" applyNumberFormat="1" applyBorder="1" applyAlignment="1">
      <alignment horizontal="center"/>
    </xf>
    <xf numFmtId="9" fontId="7" fillId="0" borderId="38" xfId="2" applyFont="1" applyFill="1" applyBorder="1" applyAlignment="1">
      <alignment horizontal="center"/>
    </xf>
    <xf numFmtId="0" fontId="0" fillId="0" borderId="7" xfId="0" applyBorder="1"/>
    <xf numFmtId="1" fontId="1" fillId="0" borderId="29" xfId="0" applyNumberFormat="1" applyFont="1" applyBorder="1" applyAlignment="1">
      <alignment horizontal="center" vertical="center" wrapText="1"/>
    </xf>
    <xf numFmtId="1" fontId="1" fillId="0" borderId="39" xfId="0" applyNumberFormat="1" applyFont="1" applyBorder="1" applyAlignment="1">
      <alignment horizontal="center" vertical="center" wrapText="1"/>
    </xf>
    <xf numFmtId="1" fontId="1" fillId="0" borderId="34" xfId="0" applyNumberFormat="1" applyFont="1" applyBorder="1" applyAlignment="1">
      <alignment horizontal="center" vertical="center" wrapText="1"/>
    </xf>
    <xf numFmtId="1" fontId="1" fillId="0" borderId="38" xfId="0" applyNumberFormat="1" applyFont="1" applyBorder="1" applyAlignment="1">
      <alignment horizontal="center" vertical="center" wrapText="1"/>
    </xf>
    <xf numFmtId="1" fontId="21" fillId="0" borderId="38" xfId="0" applyNumberFormat="1" applyFont="1" applyFill="1" applyBorder="1" applyAlignment="1">
      <alignment horizontal="center" vertical="center" wrapText="1"/>
    </xf>
    <xf numFmtId="1" fontId="21" fillId="0" borderId="43" xfId="0" applyNumberFormat="1" applyFont="1" applyFill="1" applyBorder="1" applyAlignment="1">
      <alignment horizontal="center" vertical="center"/>
    </xf>
    <xf numFmtId="1" fontId="21" fillId="0" borderId="43"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29"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xf>
    <xf numFmtId="1" fontId="21" fillId="0" borderId="29" xfId="0" applyNumberFormat="1" applyFont="1" applyFill="1" applyBorder="1" applyAlignment="1">
      <alignment horizontal="center" vertical="center"/>
    </xf>
    <xf numFmtId="1" fontId="21" fillId="0" borderId="31" xfId="0" applyNumberFormat="1" applyFont="1" applyFill="1" applyBorder="1" applyAlignment="1">
      <alignment horizontal="center" vertical="center"/>
    </xf>
    <xf numFmtId="1" fontId="21" fillId="0" borderId="38" xfId="0" applyNumberFormat="1" applyFont="1" applyFill="1" applyBorder="1" applyAlignment="1">
      <alignment horizontal="center" vertical="center"/>
    </xf>
    <xf numFmtId="1" fontId="21" fillId="0" borderId="35" xfId="0" applyNumberFormat="1" applyFont="1" applyFill="1" applyBorder="1" applyAlignment="1">
      <alignment horizontal="center" vertical="center"/>
    </xf>
    <xf numFmtId="1" fontId="21" fillId="0" borderId="30" xfId="0" applyNumberFormat="1" applyFont="1" applyFill="1" applyBorder="1" applyAlignment="1">
      <alignment horizontal="center" vertical="center" wrapText="1"/>
    </xf>
    <xf numFmtId="1" fontId="21" fillId="0" borderId="30" xfId="0" applyNumberFormat="1" applyFont="1" applyFill="1" applyBorder="1" applyAlignment="1">
      <alignment horizontal="center" vertical="center"/>
    </xf>
    <xf numFmtId="2" fontId="20" fillId="0" borderId="0" xfId="0" applyNumberFormat="1" applyFont="1" applyFill="1" applyBorder="1" applyAlignment="1">
      <alignment vertical="center" wrapText="1"/>
    </xf>
    <xf numFmtId="0" fontId="1" fillId="0" borderId="34" xfId="0" applyFont="1" applyBorder="1" applyAlignment="1">
      <alignment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1" fillId="0" borderId="37" xfId="0" applyFont="1" applyBorder="1" applyAlignment="1">
      <alignment horizontal="left"/>
    </xf>
    <xf numFmtId="1" fontId="2" fillId="0" borderId="41" xfId="0" applyNumberFormat="1" applyFont="1" applyBorder="1" applyAlignment="1">
      <alignment horizontal="center" vertical="center" wrapText="1"/>
    </xf>
    <xf numFmtId="1" fontId="2" fillId="0" borderId="31" xfId="0" applyNumberFormat="1" applyFont="1" applyBorder="1" applyAlignment="1">
      <alignment horizontal="center" vertical="center" wrapText="1"/>
    </xf>
    <xf numFmtId="1" fontId="2" fillId="0" borderId="48" xfId="0" applyNumberFormat="1" applyFont="1" applyBorder="1" applyAlignment="1">
      <alignment horizontal="center" vertical="center" wrapText="1"/>
    </xf>
    <xf numFmtId="0" fontId="25" fillId="0" borderId="34" xfId="0" quotePrefix="1" applyFont="1" applyBorder="1" applyAlignment="1">
      <alignment horizontal="right" vertical="center" wrapText="1"/>
    </xf>
    <xf numFmtId="1" fontId="13" fillId="0" borderId="48" xfId="0" applyNumberFormat="1" applyFont="1" applyFill="1" applyBorder="1" applyAlignment="1" applyProtection="1">
      <alignment horizontal="center" vertical="center" wrapText="1"/>
    </xf>
    <xf numFmtId="0" fontId="1" fillId="0" borderId="34" xfId="0" applyFont="1" applyBorder="1" applyAlignment="1">
      <alignment horizontal="left" vertical="center" wrapText="1"/>
    </xf>
    <xf numFmtId="1" fontId="1" fillId="0" borderId="38" xfId="0" applyNumberFormat="1" applyFont="1" applyFill="1" applyBorder="1" applyAlignment="1" applyProtection="1">
      <alignment horizontal="center" vertical="center" wrapText="1"/>
    </xf>
    <xf numFmtId="1" fontId="26" fillId="0" borderId="33" xfId="0" applyNumberFormat="1" applyFont="1" applyFill="1" applyBorder="1" applyAlignment="1" applyProtection="1">
      <alignment horizontal="center" vertical="center" wrapText="1"/>
    </xf>
    <xf numFmtId="1" fontId="26" fillId="0" borderId="38" xfId="0" applyNumberFormat="1" applyFont="1" applyFill="1" applyBorder="1" applyAlignment="1" applyProtection="1">
      <alignment horizontal="center" vertical="center" wrapText="1"/>
    </xf>
    <xf numFmtId="1" fontId="26" fillId="0" borderId="29" xfId="0" applyNumberFormat="1" applyFont="1" applyFill="1" applyBorder="1" applyAlignment="1" applyProtection="1">
      <alignment horizontal="center" vertical="center" wrapText="1"/>
    </xf>
    <xf numFmtId="1" fontId="0" fillId="0" borderId="0" xfId="0" applyNumberFormat="1"/>
    <xf numFmtId="9" fontId="0" fillId="0" borderId="0" xfId="2" applyFont="1"/>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3" xfId="0" applyFont="1" applyBorder="1" applyAlignment="1">
      <alignment horizontal="center" vertical="center" wrapText="1"/>
    </xf>
    <xf numFmtId="1" fontId="1" fillId="0" borderId="7" xfId="0" applyNumberFormat="1" applyFont="1" applyBorder="1" applyAlignment="1">
      <alignment horizontal="center"/>
    </xf>
    <xf numFmtId="1" fontId="1" fillId="0" borderId="39" xfId="0" applyNumberFormat="1" applyFont="1" applyBorder="1" applyAlignment="1">
      <alignment horizontal="center"/>
    </xf>
    <xf numFmtId="1" fontId="1" fillId="0" borderId="8" xfId="0" applyNumberFormat="1" applyFont="1" applyBorder="1" applyAlignment="1">
      <alignment horizontal="center"/>
    </xf>
    <xf numFmtId="1" fontId="1" fillId="0" borderId="37" xfId="0" applyNumberFormat="1" applyFont="1" applyBorder="1" applyAlignment="1">
      <alignment horizontal="center"/>
    </xf>
    <xf numFmtId="1" fontId="1" fillId="0" borderId="40" xfId="0" applyNumberFormat="1" applyFont="1" applyBorder="1" applyAlignment="1">
      <alignment horizontal="center"/>
    </xf>
    <xf numFmtId="1" fontId="1" fillId="0" borderId="33" xfId="0" applyNumberFormat="1" applyFont="1" applyBorder="1" applyAlignment="1">
      <alignment horizontal="center"/>
    </xf>
    <xf numFmtId="0" fontId="1" fillId="0" borderId="7" xfId="0" applyFont="1" applyBorder="1"/>
    <xf numFmtId="0" fontId="17" fillId="0" borderId="36" xfId="0" applyFont="1" applyBorder="1" applyAlignment="1">
      <alignment horizontal="right"/>
    </xf>
    <xf numFmtId="1" fontId="0" fillId="0" borderId="36" xfId="0" applyNumberFormat="1" applyBorder="1" applyAlignment="1">
      <alignment horizontal="center"/>
    </xf>
    <xf numFmtId="1" fontId="0" fillId="0" borderId="0" xfId="0" applyNumberFormat="1" applyBorder="1" applyAlignment="1">
      <alignment horizontal="center"/>
    </xf>
    <xf numFmtId="0" fontId="17" fillId="0" borderId="37" xfId="0" applyFont="1" applyBorder="1" applyAlignment="1">
      <alignment horizontal="right"/>
    </xf>
    <xf numFmtId="1" fontId="0" fillId="0" borderId="37" xfId="0" applyNumberFormat="1" applyBorder="1" applyAlignment="1">
      <alignment horizontal="center"/>
    </xf>
    <xf numFmtId="1" fontId="0" fillId="0" borderId="40" xfId="0" applyNumberFormat="1" applyBorder="1" applyAlignment="1">
      <alignment horizontal="center"/>
    </xf>
    <xf numFmtId="1" fontId="1" fillId="0" borderId="36" xfId="0" applyNumberFormat="1" applyFont="1" applyBorder="1" applyAlignment="1">
      <alignment horizontal="center"/>
    </xf>
    <xf numFmtId="1" fontId="1" fillId="0" borderId="0" xfId="0" applyNumberFormat="1" applyFont="1" applyBorder="1" applyAlignment="1">
      <alignment horizontal="center"/>
    </xf>
    <xf numFmtId="1" fontId="1" fillId="0" borderId="31" xfId="0" applyNumberFormat="1" applyFont="1" applyBorder="1" applyAlignment="1">
      <alignment horizontal="center"/>
    </xf>
    <xf numFmtId="0" fontId="17" fillId="0" borderId="0" xfId="0" applyFont="1" applyAlignment="1">
      <alignment horizontal="right"/>
    </xf>
    <xf numFmtId="0" fontId="1" fillId="0" borderId="34" xfId="0" applyFont="1" applyBorder="1"/>
    <xf numFmtId="1" fontId="1" fillId="0" borderId="34" xfId="0" applyNumberFormat="1" applyFont="1" applyBorder="1" applyAlignment="1">
      <alignment horizontal="center"/>
    </xf>
    <xf numFmtId="1" fontId="1" fillId="0" borderId="43" xfId="0" applyNumberFormat="1" applyFont="1" applyBorder="1" applyAlignment="1">
      <alignment horizontal="center"/>
    </xf>
    <xf numFmtId="1" fontId="1" fillId="0" borderId="35" xfId="0" applyNumberFormat="1" applyFont="1" applyBorder="1" applyAlignment="1">
      <alignment horizontal="center"/>
    </xf>
    <xf numFmtId="0" fontId="1" fillId="0" borderId="0" xfId="0" applyFont="1" applyBorder="1" applyAlignment="1">
      <alignment horizontal="center"/>
    </xf>
    <xf numFmtId="1" fontId="1" fillId="0" borderId="39" xfId="0" applyNumberFormat="1" applyFont="1" applyFill="1" applyBorder="1" applyAlignment="1">
      <alignment horizontal="center"/>
    </xf>
    <xf numFmtId="1" fontId="1" fillId="0" borderId="40" xfId="0" applyNumberFormat="1" applyFont="1" applyFill="1" applyBorder="1" applyAlignment="1">
      <alignment horizontal="center"/>
    </xf>
    <xf numFmtId="1" fontId="0" fillId="0" borderId="0" xfId="0" applyNumberFormat="1" applyFill="1" applyBorder="1" applyAlignment="1">
      <alignment horizontal="center"/>
    </xf>
    <xf numFmtId="1" fontId="0" fillId="0" borderId="40" xfId="0" applyNumberFormat="1" applyFill="1" applyBorder="1" applyAlignment="1">
      <alignment horizontal="center"/>
    </xf>
    <xf numFmtId="1" fontId="1" fillId="0" borderId="0" xfId="0" applyNumberFormat="1" applyFont="1" applyFill="1" applyBorder="1" applyAlignment="1">
      <alignment horizontal="center"/>
    </xf>
    <xf numFmtId="1" fontId="1" fillId="0" borderId="43" xfId="0" applyNumberFormat="1" applyFont="1" applyFill="1" applyBorder="1" applyAlignment="1">
      <alignment horizontal="center"/>
    </xf>
    <xf numFmtId="0" fontId="5" fillId="0" borderId="0" xfId="0" applyFont="1" applyAlignment="1">
      <alignment horizontal="justify" vertical="center"/>
    </xf>
    <xf numFmtId="1" fontId="0" fillId="0" borderId="29" xfId="0" applyNumberFormat="1" applyFont="1" applyBorder="1" applyAlignment="1">
      <alignment horizontal="center" vertical="center"/>
    </xf>
    <xf numFmtId="1" fontId="0" fillId="0" borderId="32"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1" fontId="14" fillId="0" borderId="7" xfId="0" applyNumberFormat="1" applyFont="1" applyFill="1" applyBorder="1" applyAlignment="1" applyProtection="1">
      <alignment horizontal="center" vertical="center" wrapText="1"/>
    </xf>
    <xf numFmtId="1" fontId="14" fillId="0" borderId="8" xfId="0" applyNumberFormat="1" applyFont="1" applyFill="1" applyBorder="1" applyAlignment="1" applyProtection="1">
      <alignment horizontal="center" vertical="center" wrapText="1"/>
    </xf>
    <xf numFmtId="1" fontId="14" fillId="0" borderId="36" xfId="0" applyNumberFormat="1" applyFont="1" applyFill="1" applyBorder="1" applyAlignment="1" applyProtection="1">
      <alignment horizontal="center" vertical="center" wrapText="1"/>
    </xf>
    <xf numFmtId="1" fontId="14" fillId="0" borderId="31" xfId="0" applyNumberFormat="1" applyFont="1" applyFill="1" applyBorder="1" applyAlignment="1" applyProtection="1">
      <alignment horizontal="center" vertical="center" wrapText="1"/>
    </xf>
    <xf numFmtId="1" fontId="14" fillId="0" borderId="37" xfId="0" applyNumberFormat="1" applyFont="1" applyFill="1" applyBorder="1" applyAlignment="1" applyProtection="1">
      <alignment horizontal="center" vertical="center" wrapText="1"/>
    </xf>
    <xf numFmtId="1" fontId="14" fillId="0" borderId="33" xfId="0" applyNumberFormat="1" applyFont="1" applyFill="1" applyBorder="1" applyAlignment="1" applyProtection="1">
      <alignment horizontal="center" vertical="center" wrapText="1"/>
    </xf>
    <xf numFmtId="1" fontId="13" fillId="0" borderId="34" xfId="0" applyNumberFormat="1" applyFont="1" applyFill="1" applyBorder="1" applyAlignment="1" applyProtection="1">
      <alignment horizontal="center" vertical="center" wrapText="1"/>
    </xf>
    <xf numFmtId="1" fontId="13" fillId="0" borderId="35" xfId="0" applyNumberFormat="1" applyFont="1" applyFill="1" applyBorder="1" applyAlignment="1" applyProtection="1">
      <alignment horizontal="center" vertical="center" wrapText="1"/>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2" xfId="0" applyFont="1" applyBorder="1" applyAlignment="1">
      <alignment horizontal="center" vertical="center"/>
    </xf>
    <xf numFmtId="0" fontId="7" fillId="0" borderId="34" xfId="0" applyFont="1" applyBorder="1" applyAlignment="1">
      <alignment horizontal="center"/>
    </xf>
    <xf numFmtId="0" fontId="7" fillId="0" borderId="43" xfId="0" applyFont="1" applyBorder="1" applyAlignment="1">
      <alignment horizontal="center"/>
    </xf>
    <xf numFmtId="0" fontId="7" fillId="0" borderId="35" xfId="0" applyFont="1" applyBorder="1" applyAlignment="1">
      <alignment horizontal="center"/>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1" fontId="2" fillId="0" borderId="36" xfId="0" applyNumberFormat="1" applyFont="1" applyBorder="1" applyAlignment="1">
      <alignment horizontal="center" vertical="center" wrapText="1"/>
    </xf>
    <xf numFmtId="1" fontId="2" fillId="0" borderId="31" xfId="0" applyNumberFormat="1" applyFont="1" applyBorder="1" applyAlignment="1">
      <alignment horizontal="center" vertical="center" wrapText="1"/>
    </xf>
    <xf numFmtId="1" fontId="2" fillId="0" borderId="37" xfId="0" applyNumberFormat="1" applyFont="1" applyBorder="1" applyAlignment="1">
      <alignment horizontal="center" vertical="center" wrapText="1"/>
    </xf>
    <xf numFmtId="1" fontId="2" fillId="0" borderId="33" xfId="0" applyNumberFormat="1" applyFont="1" applyBorder="1" applyAlignment="1">
      <alignment horizontal="center" vertical="center" wrapText="1"/>
    </xf>
    <xf numFmtId="0" fontId="7" fillId="0" borderId="7" xfId="0" applyFont="1" applyBorder="1" applyAlignment="1">
      <alignment horizontal="center"/>
    </xf>
    <xf numFmtId="0" fontId="7" fillId="0" borderId="39" xfId="0" applyFont="1" applyBorder="1" applyAlignment="1">
      <alignment horizontal="center"/>
    </xf>
    <xf numFmtId="0" fontId="7" fillId="0" borderId="8" xfId="0" applyFont="1" applyBorder="1" applyAlignment="1">
      <alignment horizontal="center"/>
    </xf>
    <xf numFmtId="0" fontId="1" fillId="0" borderId="37" xfId="0" applyFont="1" applyBorder="1" applyAlignment="1">
      <alignment horizontal="center"/>
    </xf>
    <xf numFmtId="0" fontId="1" fillId="0" borderId="40" xfId="0" applyFont="1" applyBorder="1" applyAlignment="1">
      <alignment horizont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xf>
    <xf numFmtId="0" fontId="1" fillId="0" borderId="33" xfId="0" applyFont="1" applyBorder="1" applyAlignment="1">
      <alignment horizontal="center"/>
    </xf>
    <xf numFmtId="0" fontId="1" fillId="0" borderId="7" xfId="0" applyFont="1" applyBorder="1" applyAlignment="1">
      <alignment horizontal="center"/>
    </xf>
    <xf numFmtId="0" fontId="1" fillId="0" borderId="39"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7" xfId="0" applyBorder="1" applyAlignment="1">
      <alignment horizontal="center"/>
    </xf>
    <xf numFmtId="0" fontId="0" fillId="0" borderId="33" xfId="0" applyBorder="1" applyAlignment="1">
      <alignment horizontal="center"/>
    </xf>
    <xf numFmtId="0" fontId="1" fillId="0" borderId="35" xfId="0" applyFont="1"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1" fontId="0" fillId="0" borderId="39" xfId="0" applyNumberFormat="1" applyFill="1" applyBorder="1" applyAlignment="1">
      <alignment horizontal="center" vertical="center"/>
    </xf>
    <xf numFmtId="1" fontId="0" fillId="0" borderId="8" xfId="0" applyNumberFormat="1" applyFill="1" applyBorder="1" applyAlignment="1">
      <alignment horizontal="center" vertical="center"/>
    </xf>
    <xf numFmtId="1" fontId="0" fillId="0" borderId="0" xfId="0" applyNumberFormat="1" applyFill="1" applyBorder="1" applyAlignment="1">
      <alignment horizontal="center" vertical="center"/>
    </xf>
    <xf numFmtId="1" fontId="0" fillId="0" borderId="31"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7" xfId="0" applyNumberFormat="1" applyBorder="1" applyAlignment="1">
      <alignment horizontal="center" vertical="center"/>
    </xf>
    <xf numFmtId="1" fontId="0" fillId="0" borderId="39" xfId="0" applyNumberFormat="1" applyBorder="1" applyAlignment="1">
      <alignment horizontal="center" vertical="center"/>
    </xf>
    <xf numFmtId="1" fontId="0" fillId="0" borderId="8" xfId="0" applyNumberFormat="1" applyBorder="1" applyAlignment="1">
      <alignment horizontal="center" vertical="center"/>
    </xf>
    <xf numFmtId="1" fontId="0" fillId="0" borderId="36" xfId="0" applyNumberFormat="1" applyBorder="1" applyAlignment="1">
      <alignment horizontal="center" vertical="center"/>
    </xf>
    <xf numFmtId="1" fontId="0" fillId="0" borderId="0" xfId="0" applyNumberFormat="1" applyBorder="1" applyAlignment="1">
      <alignment horizontal="center" vertical="center"/>
    </xf>
    <xf numFmtId="1" fontId="0" fillId="0" borderId="31" xfId="0" applyNumberForma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9" xfId="0" applyFont="1" applyBorder="1" applyAlignment="1">
      <alignment horizontal="center" wrapText="1"/>
    </xf>
    <xf numFmtId="0" fontId="1" fillId="0" borderId="32" xfId="0" applyFont="1" applyBorder="1" applyAlignment="1">
      <alignment horizontal="center" wrapText="1"/>
    </xf>
    <xf numFmtId="0" fontId="2" fillId="0" borderId="43" xfId="0" applyFont="1" applyBorder="1" applyAlignment="1">
      <alignment horizontal="center" vertic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43" xfId="0" applyFont="1" applyBorder="1" applyAlignment="1">
      <alignment horizont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8" xfId="0" applyFont="1" applyBorder="1" applyAlignment="1">
      <alignment horizontal="center" vertical="center" wrapText="1"/>
    </xf>
    <xf numFmtId="1" fontId="21" fillId="0" borderId="29" xfId="0" applyNumberFormat="1" applyFont="1" applyBorder="1" applyAlignment="1">
      <alignment horizontal="center" vertical="center" wrapText="1"/>
    </xf>
    <xf numFmtId="1" fontId="21" fillId="0" borderId="30" xfId="0" applyNumberFormat="1" applyFont="1" applyBorder="1" applyAlignment="1">
      <alignment horizontal="center" vertical="center" wrapText="1"/>
    </xf>
    <xf numFmtId="1" fontId="21" fillId="0" borderId="32" xfId="0" applyNumberFormat="1" applyFont="1" applyBorder="1" applyAlignment="1">
      <alignment horizontal="center" vertic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1'!$B$4</c:f>
              <c:strCache>
                <c:ptCount val="1"/>
                <c:pt idx="0">
                  <c:v>Panel 2014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1'!$A$5:$A$10</c:f>
              <c:strCache>
                <c:ptCount val="6"/>
                <c:pt idx="0">
                  <c:v>Inscription dans la formation souhaitée</c:v>
                </c:pt>
                <c:pt idx="1">
                  <c:v>Part souhaitant atteindre un niveau bac +5 au moins </c:v>
                </c:pt>
                <c:pt idx="2">
                  <c:v>Part ayant validé leur 1ère année totalement</c:v>
                </c:pt>
                <c:pt idx="3">
                  <c:v>Satisfaction vis-à-vis du contenu des études la 1ère année</c:v>
                </c:pt>
                <c:pt idx="4">
                  <c:v>Satisfaction vis-à-vis du suivi et de l'encadrement de la formation la 1ère année</c:v>
                </c:pt>
                <c:pt idx="5">
                  <c:v>Satisfaction vis-à-vis du déroulement des évaluations la 1ère année</c:v>
                </c:pt>
              </c:strCache>
            </c:strRef>
          </c:cat>
          <c:val>
            <c:numRef>
              <c:f>'Figure 1'!$B$5:$B$10</c:f>
              <c:numCache>
                <c:formatCode>0</c:formatCode>
                <c:ptCount val="6"/>
                <c:pt idx="0">
                  <c:v>92.88</c:v>
                </c:pt>
                <c:pt idx="1">
                  <c:v>58.17</c:v>
                </c:pt>
                <c:pt idx="2">
                  <c:v>60.01</c:v>
                </c:pt>
                <c:pt idx="3">
                  <c:v>86.08</c:v>
                </c:pt>
                <c:pt idx="4">
                  <c:v>73.66</c:v>
                </c:pt>
                <c:pt idx="5">
                  <c:v>74.77</c:v>
                </c:pt>
              </c:numCache>
            </c:numRef>
          </c:val>
          <c:extLst>
            <c:ext xmlns:c16="http://schemas.microsoft.com/office/drawing/2014/chart" uri="{C3380CC4-5D6E-409C-BE32-E72D297353CC}">
              <c16:uniqueId val="{00000000-0D70-4CAC-8873-932E84DBEE69}"/>
            </c:ext>
          </c:extLst>
        </c:ser>
        <c:ser>
          <c:idx val="1"/>
          <c:order val="1"/>
          <c:tx>
            <c:strRef>
              <c:f>'Figure 1'!$C$4</c:f>
              <c:strCache>
                <c:ptCount val="1"/>
                <c:pt idx="0">
                  <c:v>Panel 2008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1'!$A$5:$A$10</c:f>
              <c:strCache>
                <c:ptCount val="6"/>
                <c:pt idx="0">
                  <c:v>Inscription dans la formation souhaitée</c:v>
                </c:pt>
                <c:pt idx="1">
                  <c:v>Part souhaitant atteindre un niveau bac +5 au moins </c:v>
                </c:pt>
                <c:pt idx="2">
                  <c:v>Part ayant validé leur 1ère année totalement</c:v>
                </c:pt>
                <c:pt idx="3">
                  <c:v>Satisfaction vis-à-vis du contenu des études la 1ère année</c:v>
                </c:pt>
                <c:pt idx="4">
                  <c:v>Satisfaction vis-à-vis du suivi et de l'encadrement de la formation la 1ère année</c:v>
                </c:pt>
                <c:pt idx="5">
                  <c:v>Satisfaction vis-à-vis du déroulement des évaluations la 1ère année</c:v>
                </c:pt>
              </c:strCache>
            </c:strRef>
          </c:cat>
          <c:val>
            <c:numRef>
              <c:f>'Figure 1'!$C$5:$C$10</c:f>
              <c:numCache>
                <c:formatCode>0</c:formatCode>
                <c:ptCount val="6"/>
                <c:pt idx="0">
                  <c:v>87.51</c:v>
                </c:pt>
                <c:pt idx="1">
                  <c:v>47.01</c:v>
                </c:pt>
                <c:pt idx="2">
                  <c:v>67.680000000000007</c:v>
                </c:pt>
                <c:pt idx="3">
                  <c:v>82.65</c:v>
                </c:pt>
                <c:pt idx="4">
                  <c:v>68.66</c:v>
                </c:pt>
                <c:pt idx="5">
                  <c:v>71.069999999999993</c:v>
                </c:pt>
              </c:numCache>
            </c:numRef>
          </c:val>
          <c:extLst>
            <c:ext xmlns:c16="http://schemas.microsoft.com/office/drawing/2014/chart" uri="{C3380CC4-5D6E-409C-BE32-E72D297353CC}">
              <c16:uniqueId val="{00000001-0D70-4CAC-8873-932E84DBEE69}"/>
            </c:ext>
          </c:extLst>
        </c:ser>
        <c:dLbls>
          <c:dLblPos val="outEnd"/>
          <c:showLegendKey val="0"/>
          <c:showVal val="1"/>
          <c:showCatName val="0"/>
          <c:showSerName val="0"/>
          <c:showPercent val="0"/>
          <c:showBubbleSize val="0"/>
        </c:dLbls>
        <c:gapWidth val="219"/>
        <c:overlap val="-27"/>
        <c:axId val="490404912"/>
        <c:axId val="490408848"/>
      </c:barChart>
      <c:catAx>
        <c:axId val="49040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0408848"/>
        <c:crosses val="autoZero"/>
        <c:auto val="1"/>
        <c:lblAlgn val="ctr"/>
        <c:lblOffset val="100"/>
        <c:noMultiLvlLbl val="0"/>
      </c:catAx>
      <c:valAx>
        <c:axId val="49040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04049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3'!$A$7</c:f>
              <c:strCache>
                <c:ptCount val="1"/>
                <c:pt idx="0">
                  <c:v>LG seulement</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3'!$B$4:$G$6</c:f>
              <c:multiLvlStrCache>
                <c:ptCount val="6"/>
                <c:lvl>
                  <c:pt idx="0">
                    <c:v>Panel 2014
14% des diplômés sortis</c:v>
                  </c:pt>
                  <c:pt idx="1">
                    <c:v>Panel 2008
11% des diplômés sortis</c:v>
                  </c:pt>
                  <c:pt idx="2">
                    <c:v>Panel 2014
12% des diplômés sortis</c:v>
                  </c:pt>
                  <c:pt idx="3">
                    <c:v>Panel 2008
9% des diplômés sortis</c:v>
                  </c:pt>
                  <c:pt idx="4">
                    <c:v>Panel 2014
25% des diplômés sortis</c:v>
                  </c:pt>
                  <c:pt idx="5">
                    <c:v>Panel 2008
23% des diplômés sortis</c:v>
                  </c:pt>
                </c:lvl>
                <c:lvl>
                  <c:pt idx="0">
                    <c:v>Licence générale</c:v>
                  </c:pt>
                  <c:pt idx="2">
                    <c:v>Licence professionnelle</c:v>
                  </c:pt>
                  <c:pt idx="4">
                    <c:v>Master</c:v>
                  </c:pt>
                </c:lvl>
                <c:lvl>
                  <c:pt idx="0">
                    <c:v>Plus haut diplôme obtenu avant la sortie</c:v>
                  </c:pt>
                </c:lvl>
              </c:multiLvlStrCache>
            </c:multiLvlStrRef>
          </c:cat>
          <c:val>
            <c:numRef>
              <c:f>'Figure 3'!$B$7:$G$7</c:f>
              <c:numCache>
                <c:formatCode>0</c:formatCode>
                <c:ptCount val="6"/>
                <c:pt idx="0">
                  <c:v>77.3</c:v>
                </c:pt>
                <c:pt idx="1">
                  <c:v>62.82</c:v>
                </c:pt>
                <c:pt idx="4">
                  <c:v>51.62</c:v>
                </c:pt>
                <c:pt idx="5">
                  <c:v>55.03</c:v>
                </c:pt>
              </c:numCache>
            </c:numRef>
          </c:val>
          <c:extLst>
            <c:ext xmlns:c16="http://schemas.microsoft.com/office/drawing/2014/chart" uri="{C3380CC4-5D6E-409C-BE32-E72D297353CC}">
              <c16:uniqueId val="{00000000-827F-488E-B7CD-1739C9991C01}"/>
            </c:ext>
          </c:extLst>
        </c:ser>
        <c:ser>
          <c:idx val="1"/>
          <c:order val="1"/>
          <c:tx>
            <c:strRef>
              <c:f>'Figure 3'!$A$8</c:f>
              <c:strCache>
                <c:ptCount val="1"/>
                <c:pt idx="0">
                  <c:v>+ BTS</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3'!$B$4:$G$6</c:f>
              <c:multiLvlStrCache>
                <c:ptCount val="6"/>
                <c:lvl>
                  <c:pt idx="0">
                    <c:v>Panel 2014
14% des diplômés sortis</c:v>
                  </c:pt>
                  <c:pt idx="1">
                    <c:v>Panel 2008
11% des diplômés sortis</c:v>
                  </c:pt>
                  <c:pt idx="2">
                    <c:v>Panel 2014
12% des diplômés sortis</c:v>
                  </c:pt>
                  <c:pt idx="3">
                    <c:v>Panel 2008
9% des diplômés sortis</c:v>
                  </c:pt>
                  <c:pt idx="4">
                    <c:v>Panel 2014
25% des diplômés sortis</c:v>
                  </c:pt>
                  <c:pt idx="5">
                    <c:v>Panel 2008
23% des diplômés sortis</c:v>
                  </c:pt>
                </c:lvl>
                <c:lvl>
                  <c:pt idx="0">
                    <c:v>Licence générale</c:v>
                  </c:pt>
                  <c:pt idx="2">
                    <c:v>Licence professionnelle</c:v>
                  </c:pt>
                  <c:pt idx="4">
                    <c:v>Master</c:v>
                  </c:pt>
                </c:lvl>
                <c:lvl>
                  <c:pt idx="0">
                    <c:v>Plus haut diplôme obtenu avant la sortie</c:v>
                  </c:pt>
                </c:lvl>
              </c:multiLvlStrCache>
            </c:multiLvlStrRef>
          </c:cat>
          <c:val>
            <c:numRef>
              <c:f>'Figure 3'!$B$8:$G$8</c:f>
              <c:numCache>
                <c:formatCode>0</c:formatCode>
                <c:ptCount val="6"/>
                <c:pt idx="0">
                  <c:v>16.47</c:v>
                </c:pt>
                <c:pt idx="1">
                  <c:v>26.76</c:v>
                </c:pt>
                <c:pt idx="4">
                  <c:v>6.21</c:v>
                </c:pt>
                <c:pt idx="5">
                  <c:v>5.68</c:v>
                </c:pt>
              </c:numCache>
            </c:numRef>
          </c:val>
          <c:extLst>
            <c:ext xmlns:c16="http://schemas.microsoft.com/office/drawing/2014/chart" uri="{C3380CC4-5D6E-409C-BE32-E72D297353CC}">
              <c16:uniqueId val="{00000001-827F-488E-B7CD-1739C9991C01}"/>
            </c:ext>
          </c:extLst>
        </c:ser>
        <c:ser>
          <c:idx val="2"/>
          <c:order val="2"/>
          <c:tx>
            <c:strRef>
              <c:f>'Figure 3'!$A$9</c:f>
              <c:strCache>
                <c:ptCount val="1"/>
                <c:pt idx="0">
                  <c:v>+ DUT</c:v>
                </c:pt>
              </c:strCache>
            </c:strRef>
          </c:tx>
          <c:spPr>
            <a:solidFill>
              <a:schemeClr val="accent5">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3'!$B$4:$G$6</c:f>
              <c:multiLvlStrCache>
                <c:ptCount val="6"/>
                <c:lvl>
                  <c:pt idx="0">
                    <c:v>Panel 2014
14% des diplômés sortis</c:v>
                  </c:pt>
                  <c:pt idx="1">
                    <c:v>Panel 2008
11% des diplômés sortis</c:v>
                  </c:pt>
                  <c:pt idx="2">
                    <c:v>Panel 2014
12% des diplômés sortis</c:v>
                  </c:pt>
                  <c:pt idx="3">
                    <c:v>Panel 2008
9% des diplômés sortis</c:v>
                  </c:pt>
                  <c:pt idx="4">
                    <c:v>Panel 2014
25% des diplômés sortis</c:v>
                  </c:pt>
                  <c:pt idx="5">
                    <c:v>Panel 2008
23% des diplômés sortis</c:v>
                  </c:pt>
                </c:lvl>
                <c:lvl>
                  <c:pt idx="0">
                    <c:v>Licence générale</c:v>
                  </c:pt>
                  <c:pt idx="2">
                    <c:v>Licence professionnelle</c:v>
                  </c:pt>
                  <c:pt idx="4">
                    <c:v>Master</c:v>
                  </c:pt>
                </c:lvl>
                <c:lvl>
                  <c:pt idx="0">
                    <c:v>Plus haut diplôme obtenu avant la sortie</c:v>
                  </c:pt>
                </c:lvl>
              </c:multiLvlStrCache>
            </c:multiLvlStrRef>
          </c:cat>
          <c:val>
            <c:numRef>
              <c:f>'Figure 3'!$B$9:$G$9</c:f>
              <c:numCache>
                <c:formatCode>0</c:formatCode>
                <c:ptCount val="6"/>
                <c:pt idx="0">
                  <c:v>6.23</c:v>
                </c:pt>
                <c:pt idx="1">
                  <c:v>10.42</c:v>
                </c:pt>
                <c:pt idx="4">
                  <c:v>9.9</c:v>
                </c:pt>
                <c:pt idx="5">
                  <c:v>13.84</c:v>
                </c:pt>
              </c:numCache>
            </c:numRef>
          </c:val>
          <c:extLst>
            <c:ext xmlns:c16="http://schemas.microsoft.com/office/drawing/2014/chart" uri="{C3380CC4-5D6E-409C-BE32-E72D297353CC}">
              <c16:uniqueId val="{00000002-827F-488E-B7CD-1739C9991C01}"/>
            </c:ext>
          </c:extLst>
        </c:ser>
        <c:ser>
          <c:idx val="3"/>
          <c:order val="3"/>
          <c:tx>
            <c:strRef>
              <c:f>'Figure 3'!$A$10</c:f>
              <c:strCache>
                <c:ptCount val="1"/>
                <c:pt idx="0">
                  <c:v>LP seulement</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3'!$B$4:$G$6</c:f>
              <c:multiLvlStrCache>
                <c:ptCount val="6"/>
                <c:lvl>
                  <c:pt idx="0">
                    <c:v>Panel 2014
14% des diplômés sortis</c:v>
                  </c:pt>
                  <c:pt idx="1">
                    <c:v>Panel 2008
11% des diplômés sortis</c:v>
                  </c:pt>
                  <c:pt idx="2">
                    <c:v>Panel 2014
12% des diplômés sortis</c:v>
                  </c:pt>
                  <c:pt idx="3">
                    <c:v>Panel 2008
9% des diplômés sortis</c:v>
                  </c:pt>
                  <c:pt idx="4">
                    <c:v>Panel 2014
25% des diplômés sortis</c:v>
                  </c:pt>
                  <c:pt idx="5">
                    <c:v>Panel 2008
23% des diplômés sortis</c:v>
                  </c:pt>
                </c:lvl>
                <c:lvl>
                  <c:pt idx="0">
                    <c:v>Licence générale</c:v>
                  </c:pt>
                  <c:pt idx="2">
                    <c:v>Licence professionnelle</c:v>
                  </c:pt>
                  <c:pt idx="4">
                    <c:v>Master</c:v>
                  </c:pt>
                </c:lvl>
                <c:lvl>
                  <c:pt idx="0">
                    <c:v>Plus haut diplôme obtenu avant la sortie</c:v>
                  </c:pt>
                </c:lvl>
              </c:multiLvlStrCache>
            </c:multiLvlStrRef>
          </c:cat>
          <c:val>
            <c:numRef>
              <c:f>'Figure 3'!$B$10:$G$10</c:f>
              <c:numCache>
                <c:formatCode>0</c:formatCode>
                <c:ptCount val="6"/>
                <c:pt idx="2">
                  <c:v>9.4</c:v>
                </c:pt>
                <c:pt idx="3">
                  <c:v>5.96</c:v>
                </c:pt>
                <c:pt idx="4">
                  <c:v>1.1100000000000001</c:v>
                </c:pt>
                <c:pt idx="5">
                  <c:v>0.75</c:v>
                </c:pt>
              </c:numCache>
            </c:numRef>
          </c:val>
          <c:extLst>
            <c:ext xmlns:c16="http://schemas.microsoft.com/office/drawing/2014/chart" uri="{C3380CC4-5D6E-409C-BE32-E72D297353CC}">
              <c16:uniqueId val="{00000003-827F-488E-B7CD-1739C9991C01}"/>
            </c:ext>
          </c:extLst>
        </c:ser>
        <c:ser>
          <c:idx val="4"/>
          <c:order val="4"/>
          <c:tx>
            <c:strRef>
              <c:f>'Figure 3'!$A$11</c:f>
              <c:strCache>
                <c:ptCount val="1"/>
                <c:pt idx="0">
                  <c:v>+ BTS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3'!$B$4:$G$6</c:f>
              <c:multiLvlStrCache>
                <c:ptCount val="6"/>
                <c:lvl>
                  <c:pt idx="0">
                    <c:v>Panel 2014
14% des diplômés sortis</c:v>
                  </c:pt>
                  <c:pt idx="1">
                    <c:v>Panel 2008
11% des diplômés sortis</c:v>
                  </c:pt>
                  <c:pt idx="2">
                    <c:v>Panel 2014
12% des diplômés sortis</c:v>
                  </c:pt>
                  <c:pt idx="3">
                    <c:v>Panel 2008
9% des diplômés sortis</c:v>
                  </c:pt>
                  <c:pt idx="4">
                    <c:v>Panel 2014
25% des diplômés sortis</c:v>
                  </c:pt>
                  <c:pt idx="5">
                    <c:v>Panel 2008
23% des diplômés sortis</c:v>
                  </c:pt>
                </c:lvl>
                <c:lvl>
                  <c:pt idx="0">
                    <c:v>Licence générale</c:v>
                  </c:pt>
                  <c:pt idx="2">
                    <c:v>Licence professionnelle</c:v>
                  </c:pt>
                  <c:pt idx="4">
                    <c:v>Master</c:v>
                  </c:pt>
                </c:lvl>
                <c:lvl>
                  <c:pt idx="0">
                    <c:v>Plus haut diplôme obtenu avant la sortie</c:v>
                  </c:pt>
                </c:lvl>
              </c:multiLvlStrCache>
            </c:multiLvlStrRef>
          </c:cat>
          <c:val>
            <c:numRef>
              <c:f>'Figure 3'!$B$11:$G$11</c:f>
              <c:numCache>
                <c:formatCode>0</c:formatCode>
                <c:ptCount val="6"/>
                <c:pt idx="2">
                  <c:v>64.62</c:v>
                </c:pt>
                <c:pt idx="3">
                  <c:v>59.19</c:v>
                </c:pt>
                <c:pt idx="4">
                  <c:v>9.31</c:v>
                </c:pt>
                <c:pt idx="5">
                  <c:v>2.5099999999999998</c:v>
                </c:pt>
              </c:numCache>
            </c:numRef>
          </c:val>
          <c:extLst>
            <c:ext xmlns:c16="http://schemas.microsoft.com/office/drawing/2014/chart" uri="{C3380CC4-5D6E-409C-BE32-E72D297353CC}">
              <c16:uniqueId val="{00000004-827F-488E-B7CD-1739C9991C01}"/>
            </c:ext>
          </c:extLst>
        </c:ser>
        <c:ser>
          <c:idx val="5"/>
          <c:order val="5"/>
          <c:tx>
            <c:strRef>
              <c:f>'Figure 3'!$A$12</c:f>
              <c:strCache>
                <c:ptCount val="1"/>
                <c:pt idx="0">
                  <c:v>+ DUT</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3'!$B$4:$G$6</c:f>
              <c:multiLvlStrCache>
                <c:ptCount val="6"/>
                <c:lvl>
                  <c:pt idx="0">
                    <c:v>Panel 2014
14% des diplômés sortis</c:v>
                  </c:pt>
                  <c:pt idx="1">
                    <c:v>Panel 2008
11% des diplômés sortis</c:v>
                  </c:pt>
                  <c:pt idx="2">
                    <c:v>Panel 2014
12% des diplômés sortis</c:v>
                  </c:pt>
                  <c:pt idx="3">
                    <c:v>Panel 2008
9% des diplômés sortis</c:v>
                  </c:pt>
                  <c:pt idx="4">
                    <c:v>Panel 2014
25% des diplômés sortis</c:v>
                  </c:pt>
                  <c:pt idx="5">
                    <c:v>Panel 2008
23% des diplômés sortis</c:v>
                  </c:pt>
                </c:lvl>
                <c:lvl>
                  <c:pt idx="0">
                    <c:v>Licence générale</c:v>
                  </c:pt>
                  <c:pt idx="2">
                    <c:v>Licence professionnelle</c:v>
                  </c:pt>
                  <c:pt idx="4">
                    <c:v>Master</c:v>
                  </c:pt>
                </c:lvl>
                <c:lvl>
                  <c:pt idx="0">
                    <c:v>Plus haut diplôme obtenu avant la sortie</c:v>
                  </c:pt>
                </c:lvl>
              </c:multiLvlStrCache>
            </c:multiLvlStrRef>
          </c:cat>
          <c:val>
            <c:numRef>
              <c:f>'Figure 3'!$B$12:$G$12</c:f>
              <c:numCache>
                <c:formatCode>0</c:formatCode>
                <c:ptCount val="6"/>
                <c:pt idx="2">
                  <c:v>23.47</c:v>
                </c:pt>
                <c:pt idx="3">
                  <c:v>29.82</c:v>
                </c:pt>
                <c:pt idx="4">
                  <c:v>4.42</c:v>
                </c:pt>
                <c:pt idx="5">
                  <c:v>3.21</c:v>
                </c:pt>
              </c:numCache>
            </c:numRef>
          </c:val>
          <c:extLst>
            <c:ext xmlns:c16="http://schemas.microsoft.com/office/drawing/2014/chart" uri="{C3380CC4-5D6E-409C-BE32-E72D297353CC}">
              <c16:uniqueId val="{00000005-827F-488E-B7CD-1739C9991C01}"/>
            </c:ext>
          </c:extLst>
        </c:ser>
        <c:ser>
          <c:idx val="6"/>
          <c:order val="6"/>
          <c:tx>
            <c:strRef>
              <c:f>'Figure 3'!$A$13</c:f>
              <c:strCache>
                <c:ptCount val="1"/>
                <c:pt idx="0">
                  <c:v>Autre diplôme**</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3'!$B$4:$G$6</c:f>
              <c:multiLvlStrCache>
                <c:ptCount val="6"/>
                <c:lvl>
                  <c:pt idx="0">
                    <c:v>Panel 2014
14% des diplômés sortis</c:v>
                  </c:pt>
                  <c:pt idx="1">
                    <c:v>Panel 2008
11% des diplômés sortis</c:v>
                  </c:pt>
                  <c:pt idx="2">
                    <c:v>Panel 2014
12% des diplômés sortis</c:v>
                  </c:pt>
                  <c:pt idx="3">
                    <c:v>Panel 2008
9% des diplômés sortis</c:v>
                  </c:pt>
                  <c:pt idx="4">
                    <c:v>Panel 2014
25% des diplômés sortis</c:v>
                  </c:pt>
                  <c:pt idx="5">
                    <c:v>Panel 2008
23% des diplômés sortis</c:v>
                  </c:pt>
                </c:lvl>
                <c:lvl>
                  <c:pt idx="0">
                    <c:v>Licence générale</c:v>
                  </c:pt>
                  <c:pt idx="2">
                    <c:v>Licence professionnelle</c:v>
                  </c:pt>
                  <c:pt idx="4">
                    <c:v>Master</c:v>
                  </c:pt>
                </c:lvl>
                <c:lvl>
                  <c:pt idx="0">
                    <c:v>Plus haut diplôme obtenu avant la sortie</c:v>
                  </c:pt>
                </c:lvl>
              </c:multiLvlStrCache>
            </c:multiLvlStrRef>
          </c:cat>
          <c:val>
            <c:numRef>
              <c:f>'Figure 3'!$B$13:$G$13</c:f>
              <c:numCache>
                <c:formatCode>0</c:formatCode>
                <c:ptCount val="6"/>
                <c:pt idx="4">
                  <c:v>17.43</c:v>
                </c:pt>
                <c:pt idx="5">
                  <c:v>18.98</c:v>
                </c:pt>
              </c:numCache>
            </c:numRef>
          </c:val>
          <c:extLst>
            <c:ext xmlns:c16="http://schemas.microsoft.com/office/drawing/2014/chart" uri="{C3380CC4-5D6E-409C-BE32-E72D297353CC}">
              <c16:uniqueId val="{00000006-827F-488E-B7CD-1739C9991C01}"/>
            </c:ext>
          </c:extLst>
        </c:ser>
        <c:dLbls>
          <c:dLblPos val="ctr"/>
          <c:showLegendKey val="0"/>
          <c:showVal val="1"/>
          <c:showCatName val="0"/>
          <c:showSerName val="0"/>
          <c:showPercent val="0"/>
          <c:showBubbleSize val="0"/>
        </c:dLbls>
        <c:gapWidth val="150"/>
        <c:overlap val="100"/>
        <c:axId val="402392480"/>
        <c:axId val="402393792"/>
      </c:barChart>
      <c:catAx>
        <c:axId val="402392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393792"/>
        <c:crosses val="autoZero"/>
        <c:auto val="1"/>
        <c:lblAlgn val="ctr"/>
        <c:lblOffset val="100"/>
        <c:noMultiLvlLbl val="0"/>
      </c:catAx>
      <c:valAx>
        <c:axId val="402393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3924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704850</xdr:colOff>
      <xdr:row>15</xdr:row>
      <xdr:rowOff>123825</xdr:rowOff>
    </xdr:from>
    <xdr:to>
      <xdr:col>4</xdr:col>
      <xdr:colOff>714375</xdr:colOff>
      <xdr:row>34</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19</xdr:row>
      <xdr:rowOff>133350</xdr:rowOff>
    </xdr:from>
    <xdr:to>
      <xdr:col>9</xdr:col>
      <xdr:colOff>19050</xdr:colOff>
      <xdr:row>36</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914399</xdr:colOff>
      <xdr:row>4</xdr:row>
      <xdr:rowOff>9525</xdr:rowOff>
    </xdr:from>
    <xdr:to>
      <xdr:col>3</xdr:col>
      <xdr:colOff>358647</xdr:colOff>
      <xdr:row>13</xdr:row>
      <xdr:rowOff>0</xdr:rowOff>
    </xdr:to>
    <xdr:sp macro="" textlink="">
      <xdr:nvSpPr>
        <xdr:cNvPr id="2" name="Rectangle horizontal à deux flèches 18"/>
        <xdr:cNvSpPr/>
      </xdr:nvSpPr>
      <xdr:spPr>
        <a:xfrm flipH="1">
          <a:off x="3381374" y="781050"/>
          <a:ext cx="368173" cy="3857626"/>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4</xdr:row>
      <xdr:rowOff>9525</xdr:rowOff>
    </xdr:from>
    <xdr:to>
      <xdr:col>6</xdr:col>
      <xdr:colOff>368173</xdr:colOff>
      <xdr:row>13</xdr:row>
      <xdr:rowOff>0</xdr:rowOff>
    </xdr:to>
    <xdr:sp macro="" textlink="">
      <xdr:nvSpPr>
        <xdr:cNvPr id="10" name="Rectangle horizontal à deux flèches 18"/>
        <xdr:cNvSpPr/>
      </xdr:nvSpPr>
      <xdr:spPr>
        <a:xfrm flipH="1">
          <a:off x="6162675" y="781050"/>
          <a:ext cx="368173" cy="3857626"/>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0</xdr:colOff>
      <xdr:row>4</xdr:row>
      <xdr:rowOff>9525</xdr:rowOff>
    </xdr:from>
    <xdr:to>
      <xdr:col>9</xdr:col>
      <xdr:colOff>368173</xdr:colOff>
      <xdr:row>13</xdr:row>
      <xdr:rowOff>0</xdr:rowOff>
    </xdr:to>
    <xdr:sp macro="" textlink="">
      <xdr:nvSpPr>
        <xdr:cNvPr id="11" name="Rectangle horizontal à deux flèches 18"/>
        <xdr:cNvSpPr/>
      </xdr:nvSpPr>
      <xdr:spPr>
        <a:xfrm flipH="1">
          <a:off x="8934450" y="781050"/>
          <a:ext cx="368173" cy="3857626"/>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914400</xdr:colOff>
      <xdr:row>4</xdr:row>
      <xdr:rowOff>0</xdr:rowOff>
    </xdr:from>
    <xdr:to>
      <xdr:col>12</xdr:col>
      <xdr:colOff>358648</xdr:colOff>
      <xdr:row>13</xdr:row>
      <xdr:rowOff>0</xdr:rowOff>
    </xdr:to>
    <xdr:sp macro="" textlink="">
      <xdr:nvSpPr>
        <xdr:cNvPr id="12" name="Rectangle horizontal à deux flèches 18"/>
        <xdr:cNvSpPr/>
      </xdr:nvSpPr>
      <xdr:spPr>
        <a:xfrm flipH="1">
          <a:off x="11696700" y="771525"/>
          <a:ext cx="368173" cy="3857626"/>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914400</xdr:colOff>
      <xdr:row>4</xdr:row>
      <xdr:rowOff>9525</xdr:rowOff>
    </xdr:from>
    <xdr:to>
      <xdr:col>15</xdr:col>
      <xdr:colOff>358648</xdr:colOff>
      <xdr:row>13</xdr:row>
      <xdr:rowOff>0</xdr:rowOff>
    </xdr:to>
    <xdr:sp macro="" textlink="">
      <xdr:nvSpPr>
        <xdr:cNvPr id="13" name="Rectangle horizontal à deux flèches 18"/>
        <xdr:cNvSpPr/>
      </xdr:nvSpPr>
      <xdr:spPr>
        <a:xfrm flipH="1">
          <a:off x="14468475" y="781050"/>
          <a:ext cx="368173" cy="3857626"/>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4</xdr:row>
      <xdr:rowOff>9525</xdr:rowOff>
    </xdr:from>
    <xdr:to>
      <xdr:col>18</xdr:col>
      <xdr:colOff>368173</xdr:colOff>
      <xdr:row>13</xdr:row>
      <xdr:rowOff>0</xdr:rowOff>
    </xdr:to>
    <xdr:sp macro="" textlink="">
      <xdr:nvSpPr>
        <xdr:cNvPr id="14" name="Rectangle horizontal à deux flèches 18"/>
        <xdr:cNvSpPr/>
      </xdr:nvSpPr>
      <xdr:spPr>
        <a:xfrm flipH="1">
          <a:off x="17249775" y="781050"/>
          <a:ext cx="368173" cy="3857626"/>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heetViews>
  <sheetFormatPr baseColWidth="10" defaultRowHeight="15" x14ac:dyDescent="0.25"/>
  <sheetData>
    <row r="1" spans="1:2" x14ac:dyDescent="0.25">
      <c r="A1" s="1" t="s">
        <v>0</v>
      </c>
      <c r="B1" s="59"/>
    </row>
    <row r="2" spans="1:2" x14ac:dyDescent="0.25">
      <c r="A2" s="1"/>
      <c r="B2" s="59"/>
    </row>
    <row r="3" spans="1:2" x14ac:dyDescent="0.25">
      <c r="A3" s="3" t="s">
        <v>56</v>
      </c>
      <c r="B3" s="59"/>
    </row>
    <row r="4" spans="1:2" x14ac:dyDescent="0.25">
      <c r="A4" s="3" t="s">
        <v>61</v>
      </c>
      <c r="B4" s="59"/>
    </row>
    <row r="5" spans="1:2" x14ac:dyDescent="0.25">
      <c r="A5" s="106"/>
      <c r="B5" s="59"/>
    </row>
    <row r="6" spans="1:2" x14ac:dyDescent="0.25">
      <c r="A6" s="3" t="s">
        <v>134</v>
      </c>
      <c r="B6" s="59"/>
    </row>
    <row r="7" spans="1:2" x14ac:dyDescent="0.25">
      <c r="A7" s="15" t="s">
        <v>152</v>
      </c>
    </row>
    <row r="8" spans="1:2" x14ac:dyDescent="0.25">
      <c r="A8" s="15" t="s">
        <v>153</v>
      </c>
    </row>
    <row r="9" spans="1:2" x14ac:dyDescent="0.25">
      <c r="A9" s="3" t="s">
        <v>149</v>
      </c>
    </row>
    <row r="10" spans="1:2" x14ac:dyDescent="0.25">
      <c r="A10" s="106"/>
    </row>
    <row r="11" spans="1:2" x14ac:dyDescent="0.25">
      <c r="A11" s="3" t="s">
        <v>126</v>
      </c>
    </row>
    <row r="12" spans="1:2" x14ac:dyDescent="0.25">
      <c r="A12" s="3" t="s">
        <v>127</v>
      </c>
    </row>
    <row r="13" spans="1:2" x14ac:dyDescent="0.25">
      <c r="A13" s="3" t="s">
        <v>128</v>
      </c>
    </row>
    <row r="14" spans="1:2" x14ac:dyDescent="0.25">
      <c r="A14" s="15" t="s">
        <v>129</v>
      </c>
    </row>
    <row r="15" spans="1:2" x14ac:dyDescent="0.25">
      <c r="A15" s="3" t="s">
        <v>133</v>
      </c>
    </row>
    <row r="16" spans="1:2" x14ac:dyDescent="0.25">
      <c r="A16" s="3" t="s">
        <v>136</v>
      </c>
    </row>
  </sheetData>
  <hyperlinks>
    <hyperlink ref="A3" location="'Tableau 1'!A1" display="Tableau 1 - Taux de poursuite dans l'enseignement supérieur directement après le baccalauréat selon le type de baccalauréat et la mention obtenue (en %)"/>
    <hyperlink ref="A4" location="'Tableau 2'!A1" display="Tableau 2 - Profils scolaires des bacheliers 2008 et 2014 entrés dans l'enseignement supérieur directement après le baccalauréat (en %)"/>
    <hyperlink ref="A6" location="'Figure 1'!A1" display="Figure 1 - Caractéristiques des bacheliers 2008 et 2014 lors de leur entrée dans l'enseignement supérieur directement après le baccalauréat (en %)"/>
    <hyperlink ref="A7" location="'Figure 2'!A1" display="Figure 2 - Niveau de diplomation des bacheliers sortis après six années dans l’enseignement supérieur ou plus tôt "/>
    <hyperlink ref="A8" location="'Figure 3'!A1" display="Figure 3 - Cumul de diplômes des bacheliers 2008 et 2014 sortis diplômés de l’enseignement supérieur avant la septième année et dont le plus haut diplôme est une licence générale, professionnelle ou un master universitaire (en %)"/>
    <hyperlink ref="A9" location="'Figure 4'!A1" display="Figure 4 - Taux de poursuite d’études selon le niveau de diplôme atteint après six années dans l’enseignement supérieur (en %)"/>
    <hyperlink ref="A12" location="'Annexe 2'!A1" display="Annexe 2 - Ensemble des caractéristiques des bacheliers 2008 et 2014 lors de leur entrée dans l'enseignement supérieur selon la série du baccalauréat et la mention obtenue (en %)"/>
    <hyperlink ref="A13" location="'Annexe 3'!A1" display="Annexe 3 - Ensemble des caractéristiques des bacheliers 2008 et 2014 lors de leur entrée dans l'enseignement supérieur selon la formation suivie directement après le baccalauréat (en %)"/>
    <hyperlink ref="A14" location="'Annexe 4'!A1" display="Annexe 4 - Niveau de diplomation des bacheliers sortis après six années dans l’enseignement supérieur ou plus tôt selon la série du baccalauréat et la mention obtenue (en %)"/>
    <hyperlink ref="A15" location="'Annexe 5'!A1" display="Annexe 5 - Taux de poursuite d’études selon le niveau de diplôme atteint après six années dans l’enseignement supérieur selon la série du baccalauréat et la mention obtenue (en %)"/>
    <hyperlink ref="A16" location="'Annexe 6'!A1" display="Annexe 6 - Les bacheliers 2014 et 2008 non diplômés après sept années passées dans l'enseignement supérieur : situation chaque année depuis leur entrée directement après le baccalauréat"/>
    <hyperlink ref="A11" location="'Annexe 1'!A1" display="Annexe 1 - Détail de la méthode de calcul du taux de poursuite dans l'enseignement supérieur directement après le baccalauréat des bacheliers 2014 d'après la répartition des types de baccalauréat des bacheliers 200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2" sqref="A2"/>
    </sheetView>
  </sheetViews>
  <sheetFormatPr baseColWidth="10" defaultRowHeight="15" x14ac:dyDescent="0.25"/>
  <cols>
    <col min="1" max="1" width="46" customWidth="1"/>
    <col min="2" max="2" width="10.42578125" bestFit="1" customWidth="1"/>
  </cols>
  <sheetData>
    <row r="1" spans="1:11" x14ac:dyDescent="0.25">
      <c r="A1" s="1" t="s">
        <v>128</v>
      </c>
    </row>
    <row r="2" spans="1:11" x14ac:dyDescent="0.25">
      <c r="A2" s="3" t="s">
        <v>1</v>
      </c>
    </row>
    <row r="3" spans="1:11" ht="15.75" thickBot="1" x14ac:dyDescent="0.3"/>
    <row r="4" spans="1:11" ht="51.75" customHeight="1" thickBot="1" x14ac:dyDescent="0.3">
      <c r="A4" s="307"/>
      <c r="B4" s="305" t="s">
        <v>71</v>
      </c>
      <c r="C4" s="306"/>
      <c r="D4" s="305" t="s">
        <v>39</v>
      </c>
      <c r="E4" s="306"/>
      <c r="F4" s="305" t="s">
        <v>40</v>
      </c>
      <c r="G4" s="306"/>
      <c r="H4" s="305" t="s">
        <v>41</v>
      </c>
      <c r="I4" s="306"/>
      <c r="J4" s="305" t="s">
        <v>42</v>
      </c>
      <c r="K4" s="306"/>
    </row>
    <row r="5" spans="1:11" ht="15.75" thickBot="1" x14ac:dyDescent="0.3">
      <c r="A5" s="308"/>
      <c r="B5" s="23" t="s">
        <v>5</v>
      </c>
      <c r="C5" s="22" t="s">
        <v>6</v>
      </c>
      <c r="D5" s="23" t="s">
        <v>5</v>
      </c>
      <c r="E5" s="22" t="s">
        <v>6</v>
      </c>
      <c r="F5" s="23" t="s">
        <v>5</v>
      </c>
      <c r="G5" s="22" t="s">
        <v>6</v>
      </c>
      <c r="H5" s="23" t="s">
        <v>5</v>
      </c>
      <c r="I5" s="22" t="s">
        <v>6</v>
      </c>
      <c r="J5" s="23" t="s">
        <v>5</v>
      </c>
      <c r="K5" s="22" t="s">
        <v>6</v>
      </c>
    </row>
    <row r="6" spans="1:11" x14ac:dyDescent="0.25">
      <c r="A6" s="24" t="s">
        <v>26</v>
      </c>
      <c r="B6" s="100">
        <v>54.43</v>
      </c>
      <c r="C6" s="102">
        <v>54.9</v>
      </c>
      <c r="D6" s="100">
        <v>60.48</v>
      </c>
      <c r="E6" s="102">
        <v>64.23</v>
      </c>
      <c r="F6" s="100">
        <v>39.020000000000003</v>
      </c>
      <c r="G6" s="102">
        <v>37.49</v>
      </c>
      <c r="H6" s="100">
        <v>46.66</v>
      </c>
      <c r="I6" s="102">
        <v>48.78</v>
      </c>
      <c r="J6" s="100">
        <v>43.43</v>
      </c>
      <c r="K6" s="102">
        <v>41.74</v>
      </c>
    </row>
    <row r="7" spans="1:11" ht="16.5" customHeight="1" x14ac:dyDescent="0.25">
      <c r="A7" s="26" t="s">
        <v>30</v>
      </c>
      <c r="B7" s="103">
        <v>33.590000000000003</v>
      </c>
      <c r="C7" s="105">
        <v>31.04</v>
      </c>
      <c r="D7" s="103">
        <v>46.35</v>
      </c>
      <c r="E7" s="105">
        <v>37.92</v>
      </c>
      <c r="F7" s="103">
        <v>43.2</v>
      </c>
      <c r="G7" s="105">
        <v>36.4</v>
      </c>
      <c r="H7" s="103">
        <v>31.05</v>
      </c>
      <c r="I7" s="105">
        <v>30.65</v>
      </c>
      <c r="J7" s="103">
        <v>22.56</v>
      </c>
      <c r="K7" s="105">
        <v>23.86</v>
      </c>
    </row>
    <row r="8" spans="1:11" ht="15.75" customHeight="1" x14ac:dyDescent="0.25">
      <c r="A8" s="25" t="s">
        <v>27</v>
      </c>
      <c r="B8" s="103">
        <v>47.2</v>
      </c>
      <c r="C8" s="105">
        <v>43.29</v>
      </c>
      <c r="D8" s="103">
        <v>44.92</v>
      </c>
      <c r="E8" s="105">
        <v>46.41</v>
      </c>
      <c r="F8" s="103">
        <v>44.7</v>
      </c>
      <c r="G8" s="105">
        <v>38.96</v>
      </c>
      <c r="H8" s="103">
        <v>31.52</v>
      </c>
      <c r="I8" s="105">
        <v>28.16</v>
      </c>
      <c r="J8" s="103">
        <v>68.650000000000006</v>
      </c>
      <c r="K8" s="105">
        <v>66.92</v>
      </c>
    </row>
    <row r="9" spans="1:11" ht="18" customHeight="1" thickBot="1" x14ac:dyDescent="0.3">
      <c r="A9" s="27" t="s">
        <v>28</v>
      </c>
      <c r="B9" s="33">
        <v>38.729999999999997</v>
      </c>
      <c r="C9" s="34">
        <v>36.799999999999997</v>
      </c>
      <c r="D9" s="33">
        <v>35.56</v>
      </c>
      <c r="E9" s="34">
        <v>40.090000000000003</v>
      </c>
      <c r="F9" s="33">
        <v>38.1</v>
      </c>
      <c r="G9" s="34">
        <v>33.56</v>
      </c>
      <c r="H9" s="33">
        <v>19.22</v>
      </c>
      <c r="I9" s="34">
        <v>18.38</v>
      </c>
      <c r="J9" s="33">
        <v>65.92</v>
      </c>
      <c r="K9" s="34">
        <v>63.91</v>
      </c>
    </row>
    <row r="10" spans="1:11" x14ac:dyDescent="0.25">
      <c r="A10" s="24" t="s">
        <v>31</v>
      </c>
      <c r="B10" s="103">
        <v>92.88</v>
      </c>
      <c r="C10" s="105">
        <v>87.51</v>
      </c>
      <c r="D10" s="103">
        <v>88.28</v>
      </c>
      <c r="E10" s="105">
        <v>81.31</v>
      </c>
      <c r="F10" s="103">
        <v>94.16</v>
      </c>
      <c r="G10" s="105">
        <v>92.09</v>
      </c>
      <c r="H10" s="103">
        <v>92.74</v>
      </c>
      <c r="I10" s="105">
        <v>85.93</v>
      </c>
      <c r="J10" s="103">
        <v>96.59</v>
      </c>
      <c r="K10" s="105">
        <v>95.84</v>
      </c>
    </row>
    <row r="11" spans="1:11" ht="30" x14ac:dyDescent="0.25">
      <c r="A11" s="25" t="s">
        <v>32</v>
      </c>
      <c r="B11" s="103">
        <v>58.17</v>
      </c>
      <c r="C11" s="105">
        <v>47.01</v>
      </c>
      <c r="D11" s="103">
        <v>70.45</v>
      </c>
      <c r="E11" s="105">
        <v>58.45</v>
      </c>
      <c r="F11" s="103">
        <v>54.8</v>
      </c>
      <c r="G11" s="105">
        <v>43.93</v>
      </c>
      <c r="H11" s="103">
        <v>19.510000000000002</v>
      </c>
      <c r="I11" s="105">
        <v>14.27</v>
      </c>
      <c r="J11" s="103">
        <v>95.55</v>
      </c>
      <c r="K11" s="105">
        <v>95.09</v>
      </c>
    </row>
    <row r="12" spans="1:11" ht="15.75" thickBot="1" x14ac:dyDescent="0.3">
      <c r="A12" s="27" t="s">
        <v>66</v>
      </c>
      <c r="B12" s="33">
        <v>60.01</v>
      </c>
      <c r="C12" s="34">
        <v>67.680000000000007</v>
      </c>
      <c r="D12" s="33">
        <v>52.63</v>
      </c>
      <c r="E12" s="34">
        <v>41.21</v>
      </c>
      <c r="F12" s="33">
        <v>72.16</v>
      </c>
      <c r="G12" s="34">
        <v>79.95</v>
      </c>
      <c r="H12" s="33">
        <v>62.35</v>
      </c>
      <c r="I12" s="34">
        <v>84.63</v>
      </c>
      <c r="J12" s="33">
        <v>79.180000000000007</v>
      </c>
      <c r="K12" s="34">
        <v>86.62</v>
      </c>
    </row>
    <row r="13" spans="1:11" x14ac:dyDescent="0.25">
      <c r="A13" s="25" t="s">
        <v>67</v>
      </c>
      <c r="B13" s="101">
        <v>86.08</v>
      </c>
      <c r="C13" s="102">
        <v>82.65</v>
      </c>
      <c r="D13" s="100">
        <v>80.739999999999995</v>
      </c>
      <c r="E13" s="102">
        <v>78.489999999999995</v>
      </c>
      <c r="F13" s="100">
        <v>87.61</v>
      </c>
      <c r="G13" s="102">
        <v>84.98</v>
      </c>
      <c r="H13" s="100">
        <v>84.83</v>
      </c>
      <c r="I13" s="102">
        <v>80.61</v>
      </c>
      <c r="J13" s="100">
        <v>95.02</v>
      </c>
      <c r="K13" s="102">
        <v>91.83</v>
      </c>
    </row>
    <row r="14" spans="1:11" ht="30" x14ac:dyDescent="0.25">
      <c r="A14" s="25" t="s">
        <v>68</v>
      </c>
      <c r="B14" s="104">
        <v>73.66</v>
      </c>
      <c r="C14" s="105">
        <v>68.66</v>
      </c>
      <c r="D14" s="103">
        <v>58.92</v>
      </c>
      <c r="E14" s="105">
        <v>46.87</v>
      </c>
      <c r="F14" s="103">
        <v>82.59</v>
      </c>
      <c r="G14" s="105">
        <v>83.98</v>
      </c>
      <c r="H14" s="103">
        <v>78.8</v>
      </c>
      <c r="I14" s="105">
        <v>75.19</v>
      </c>
      <c r="J14" s="103">
        <v>93.5</v>
      </c>
      <c r="K14" s="105">
        <v>92.78</v>
      </c>
    </row>
    <row r="15" spans="1:11" ht="30.75" thickBot="1" x14ac:dyDescent="0.3">
      <c r="A15" s="27" t="s">
        <v>69</v>
      </c>
      <c r="B15" s="125">
        <v>74.77</v>
      </c>
      <c r="C15" s="34">
        <v>71.069999999999993</v>
      </c>
      <c r="D15" s="33">
        <v>68.38</v>
      </c>
      <c r="E15" s="34">
        <v>56.46</v>
      </c>
      <c r="F15" s="33">
        <v>80.17</v>
      </c>
      <c r="G15" s="34">
        <v>80.67</v>
      </c>
      <c r="H15" s="33">
        <v>76.72</v>
      </c>
      <c r="I15" s="34">
        <v>75.14</v>
      </c>
      <c r="J15" s="33">
        <v>89.63</v>
      </c>
      <c r="K15" s="34">
        <v>88.95</v>
      </c>
    </row>
    <row r="16" spans="1:11" x14ac:dyDescent="0.25">
      <c r="A16" s="108" t="s">
        <v>33</v>
      </c>
      <c r="B16" s="32">
        <v>67.069999999999993</v>
      </c>
      <c r="C16" s="105">
        <v>66.790000000000006</v>
      </c>
      <c r="D16" s="103">
        <v>84.75</v>
      </c>
      <c r="E16" s="105">
        <v>87.68</v>
      </c>
      <c r="F16" s="103">
        <v>71.69</v>
      </c>
      <c r="G16" s="105">
        <v>70.599999999999994</v>
      </c>
      <c r="H16" s="103">
        <v>19.34</v>
      </c>
      <c r="I16" s="105">
        <v>22.12</v>
      </c>
      <c r="J16" s="103">
        <v>93.13</v>
      </c>
      <c r="K16" s="105">
        <v>94.74</v>
      </c>
    </row>
    <row r="17" spans="1:11" x14ac:dyDescent="0.25">
      <c r="A17" s="28" t="s">
        <v>34</v>
      </c>
      <c r="B17" s="32">
        <v>19.5</v>
      </c>
      <c r="C17" s="105">
        <v>25.47</v>
      </c>
      <c r="D17" s="103">
        <v>10.77</v>
      </c>
      <c r="E17" s="105">
        <v>10.43</v>
      </c>
      <c r="F17" s="103">
        <v>26.71</v>
      </c>
      <c r="G17" s="105">
        <v>27.7</v>
      </c>
      <c r="H17" s="103">
        <v>37.86</v>
      </c>
      <c r="I17" s="105">
        <v>53.27</v>
      </c>
      <c r="J17" s="103">
        <v>5.96</v>
      </c>
      <c r="K17" s="105">
        <v>5.26</v>
      </c>
    </row>
    <row r="18" spans="1:11" x14ac:dyDescent="0.25">
      <c r="A18" s="28" t="s">
        <v>35</v>
      </c>
      <c r="B18" s="103">
        <v>13.43</v>
      </c>
      <c r="C18" s="105">
        <v>7.75</v>
      </c>
      <c r="D18" s="103">
        <v>4.4800000000000004</v>
      </c>
      <c r="E18" s="105">
        <v>1.89</v>
      </c>
      <c r="F18" s="103">
        <v>1.6</v>
      </c>
      <c r="G18" s="105">
        <v>1.7</v>
      </c>
      <c r="H18" s="103">
        <v>42.79</v>
      </c>
      <c r="I18" s="105">
        <v>24.62</v>
      </c>
      <c r="J18" s="103">
        <v>0.92</v>
      </c>
      <c r="K18" s="105"/>
    </row>
    <row r="19" spans="1:11" x14ac:dyDescent="0.25">
      <c r="A19" s="29" t="s">
        <v>55</v>
      </c>
      <c r="B19" s="103">
        <v>30.77</v>
      </c>
      <c r="C19" s="105">
        <v>19.07</v>
      </c>
      <c r="D19" s="103">
        <v>23.87</v>
      </c>
      <c r="E19" s="105">
        <v>16.100000000000001</v>
      </c>
      <c r="F19" s="103">
        <v>24.09</v>
      </c>
      <c r="G19" s="105">
        <v>13.78</v>
      </c>
      <c r="H19" s="103">
        <v>18.7</v>
      </c>
      <c r="I19" s="105">
        <v>8.06</v>
      </c>
      <c r="J19" s="103">
        <v>67.09</v>
      </c>
      <c r="K19" s="105">
        <v>62.82</v>
      </c>
    </row>
    <row r="20" spans="1:11" x14ac:dyDescent="0.25">
      <c r="A20" s="29" t="s">
        <v>36</v>
      </c>
      <c r="B20" s="103">
        <v>32.409999999999997</v>
      </c>
      <c r="C20" s="105">
        <v>30.15</v>
      </c>
      <c r="D20" s="103">
        <v>30.29</v>
      </c>
      <c r="E20" s="105">
        <v>27.7</v>
      </c>
      <c r="F20" s="103">
        <v>38.53</v>
      </c>
      <c r="G20" s="105">
        <v>36.78</v>
      </c>
      <c r="H20" s="103">
        <v>38.04</v>
      </c>
      <c r="I20" s="105">
        <v>30.78</v>
      </c>
      <c r="J20" s="103">
        <v>23.43</v>
      </c>
      <c r="K20" s="105">
        <v>27.59</v>
      </c>
    </row>
    <row r="21" spans="1:11" x14ac:dyDescent="0.25">
      <c r="A21" s="29" t="s">
        <v>37</v>
      </c>
      <c r="B21" s="103">
        <v>36.82</v>
      </c>
      <c r="C21" s="105">
        <v>50.78</v>
      </c>
      <c r="D21" s="103">
        <v>45.84</v>
      </c>
      <c r="E21" s="105">
        <v>56.21</v>
      </c>
      <c r="F21" s="103">
        <v>37.39</v>
      </c>
      <c r="G21" s="105">
        <v>49.44</v>
      </c>
      <c r="H21" s="103">
        <v>43.27</v>
      </c>
      <c r="I21" s="105">
        <v>61.16</v>
      </c>
      <c r="J21" s="103">
        <v>9.48</v>
      </c>
      <c r="K21" s="105">
        <v>9.59</v>
      </c>
    </row>
    <row r="22" spans="1:11" ht="30.75" thickBot="1" x14ac:dyDescent="0.3">
      <c r="A22" s="31" t="s">
        <v>29</v>
      </c>
      <c r="B22" s="33">
        <v>21.16</v>
      </c>
      <c r="C22" s="34">
        <v>29.7</v>
      </c>
      <c r="D22" s="33">
        <v>18.16</v>
      </c>
      <c r="E22" s="34">
        <v>25.06</v>
      </c>
      <c r="F22" s="33">
        <v>16.809999999999999</v>
      </c>
      <c r="G22" s="34">
        <v>33.36</v>
      </c>
      <c r="H22" s="33">
        <v>39.81</v>
      </c>
      <c r="I22" s="34">
        <v>44.83</v>
      </c>
      <c r="J22" s="33">
        <v>5.88</v>
      </c>
      <c r="K22" s="34">
        <v>6.99</v>
      </c>
    </row>
    <row r="24" spans="1:11" x14ac:dyDescent="0.25">
      <c r="A24" s="2" t="s">
        <v>43</v>
      </c>
    </row>
    <row r="25" spans="1:11" x14ac:dyDescent="0.25">
      <c r="A25" s="2" t="s">
        <v>60</v>
      </c>
    </row>
    <row r="26" spans="1:11" x14ac:dyDescent="0.25">
      <c r="A26" s="2" t="s">
        <v>140</v>
      </c>
    </row>
    <row r="27" spans="1:11" x14ac:dyDescent="0.25">
      <c r="A27" s="2" t="s">
        <v>110</v>
      </c>
    </row>
  </sheetData>
  <mergeCells count="6">
    <mergeCell ref="J4:K4"/>
    <mergeCell ref="A4:A5"/>
    <mergeCell ref="B4:C4"/>
    <mergeCell ref="D4:E4"/>
    <mergeCell ref="F4:G4"/>
    <mergeCell ref="H4:I4"/>
  </mergeCells>
  <hyperlinks>
    <hyperlink ref="A2" location="Sommaire!A1" display="retour au 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workbookViewId="0">
      <selection activeCell="A2" sqref="A2"/>
    </sheetView>
  </sheetViews>
  <sheetFormatPr baseColWidth="10" defaultRowHeight="15" x14ac:dyDescent="0.25"/>
  <cols>
    <col min="2" max="2" width="17.7109375" customWidth="1"/>
    <col min="3" max="18" width="11.42578125" customWidth="1"/>
  </cols>
  <sheetData>
    <row r="1" spans="1:30" x14ac:dyDescent="0.25">
      <c r="A1" s="16" t="s">
        <v>129</v>
      </c>
    </row>
    <row r="2" spans="1:30" x14ac:dyDescent="0.25">
      <c r="A2" s="3" t="s">
        <v>1</v>
      </c>
    </row>
    <row r="3" spans="1:30" ht="15.75" thickBot="1" x14ac:dyDescent="0.3"/>
    <row r="4" spans="1:30" ht="15.75" thickBot="1" x14ac:dyDescent="0.3">
      <c r="A4" s="313"/>
      <c r="B4" s="314"/>
      <c r="C4" s="317" t="s">
        <v>46</v>
      </c>
      <c r="D4" s="318"/>
      <c r="E4" s="318"/>
      <c r="F4" s="319"/>
      <c r="G4" s="282" t="s">
        <v>48</v>
      </c>
      <c r="H4" s="312"/>
      <c r="I4" s="312"/>
      <c r="J4" s="290"/>
      <c r="K4" s="282" t="s">
        <v>49</v>
      </c>
      <c r="L4" s="312"/>
      <c r="M4" s="312"/>
      <c r="N4" s="290"/>
      <c r="O4" s="282" t="s">
        <v>50</v>
      </c>
      <c r="P4" s="312"/>
      <c r="Q4" s="312"/>
      <c r="R4" s="290"/>
      <c r="S4" s="282" t="s">
        <v>51</v>
      </c>
      <c r="T4" s="312"/>
      <c r="U4" s="312"/>
      <c r="V4" s="290"/>
      <c r="W4" s="282" t="s">
        <v>52</v>
      </c>
      <c r="X4" s="312"/>
      <c r="Y4" s="312"/>
      <c r="Z4" s="290"/>
      <c r="AA4" s="282" t="s">
        <v>53</v>
      </c>
      <c r="AB4" s="312"/>
      <c r="AC4" s="312"/>
      <c r="AD4" s="290"/>
    </row>
    <row r="5" spans="1:30" ht="15.75" thickBot="1" x14ac:dyDescent="0.3">
      <c r="A5" s="315"/>
      <c r="B5" s="316"/>
      <c r="C5" s="242" t="s">
        <v>5</v>
      </c>
      <c r="D5" s="243"/>
      <c r="E5" s="244" t="s">
        <v>6</v>
      </c>
      <c r="F5" s="245"/>
      <c r="G5" s="242" t="s">
        <v>5</v>
      </c>
      <c r="H5" s="243"/>
      <c r="I5" s="244" t="s">
        <v>6</v>
      </c>
      <c r="J5" s="245"/>
      <c r="K5" s="242" t="s">
        <v>5</v>
      </c>
      <c r="L5" s="243"/>
      <c r="M5" s="309" t="s">
        <v>6</v>
      </c>
      <c r="N5" s="245"/>
      <c r="O5" s="242" t="s">
        <v>5</v>
      </c>
      <c r="P5" s="243"/>
      <c r="Q5" s="309" t="s">
        <v>6</v>
      </c>
      <c r="R5" s="245"/>
      <c r="S5" s="242" t="s">
        <v>5</v>
      </c>
      <c r="T5" s="243"/>
      <c r="U5" s="309" t="s">
        <v>6</v>
      </c>
      <c r="V5" s="245"/>
      <c r="W5" s="242" t="s">
        <v>5</v>
      </c>
      <c r="X5" s="243"/>
      <c r="Y5" s="309" t="s">
        <v>6</v>
      </c>
      <c r="Z5" s="245"/>
      <c r="AA5" s="242" t="s">
        <v>5</v>
      </c>
      <c r="AB5" s="243"/>
      <c r="AC5" s="309" t="s">
        <v>6</v>
      </c>
      <c r="AD5" s="245"/>
    </row>
    <row r="6" spans="1:30" s="1" customFormat="1" x14ac:dyDescent="0.25">
      <c r="A6" s="310" t="s">
        <v>2</v>
      </c>
      <c r="B6" s="311"/>
      <c r="C6" s="73">
        <v>19.7</v>
      </c>
      <c r="D6" s="74" t="s">
        <v>7</v>
      </c>
      <c r="E6" s="73">
        <v>21.6</v>
      </c>
      <c r="F6" s="75" t="s">
        <v>7</v>
      </c>
      <c r="G6" s="94">
        <v>10.5</v>
      </c>
      <c r="H6" s="74" t="s">
        <v>7</v>
      </c>
      <c r="I6" s="95">
        <v>15.1</v>
      </c>
      <c r="J6" s="74" t="s">
        <v>7</v>
      </c>
      <c r="K6" s="95">
        <v>19.899999999999999</v>
      </c>
      <c r="L6" s="74" t="s">
        <v>7</v>
      </c>
      <c r="M6" s="95">
        <v>23.9</v>
      </c>
      <c r="N6" s="74" t="s">
        <v>7</v>
      </c>
      <c r="O6" s="84">
        <v>46.2</v>
      </c>
      <c r="P6" s="86" t="s">
        <v>7</v>
      </c>
      <c r="Q6" s="92">
        <v>48.3</v>
      </c>
      <c r="R6" s="86" t="s">
        <v>7</v>
      </c>
      <c r="S6" s="84">
        <v>27.3</v>
      </c>
      <c r="T6" s="147" t="s">
        <v>7</v>
      </c>
      <c r="U6" s="92">
        <v>27.1</v>
      </c>
      <c r="V6" s="147" t="s">
        <v>7</v>
      </c>
      <c r="W6" s="84">
        <v>16.8</v>
      </c>
      <c r="X6" s="147" t="s">
        <v>7</v>
      </c>
      <c r="Y6" s="92">
        <v>16.399999999999999</v>
      </c>
      <c r="Z6" s="147" t="s">
        <v>7</v>
      </c>
      <c r="AA6" s="84">
        <v>7.1</v>
      </c>
      <c r="AB6" s="147" t="s">
        <v>7</v>
      </c>
      <c r="AC6" s="84">
        <v>11.5</v>
      </c>
      <c r="AD6" s="147" t="s">
        <v>7</v>
      </c>
    </row>
    <row r="7" spans="1:30" s="1" customFormat="1" ht="15.75" thickBot="1" x14ac:dyDescent="0.3">
      <c r="A7" s="248" t="s">
        <v>8</v>
      </c>
      <c r="B7" s="249"/>
      <c r="C7" s="57">
        <f>SUM(C8,C11,C14,C18)</f>
        <v>80.3</v>
      </c>
      <c r="D7" s="90" t="s">
        <v>3</v>
      </c>
      <c r="E7" s="57">
        <f>SUM(E8,E11,E14,E18)</f>
        <v>78.400000000000006</v>
      </c>
      <c r="F7" s="91" t="s">
        <v>3</v>
      </c>
      <c r="G7" s="57">
        <f>SUM(G8,G11,G14,G18)</f>
        <v>89.499999999999986</v>
      </c>
      <c r="H7" s="90" t="s">
        <v>3</v>
      </c>
      <c r="I7" s="57">
        <f>SUM(I8,I11,I14,I18)</f>
        <v>84.9</v>
      </c>
      <c r="J7" s="90" t="s">
        <v>3</v>
      </c>
      <c r="K7" s="57">
        <f>SUM(K8,K11,K14,K18)</f>
        <v>80.100000000000009</v>
      </c>
      <c r="L7" s="90" t="s">
        <v>3</v>
      </c>
      <c r="M7" s="57">
        <f>SUM(M8,M11,M14,M18)</f>
        <v>76.099999999999994</v>
      </c>
      <c r="N7" s="90" t="s">
        <v>3</v>
      </c>
      <c r="O7" s="57">
        <f>SUM(O8,O11,O14,O18)</f>
        <v>53.899999999999991</v>
      </c>
      <c r="P7" s="90" t="s">
        <v>3</v>
      </c>
      <c r="Q7" s="57">
        <f>SUM(Q8,Q11,Q14,Q18)</f>
        <v>51.7</v>
      </c>
      <c r="R7" s="91" t="s">
        <v>3</v>
      </c>
      <c r="S7" s="57">
        <f>SUM(S8,S11,S14,S18)</f>
        <v>72.599999999999994</v>
      </c>
      <c r="T7" s="90" t="s">
        <v>3</v>
      </c>
      <c r="U7" s="57">
        <f>SUM(U8,U11,U14,U18)</f>
        <v>72.900000000000006</v>
      </c>
      <c r="V7" s="91" t="s">
        <v>3</v>
      </c>
      <c r="W7" s="57">
        <f>SUM(W8,W11,W14,W18)</f>
        <v>83.2</v>
      </c>
      <c r="X7" s="90" t="s">
        <v>3</v>
      </c>
      <c r="Y7" s="57">
        <f>SUM(Y8,Y11,Y14,Y18)</f>
        <v>83.600000000000009</v>
      </c>
      <c r="Z7" s="91" t="s">
        <v>3</v>
      </c>
      <c r="AA7" s="57">
        <f>SUM(AA8,AA11,AA14,AA18)</f>
        <v>92.899999999999991</v>
      </c>
      <c r="AB7" s="90" t="s">
        <v>3</v>
      </c>
      <c r="AC7" s="38">
        <f>SUM(AC8,AC11,AC14,AC18)</f>
        <v>88.5</v>
      </c>
      <c r="AD7" s="97" t="s">
        <v>3</v>
      </c>
    </row>
    <row r="8" spans="1:30" s="1" customFormat="1" x14ac:dyDescent="0.25">
      <c r="A8" s="237" t="s">
        <v>9</v>
      </c>
      <c r="B8" s="4" t="s">
        <v>18</v>
      </c>
      <c r="C8" s="39">
        <v>18.399999999999999</v>
      </c>
      <c r="D8" s="69">
        <f>C8/C7*100</f>
        <v>22.914072229140722</v>
      </c>
      <c r="E8" s="39">
        <v>19.3</v>
      </c>
      <c r="F8" s="69">
        <f>E8/E7*100</f>
        <v>24.617346938775508</v>
      </c>
      <c r="G8" s="84">
        <v>9.6999999999999993</v>
      </c>
      <c r="H8" s="40">
        <f>G8/G7*100</f>
        <v>10.837988826815643</v>
      </c>
      <c r="I8" s="84">
        <v>10.6</v>
      </c>
      <c r="J8" s="126">
        <f>I8/I7*100</f>
        <v>12.485276796230858</v>
      </c>
      <c r="K8" s="127">
        <v>29.5</v>
      </c>
      <c r="L8" s="126">
        <f>K8/K7*100</f>
        <v>36.828963795255923</v>
      </c>
      <c r="M8" s="127">
        <v>31.6</v>
      </c>
      <c r="N8" s="126">
        <f>M8/M7*100</f>
        <v>41.524310118265447</v>
      </c>
      <c r="O8" s="128">
        <v>28.2</v>
      </c>
      <c r="P8" s="126">
        <f>O8/O7*100</f>
        <v>52.319109461966605</v>
      </c>
      <c r="Q8" s="127">
        <v>30.9</v>
      </c>
      <c r="R8" s="126">
        <f>Q8/Q7*100</f>
        <v>59.76789168278529</v>
      </c>
      <c r="S8" s="128">
        <v>18.8</v>
      </c>
      <c r="T8" s="126">
        <f>S8/S7*100</f>
        <v>25.895316804407713</v>
      </c>
      <c r="U8" s="127">
        <v>22.1</v>
      </c>
      <c r="V8" s="126">
        <f>U8/U7*100</f>
        <v>30.315500685871054</v>
      </c>
      <c r="W8" s="128">
        <v>20.9</v>
      </c>
      <c r="X8" s="126">
        <f>W8/W7*100</f>
        <v>25.120192307692307</v>
      </c>
      <c r="Y8" s="127">
        <v>19.5</v>
      </c>
      <c r="Z8" s="126">
        <f>Y8/Y7*100</f>
        <v>23.325358851674636</v>
      </c>
      <c r="AA8" s="128">
        <v>12.3</v>
      </c>
      <c r="AB8" s="126">
        <f>AA8/AA7*100</f>
        <v>13.240043057050594</v>
      </c>
      <c r="AC8" s="127">
        <v>9</v>
      </c>
      <c r="AD8" s="126">
        <f>AC8/AC7*100</f>
        <v>10.16949152542373</v>
      </c>
    </row>
    <row r="9" spans="1:30" x14ac:dyDescent="0.25">
      <c r="A9" s="238"/>
      <c r="B9" s="5" t="s">
        <v>10</v>
      </c>
      <c r="C9" s="41">
        <v>16.100000000000001</v>
      </c>
      <c r="D9" s="70">
        <f>C9/C7*100</f>
        <v>20.049813200498136</v>
      </c>
      <c r="E9" s="41">
        <v>15.8</v>
      </c>
      <c r="F9" s="70">
        <f>E9/E7*100</f>
        <v>20.153061224489797</v>
      </c>
      <c r="G9" s="89">
        <v>7.6</v>
      </c>
      <c r="H9" s="42">
        <f>G9/G7*100</f>
        <v>8.4916201117318444</v>
      </c>
      <c r="I9" s="89">
        <v>7.1</v>
      </c>
      <c r="J9" s="129">
        <f>I9/I7*100</f>
        <v>8.3627797408716127</v>
      </c>
      <c r="K9" s="130">
        <v>26</v>
      </c>
      <c r="L9" s="129">
        <f>K9/K7*100</f>
        <v>32.459425717852682</v>
      </c>
      <c r="M9" s="130">
        <v>27.6</v>
      </c>
      <c r="N9" s="129">
        <f>M9/M7*100</f>
        <v>36.26806833114324</v>
      </c>
      <c r="O9" s="131">
        <v>27.1</v>
      </c>
      <c r="P9" s="129">
        <f>O9/O7*100</f>
        <v>50.278293135436002</v>
      </c>
      <c r="Q9" s="130">
        <v>29.1</v>
      </c>
      <c r="R9" s="129">
        <f>Q9/Q7*100</f>
        <v>56.286266924564799</v>
      </c>
      <c r="S9" s="131">
        <v>17.2</v>
      </c>
      <c r="T9" s="129">
        <f>S9/S7*100</f>
        <v>23.691460055096421</v>
      </c>
      <c r="U9" s="130">
        <v>18.399999999999999</v>
      </c>
      <c r="V9" s="129">
        <f>U9/U7*100</f>
        <v>25.240054869684496</v>
      </c>
      <c r="W9" s="131">
        <v>17.399999999999999</v>
      </c>
      <c r="X9" s="129">
        <f>W9/W7*100</f>
        <v>20.913461538461537</v>
      </c>
      <c r="Y9" s="130">
        <v>15.4</v>
      </c>
      <c r="Z9" s="129">
        <f>Y9/Y7*100</f>
        <v>18.421052631578945</v>
      </c>
      <c r="AA9" s="131">
        <v>10.3</v>
      </c>
      <c r="AB9" s="129">
        <f>AA9/AA7*100</f>
        <v>11.087190527448872</v>
      </c>
      <c r="AC9" s="130">
        <v>7.2</v>
      </c>
      <c r="AD9" s="129">
        <f>AC9/AC7*100</f>
        <v>8.1355932203389845</v>
      </c>
    </row>
    <row r="10" spans="1:30" x14ac:dyDescent="0.25">
      <c r="A10" s="238"/>
      <c r="B10" s="6" t="s">
        <v>11</v>
      </c>
      <c r="C10" s="41">
        <v>2.2999999999999998</v>
      </c>
      <c r="D10" s="70">
        <f>C10/C7*100</f>
        <v>2.8642590286425902</v>
      </c>
      <c r="E10" s="41">
        <v>3.5</v>
      </c>
      <c r="F10" s="70">
        <f>E10/E7*100</f>
        <v>4.4642857142857135</v>
      </c>
      <c r="G10" s="89">
        <v>2.1</v>
      </c>
      <c r="H10" s="42">
        <f>G10/G7*100</f>
        <v>2.3463687150837993</v>
      </c>
      <c r="I10" s="89">
        <v>3.6</v>
      </c>
      <c r="J10" s="129">
        <f>I10/I7*100</f>
        <v>4.2402826855123674</v>
      </c>
      <c r="K10" s="130">
        <v>3.5</v>
      </c>
      <c r="L10" s="129">
        <f>K10/K7*100</f>
        <v>4.3695380774032451</v>
      </c>
      <c r="M10" s="130">
        <v>4</v>
      </c>
      <c r="N10" s="129">
        <f>M10/M7*100</f>
        <v>5.2562417871222085</v>
      </c>
      <c r="O10" s="131" t="s">
        <v>7</v>
      </c>
      <c r="P10" s="129" t="s">
        <v>7</v>
      </c>
      <c r="Q10" s="130" t="s">
        <v>7</v>
      </c>
      <c r="R10" s="129" t="s">
        <v>7</v>
      </c>
      <c r="S10" s="131">
        <v>1.6</v>
      </c>
      <c r="T10" s="129">
        <f>S10/S7*100</f>
        <v>2.2038567493112953</v>
      </c>
      <c r="U10" s="130">
        <v>3.7</v>
      </c>
      <c r="V10" s="129">
        <f>U10/U7*100</f>
        <v>5.0754458161865568</v>
      </c>
      <c r="W10" s="131">
        <v>3.5</v>
      </c>
      <c r="X10" s="129">
        <f>W10/W7*100</f>
        <v>4.2067307692307692</v>
      </c>
      <c r="Y10" s="130">
        <v>4.0999999999999996</v>
      </c>
      <c r="Z10" s="129">
        <f>Y10/Y7*100</f>
        <v>4.9043062200956928</v>
      </c>
      <c r="AA10" s="131" t="s">
        <v>7</v>
      </c>
      <c r="AB10" s="129" t="s">
        <v>7</v>
      </c>
      <c r="AC10" s="130" t="s">
        <v>7</v>
      </c>
      <c r="AD10" s="129" t="s">
        <v>7</v>
      </c>
    </row>
    <row r="11" spans="1:30" s="1" customFormat="1" x14ac:dyDescent="0.25">
      <c r="A11" s="238"/>
      <c r="B11" s="7" t="s">
        <v>19</v>
      </c>
      <c r="C11" s="43">
        <v>20.6</v>
      </c>
      <c r="D11" s="71">
        <f>C11/C7*100</f>
        <v>25.653798256537986</v>
      </c>
      <c r="E11" s="43">
        <v>16.2</v>
      </c>
      <c r="F11" s="71">
        <f>E11/E7*100</f>
        <v>20.663265306122447</v>
      </c>
      <c r="G11" s="85">
        <v>22.9</v>
      </c>
      <c r="H11" s="44">
        <f>G11/G7*100</f>
        <v>25.58659217877095</v>
      </c>
      <c r="I11" s="85">
        <v>17.600000000000001</v>
      </c>
      <c r="J11" s="132">
        <f>I11/I7*100</f>
        <v>20.730270906949354</v>
      </c>
      <c r="K11" s="133">
        <v>23.1</v>
      </c>
      <c r="L11" s="132">
        <f>K11/K7*100</f>
        <v>28.838951310861422</v>
      </c>
      <c r="M11" s="133">
        <v>16.7</v>
      </c>
      <c r="N11" s="132">
        <f>M11/M7*100</f>
        <v>21.944809461235216</v>
      </c>
      <c r="O11" s="134">
        <v>10.7</v>
      </c>
      <c r="P11" s="132">
        <f>O11/O7*100</f>
        <v>19.85157699443414</v>
      </c>
      <c r="Q11" s="133">
        <v>7.6</v>
      </c>
      <c r="R11" s="132">
        <f>Q11/Q7*100</f>
        <v>14.700193423597677</v>
      </c>
      <c r="S11" s="134">
        <v>22</v>
      </c>
      <c r="T11" s="132">
        <f>S11/S7*100</f>
        <v>30.303030303030305</v>
      </c>
      <c r="U11" s="133">
        <v>18.3</v>
      </c>
      <c r="V11" s="132">
        <f>U11/U7*100</f>
        <v>25.102880658436209</v>
      </c>
      <c r="W11" s="134">
        <v>21.6</v>
      </c>
      <c r="X11" s="132">
        <f>W11/W7*100</f>
        <v>25.961538461538463</v>
      </c>
      <c r="Y11" s="133">
        <v>16</v>
      </c>
      <c r="Z11" s="132">
        <f>Y11/Y7*100</f>
        <v>19.138755980861241</v>
      </c>
      <c r="AA11" s="134">
        <v>16.600000000000001</v>
      </c>
      <c r="AB11" s="132">
        <f>AA11/AA7*100</f>
        <v>17.868675995694296</v>
      </c>
      <c r="AC11" s="133">
        <v>8.9</v>
      </c>
      <c r="AD11" s="132">
        <f>AC11/AC7*100</f>
        <v>10.056497175141244</v>
      </c>
    </row>
    <row r="12" spans="1:30" x14ac:dyDescent="0.25">
      <c r="A12" s="238"/>
      <c r="B12" s="6" t="s">
        <v>12</v>
      </c>
      <c r="C12" s="41">
        <v>11.3</v>
      </c>
      <c r="D12" s="70">
        <f>C12/C7*100</f>
        <v>14.072229140722293</v>
      </c>
      <c r="E12" s="41">
        <v>8.8000000000000007</v>
      </c>
      <c r="F12" s="70">
        <f>E12/E7*100</f>
        <v>11.224489795918368</v>
      </c>
      <c r="G12" s="89">
        <v>15.1</v>
      </c>
      <c r="H12" s="42">
        <f>G12/G7*100</f>
        <v>16.871508379888269</v>
      </c>
      <c r="I12" s="89">
        <v>11.1</v>
      </c>
      <c r="J12" s="129">
        <f>I12/I7*100</f>
        <v>13.074204946996465</v>
      </c>
      <c r="K12" s="130">
        <v>8.4</v>
      </c>
      <c r="L12" s="129">
        <f>K12/K7*100</f>
        <v>10.486891385767789</v>
      </c>
      <c r="M12" s="130">
        <v>6.4</v>
      </c>
      <c r="N12" s="129">
        <f>M12/M7*100</f>
        <v>8.4099868593955343</v>
      </c>
      <c r="O12" s="131">
        <v>4.4000000000000004</v>
      </c>
      <c r="P12" s="129">
        <f>O12/O7*100</f>
        <v>8.1632653061224509</v>
      </c>
      <c r="Q12" s="130" t="s">
        <v>7</v>
      </c>
      <c r="R12" s="129" t="s">
        <v>7</v>
      </c>
      <c r="S12" s="131">
        <v>13</v>
      </c>
      <c r="T12" s="129">
        <f>S12/S7*100</f>
        <v>17.906336088154269</v>
      </c>
      <c r="U12" s="130">
        <v>10.4</v>
      </c>
      <c r="V12" s="129">
        <f>U12/U7*100</f>
        <v>14.266117969821673</v>
      </c>
      <c r="W12" s="131">
        <v>10.8</v>
      </c>
      <c r="X12" s="129">
        <f>W12/W7*100</f>
        <v>12.980769230769232</v>
      </c>
      <c r="Y12" s="130">
        <v>7.8</v>
      </c>
      <c r="Z12" s="129">
        <f>Y12/Y7*100</f>
        <v>9.3301435406698552</v>
      </c>
      <c r="AA12" s="131">
        <v>9</v>
      </c>
      <c r="AB12" s="129">
        <f>AA12/AA7*100</f>
        <v>9.6878363832077508</v>
      </c>
      <c r="AC12" s="130">
        <v>4.7</v>
      </c>
      <c r="AD12" s="129">
        <f>AC12/AC7*100</f>
        <v>5.3107344632768365</v>
      </c>
    </row>
    <row r="13" spans="1:30" ht="24" x14ac:dyDescent="0.25">
      <c r="A13" s="238"/>
      <c r="B13" s="6" t="s">
        <v>13</v>
      </c>
      <c r="C13" s="41">
        <v>9.3000000000000007</v>
      </c>
      <c r="D13" s="70">
        <f>C13/C7*100</f>
        <v>11.581569115815693</v>
      </c>
      <c r="E13" s="41">
        <v>7.4</v>
      </c>
      <c r="F13" s="70">
        <f>E13/E7*100</f>
        <v>9.4387755102040813</v>
      </c>
      <c r="G13" s="89">
        <v>7.8</v>
      </c>
      <c r="H13" s="42">
        <f>G13/G7*100</f>
        <v>8.7150837988826826</v>
      </c>
      <c r="I13" s="89">
        <v>6.5</v>
      </c>
      <c r="J13" s="129">
        <f>I13/I7*100</f>
        <v>7.6560659599528851</v>
      </c>
      <c r="K13" s="130">
        <v>14.8</v>
      </c>
      <c r="L13" s="129">
        <f>K13/K7*100</f>
        <v>18.476903870162296</v>
      </c>
      <c r="M13" s="130">
        <v>10.3</v>
      </c>
      <c r="N13" s="129">
        <f>M13/M7*100</f>
        <v>13.534822601839686</v>
      </c>
      <c r="O13" s="131">
        <v>6.2</v>
      </c>
      <c r="P13" s="129">
        <f>O13/O7*100</f>
        <v>11.502782931354362</v>
      </c>
      <c r="Q13" s="130" t="s">
        <v>7</v>
      </c>
      <c r="R13" s="129" t="s">
        <v>7</v>
      </c>
      <c r="S13" s="131">
        <v>9</v>
      </c>
      <c r="T13" s="129">
        <f>S13/S7*100</f>
        <v>12.396694214876034</v>
      </c>
      <c r="U13" s="130">
        <v>7.9</v>
      </c>
      <c r="V13" s="129">
        <f>U13/U7*100</f>
        <v>10.83676268861454</v>
      </c>
      <c r="W13" s="131">
        <v>10.8</v>
      </c>
      <c r="X13" s="129">
        <f>W13/W7*100</f>
        <v>12.980769230769232</v>
      </c>
      <c r="Y13" s="130">
        <v>8.1</v>
      </c>
      <c r="Z13" s="129">
        <f>Y13/Y7*100</f>
        <v>9.6889952153110048</v>
      </c>
      <c r="AA13" s="131">
        <v>7.5</v>
      </c>
      <c r="AB13" s="129">
        <f>AA13/AA7*100</f>
        <v>8.0731969860064581</v>
      </c>
      <c r="AC13" s="130" t="s">
        <v>7</v>
      </c>
      <c r="AD13" s="129" t="s">
        <v>7</v>
      </c>
    </row>
    <row r="14" spans="1:30" s="1" customFormat="1" x14ac:dyDescent="0.25">
      <c r="A14" s="238"/>
      <c r="B14" s="7" t="s">
        <v>20</v>
      </c>
      <c r="C14" s="43">
        <v>29.1</v>
      </c>
      <c r="D14" s="71">
        <f>C14/C7*100</f>
        <v>36.239103362391035</v>
      </c>
      <c r="E14" s="43">
        <v>28.9</v>
      </c>
      <c r="F14" s="71">
        <f>E14/E7*100</f>
        <v>36.862244897959179</v>
      </c>
      <c r="G14" s="85">
        <v>44.8</v>
      </c>
      <c r="H14" s="44">
        <f>G14/G7*100</f>
        <v>50.055865921787714</v>
      </c>
      <c r="I14" s="85">
        <v>42.8</v>
      </c>
      <c r="J14" s="132">
        <f>I14/I7*100</f>
        <v>50.412249705535913</v>
      </c>
      <c r="K14" s="133">
        <v>14.3</v>
      </c>
      <c r="L14" s="132">
        <f>K14/K7*100</f>
        <v>17.852684144818976</v>
      </c>
      <c r="M14" s="133">
        <v>11.2</v>
      </c>
      <c r="N14" s="132">
        <f>M14/M7*100</f>
        <v>14.717477003942181</v>
      </c>
      <c r="O14" s="134">
        <v>4.3</v>
      </c>
      <c r="P14" s="132">
        <f>O14/O7*100</f>
        <v>7.9777365491651206</v>
      </c>
      <c r="Q14" s="133">
        <v>4.5999999999999996</v>
      </c>
      <c r="R14" s="132">
        <f>Q14/Q7*100</f>
        <v>8.8974854932301728</v>
      </c>
      <c r="S14" s="134">
        <v>18.2</v>
      </c>
      <c r="T14" s="132">
        <f>S14/S7*100</f>
        <v>25.068870523415981</v>
      </c>
      <c r="U14" s="133">
        <v>17</v>
      </c>
      <c r="V14" s="132">
        <f>U14/U7*100</f>
        <v>23.319615912208501</v>
      </c>
      <c r="W14" s="134">
        <v>30.4</v>
      </c>
      <c r="X14" s="132">
        <f>W14/W7*100</f>
        <v>36.538461538461533</v>
      </c>
      <c r="Y14" s="133">
        <v>34.4</v>
      </c>
      <c r="Z14" s="132">
        <f>Y14/Y7*100</f>
        <v>41.148325358851665</v>
      </c>
      <c r="AA14" s="134">
        <v>52.4</v>
      </c>
      <c r="AB14" s="132">
        <f>AA14/AA7*100</f>
        <v>56.404736275565128</v>
      </c>
      <c r="AC14" s="133">
        <v>60.9</v>
      </c>
      <c r="AD14" s="132">
        <f>AC14/AC7*100</f>
        <v>68.813559322033896</v>
      </c>
    </row>
    <row r="15" spans="1:30" x14ac:dyDescent="0.25">
      <c r="A15" s="238"/>
      <c r="B15" s="6" t="s">
        <v>14</v>
      </c>
      <c r="C15" s="41">
        <v>19.899999999999999</v>
      </c>
      <c r="D15" s="70">
        <f>C15/C7*100</f>
        <v>24.78206724782067</v>
      </c>
      <c r="E15" s="41">
        <v>18.100000000000001</v>
      </c>
      <c r="F15" s="70">
        <f>E15/E7*100</f>
        <v>23.086734693877549</v>
      </c>
      <c r="G15" s="89">
        <v>29.8</v>
      </c>
      <c r="H15" s="42">
        <f>G15/G7*100</f>
        <v>33.296089385474865</v>
      </c>
      <c r="I15" s="89">
        <v>27</v>
      </c>
      <c r="J15" s="129">
        <f>I15/I7*100</f>
        <v>31.802120141342755</v>
      </c>
      <c r="K15" s="130">
        <v>11.4</v>
      </c>
      <c r="L15" s="129">
        <f>K15/K7*100</f>
        <v>14.232209737827715</v>
      </c>
      <c r="M15" s="130">
        <v>6.6</v>
      </c>
      <c r="N15" s="129">
        <f>M15/M7*100</f>
        <v>8.6727989487516428</v>
      </c>
      <c r="O15" s="131" t="s">
        <v>7</v>
      </c>
      <c r="P15" s="129" t="s">
        <v>7</v>
      </c>
      <c r="Q15" s="130" t="s">
        <v>7</v>
      </c>
      <c r="R15" s="129" t="s">
        <v>7</v>
      </c>
      <c r="S15" s="131">
        <v>14.4</v>
      </c>
      <c r="T15" s="129">
        <f>S15/S7*100</f>
        <v>19.834710743801658</v>
      </c>
      <c r="U15" s="130">
        <v>13.3</v>
      </c>
      <c r="V15" s="129">
        <f>U15/U7*100</f>
        <v>18.244170096021946</v>
      </c>
      <c r="W15" s="131">
        <v>21.5</v>
      </c>
      <c r="X15" s="129">
        <f>W15/W7*100</f>
        <v>25.84134615384615</v>
      </c>
      <c r="Y15" s="130">
        <v>22</v>
      </c>
      <c r="Z15" s="129">
        <f>Y15/Y7*100</f>
        <v>26.315789473684209</v>
      </c>
      <c r="AA15" s="131">
        <v>31</v>
      </c>
      <c r="AB15" s="129">
        <f>AA15/AA7*100</f>
        <v>33.369214208826698</v>
      </c>
      <c r="AC15" s="130">
        <v>27.9</v>
      </c>
      <c r="AD15" s="129">
        <f>AC15/AC7*100</f>
        <v>31.525423728813557</v>
      </c>
    </row>
    <row r="16" spans="1:30" ht="24" x14ac:dyDescent="0.25">
      <c r="A16" s="238"/>
      <c r="B16" s="6" t="s">
        <v>15</v>
      </c>
      <c r="C16" s="41">
        <v>6.7</v>
      </c>
      <c r="D16" s="70">
        <f>C16/C7*100</f>
        <v>8.3437110834371104</v>
      </c>
      <c r="E16" s="41">
        <v>6.6</v>
      </c>
      <c r="F16" s="70">
        <f>E16/E7*100</f>
        <v>8.4183673469387745</v>
      </c>
      <c r="G16" s="89">
        <v>11</v>
      </c>
      <c r="H16" s="42">
        <f>G16/G7*100</f>
        <v>12.290502793296092</v>
      </c>
      <c r="I16" s="89">
        <v>9.9</v>
      </c>
      <c r="J16" s="129">
        <f>I16/I7*100</f>
        <v>11.66077738515901</v>
      </c>
      <c r="K16" s="130">
        <v>2</v>
      </c>
      <c r="L16" s="129">
        <f>K16/K7*100</f>
        <v>2.4968789013732833</v>
      </c>
      <c r="M16" s="130" t="s">
        <v>7</v>
      </c>
      <c r="N16" s="129" t="s">
        <v>7</v>
      </c>
      <c r="O16" s="131" t="s">
        <v>7</v>
      </c>
      <c r="P16" s="129" t="s">
        <v>7</v>
      </c>
      <c r="Q16" s="130" t="s">
        <v>7</v>
      </c>
      <c r="R16" s="129" t="s">
        <v>7</v>
      </c>
      <c r="S16" s="131">
        <v>2.5</v>
      </c>
      <c r="T16" s="129">
        <f>S16/S7*100</f>
        <v>3.443526170798898</v>
      </c>
      <c r="U16" s="130" t="s">
        <v>7</v>
      </c>
      <c r="V16" s="129" t="s">
        <v>7</v>
      </c>
      <c r="W16" s="131">
        <v>6.3</v>
      </c>
      <c r="X16" s="129">
        <f>W16/W7*100</f>
        <v>7.5721153846153841</v>
      </c>
      <c r="Y16" s="130">
        <v>6.9</v>
      </c>
      <c r="Z16" s="129">
        <f>Y16/Y7*100</f>
        <v>8.2535885167464116</v>
      </c>
      <c r="AA16" s="131">
        <v>16.5</v>
      </c>
      <c r="AB16" s="129">
        <f>AA16/AA7*100</f>
        <v>17.761033369214211</v>
      </c>
      <c r="AC16" s="130">
        <v>24</v>
      </c>
      <c r="AD16" s="129">
        <f>AC16/AC7*100</f>
        <v>27.118644067796609</v>
      </c>
    </row>
    <row r="17" spans="1:30" ht="24" x14ac:dyDescent="0.25">
      <c r="A17" s="238"/>
      <c r="B17" s="6" t="s">
        <v>16</v>
      </c>
      <c r="C17" s="41">
        <v>2.5</v>
      </c>
      <c r="D17" s="70">
        <f>C17/C7*100</f>
        <v>3.1133250311332503</v>
      </c>
      <c r="E17" s="41">
        <v>4.2</v>
      </c>
      <c r="F17" s="70">
        <f>E17/E7*100</f>
        <v>5.3571428571428568</v>
      </c>
      <c r="G17" s="89">
        <v>4</v>
      </c>
      <c r="H17" s="42">
        <f>G17/G7*100</f>
        <v>4.4692737430167604</v>
      </c>
      <c r="I17" s="89">
        <v>6</v>
      </c>
      <c r="J17" s="129">
        <f>I17/I7*100</f>
        <v>7.0671378091872779</v>
      </c>
      <c r="K17" s="130" t="s">
        <v>7</v>
      </c>
      <c r="L17" s="129" t="s">
        <v>7</v>
      </c>
      <c r="M17" s="130" t="s">
        <v>7</v>
      </c>
      <c r="N17" s="129" t="s">
        <v>7</v>
      </c>
      <c r="O17" s="131" t="s">
        <v>7</v>
      </c>
      <c r="P17" s="129" t="s">
        <v>7</v>
      </c>
      <c r="Q17" s="130" t="s">
        <v>7</v>
      </c>
      <c r="R17" s="129" t="s">
        <v>7</v>
      </c>
      <c r="S17" s="131" t="s">
        <v>7</v>
      </c>
      <c r="T17" s="129" t="s">
        <v>7</v>
      </c>
      <c r="U17" s="130" t="s">
        <v>7</v>
      </c>
      <c r="V17" s="129" t="s">
        <v>7</v>
      </c>
      <c r="W17" s="131">
        <v>2.6</v>
      </c>
      <c r="X17" s="129">
        <f>W17/W7*100</f>
        <v>3.125</v>
      </c>
      <c r="Y17" s="130">
        <v>5.5</v>
      </c>
      <c r="Z17" s="129">
        <f>Y17/Y7*100</f>
        <v>6.5789473684210522</v>
      </c>
      <c r="AA17" s="131">
        <v>4.9000000000000004</v>
      </c>
      <c r="AB17" s="129">
        <f>AA17/AA7*100</f>
        <v>5.2744886975242204</v>
      </c>
      <c r="AC17" s="130" t="s">
        <v>7</v>
      </c>
      <c r="AD17" s="129" t="s">
        <v>7</v>
      </c>
    </row>
    <row r="18" spans="1:30" s="1" customFormat="1" ht="24.75" thickBot="1" x14ac:dyDescent="0.3">
      <c r="A18" s="239"/>
      <c r="B18" s="8" t="s">
        <v>21</v>
      </c>
      <c r="C18" s="45">
        <v>12.2</v>
      </c>
      <c r="D18" s="72">
        <f>C18/C7*100</f>
        <v>15.193026151930262</v>
      </c>
      <c r="E18" s="82">
        <v>14</v>
      </c>
      <c r="F18" s="93">
        <f>E18/E7*100</f>
        <v>17.857142857142854</v>
      </c>
      <c r="G18" s="87">
        <v>12.1</v>
      </c>
      <c r="H18" s="83">
        <f>G18/G7*100</f>
        <v>13.519553072625701</v>
      </c>
      <c r="I18" s="87">
        <v>13.9</v>
      </c>
      <c r="J18" s="135">
        <f>I18/I7*100</f>
        <v>16.372202591283862</v>
      </c>
      <c r="K18" s="136">
        <v>13.2</v>
      </c>
      <c r="L18" s="135">
        <f>K18/K7*100</f>
        <v>16.479400749063668</v>
      </c>
      <c r="M18" s="136">
        <v>16.600000000000001</v>
      </c>
      <c r="N18" s="135">
        <f>M18/M7*100</f>
        <v>21.813403416557165</v>
      </c>
      <c r="O18" s="137">
        <v>10.7</v>
      </c>
      <c r="P18" s="135">
        <f>O18/O7*100</f>
        <v>19.85157699443414</v>
      </c>
      <c r="Q18" s="136">
        <v>8.6</v>
      </c>
      <c r="R18" s="135">
        <f>Q18/Q7*100</f>
        <v>16.634429400386846</v>
      </c>
      <c r="S18" s="137">
        <v>13.6</v>
      </c>
      <c r="T18" s="135">
        <f>S18/S7*100</f>
        <v>18.732782369146005</v>
      </c>
      <c r="U18" s="136">
        <v>15.5</v>
      </c>
      <c r="V18" s="135">
        <f>U18/U7*100</f>
        <v>21.262002743484224</v>
      </c>
      <c r="W18" s="137">
        <v>10.3</v>
      </c>
      <c r="X18" s="135">
        <f>W18/W7*100</f>
        <v>12.379807692307693</v>
      </c>
      <c r="Y18" s="136">
        <v>13.7</v>
      </c>
      <c r="Z18" s="135">
        <f>Y18/Y7*100</f>
        <v>16.387559808612437</v>
      </c>
      <c r="AA18" s="137">
        <v>11.6</v>
      </c>
      <c r="AB18" s="135">
        <f>AA18/AA7*100</f>
        <v>12.486544671689991</v>
      </c>
      <c r="AC18" s="136">
        <v>9.6999999999999993</v>
      </c>
      <c r="AD18" s="135">
        <f>AC18/AC7*100</f>
        <v>10.96045197740113</v>
      </c>
    </row>
    <row r="19" spans="1:30" ht="15.75" thickBot="1" x14ac:dyDescent="0.3">
      <c r="A19" s="240" t="s">
        <v>4</v>
      </c>
      <c r="B19" s="241"/>
      <c r="C19" s="56">
        <f>C6+C7</f>
        <v>100</v>
      </c>
      <c r="D19" s="58">
        <f>SUM(D8,D11,D14,D18)</f>
        <v>100</v>
      </c>
      <c r="E19" s="46">
        <f>E6+E7</f>
        <v>100</v>
      </c>
      <c r="F19" s="88">
        <f>SUM(F8,F11,F14,F18)</f>
        <v>100</v>
      </c>
      <c r="G19" s="46">
        <f>G6+G7</f>
        <v>99.999999999999986</v>
      </c>
      <c r="H19" s="47">
        <f>SUM(H8,H11,H14,H18)</f>
        <v>100</v>
      </c>
      <c r="I19" s="46">
        <f>I6+I7</f>
        <v>100</v>
      </c>
      <c r="J19" s="47">
        <f>SUM(J8,J11,J14,J18)</f>
        <v>100</v>
      </c>
      <c r="K19" s="46">
        <f>K6+K7</f>
        <v>100</v>
      </c>
      <c r="L19" s="88">
        <f>SUM(L8,L11,L14,L18)</f>
        <v>100</v>
      </c>
      <c r="M19" s="46">
        <f>M6+M7</f>
        <v>100</v>
      </c>
      <c r="N19" s="47">
        <f>SUM(N8,N11,N14,N18)</f>
        <v>100.00000000000001</v>
      </c>
      <c r="O19" s="46">
        <f>O6+O7</f>
        <v>100.1</v>
      </c>
      <c r="P19" s="88">
        <f>SUM(P8,P11,P14,P18)</f>
        <v>100</v>
      </c>
      <c r="Q19" s="46">
        <f>Q6+Q7</f>
        <v>100</v>
      </c>
      <c r="R19" s="88">
        <f>SUM(R8,R11,R14,R18)</f>
        <v>100</v>
      </c>
      <c r="S19" s="46">
        <f>S6+S7</f>
        <v>99.899999999999991</v>
      </c>
      <c r="T19" s="88">
        <f>SUM(T8,T11,T14,T18)</f>
        <v>100</v>
      </c>
      <c r="U19" s="46">
        <f>U6+U7</f>
        <v>100</v>
      </c>
      <c r="V19" s="88">
        <f>SUM(V8,V11,V14,V18)</f>
        <v>100</v>
      </c>
      <c r="W19" s="46">
        <f>W6+W7</f>
        <v>100</v>
      </c>
      <c r="X19" s="88">
        <f>SUM(X8,X11,X14,X18)</f>
        <v>100</v>
      </c>
      <c r="Y19" s="46">
        <f>Y6+Y7</f>
        <v>100</v>
      </c>
      <c r="Z19" s="88">
        <f>SUM(Z8,Z11,Z14,Z18)</f>
        <v>99.999999999999986</v>
      </c>
      <c r="AA19" s="46">
        <f>AA6+AA7</f>
        <v>99.999999999999986</v>
      </c>
      <c r="AB19" s="88">
        <f>SUM(AB8,AB11,AB14,AB18)</f>
        <v>100</v>
      </c>
      <c r="AC19" s="46">
        <f>AC6+AC7</f>
        <v>100</v>
      </c>
      <c r="AD19" s="47">
        <f>SUM(AD8,AD11,AD14,AD18)</f>
        <v>100</v>
      </c>
    </row>
    <row r="21" spans="1:30" x14ac:dyDescent="0.25">
      <c r="A21" s="2" t="s">
        <v>25</v>
      </c>
    </row>
    <row r="22" spans="1:30" x14ac:dyDescent="0.25">
      <c r="A22" s="2" t="s">
        <v>60</v>
      </c>
    </row>
    <row r="23" spans="1:30" x14ac:dyDescent="0.25">
      <c r="A23" s="2" t="s">
        <v>143</v>
      </c>
    </row>
    <row r="24" spans="1:30" x14ac:dyDescent="0.25">
      <c r="A24" s="2" t="s">
        <v>110</v>
      </c>
    </row>
  </sheetData>
  <mergeCells count="26">
    <mergeCell ref="K4:N4"/>
    <mergeCell ref="O4:R4"/>
    <mergeCell ref="S4:V4"/>
    <mergeCell ref="S5:T5"/>
    <mergeCell ref="U5:V5"/>
    <mergeCell ref="AC5:AD5"/>
    <mergeCell ref="A6:B6"/>
    <mergeCell ref="A7:B7"/>
    <mergeCell ref="W4:Z4"/>
    <mergeCell ref="AA4:AD4"/>
    <mergeCell ref="C5:D5"/>
    <mergeCell ref="E5:F5"/>
    <mergeCell ref="G5:H5"/>
    <mergeCell ref="I5:J5"/>
    <mergeCell ref="K5:L5"/>
    <mergeCell ref="M5:N5"/>
    <mergeCell ref="O5:P5"/>
    <mergeCell ref="Q5:R5"/>
    <mergeCell ref="A4:B5"/>
    <mergeCell ref="C4:F4"/>
    <mergeCell ref="G4:J4"/>
    <mergeCell ref="A8:A18"/>
    <mergeCell ref="A19:B19"/>
    <mergeCell ref="W5:X5"/>
    <mergeCell ref="Y5:Z5"/>
    <mergeCell ref="AA5:AB5"/>
  </mergeCells>
  <hyperlinks>
    <hyperlink ref="A2"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A2" sqref="A2"/>
    </sheetView>
  </sheetViews>
  <sheetFormatPr baseColWidth="10" defaultRowHeight="15" x14ac:dyDescent="0.25"/>
  <cols>
    <col min="2" max="2" width="18.5703125" customWidth="1"/>
    <col min="3" max="10" width="11.42578125" customWidth="1"/>
  </cols>
  <sheetData>
    <row r="1" spans="1:16" x14ac:dyDescent="0.25">
      <c r="A1" s="1" t="s">
        <v>133</v>
      </c>
    </row>
    <row r="2" spans="1:16" x14ac:dyDescent="0.25">
      <c r="A2" s="3" t="s">
        <v>1</v>
      </c>
    </row>
    <row r="3" spans="1:16" ht="15.75" thickBot="1" x14ac:dyDescent="0.3">
      <c r="A3" s="3"/>
    </row>
    <row r="4" spans="1:16" ht="15.75" thickBot="1" x14ac:dyDescent="0.3">
      <c r="A4" s="286"/>
      <c r="B4" s="287"/>
      <c r="C4" s="282" t="s">
        <v>70</v>
      </c>
      <c r="D4" s="290"/>
      <c r="E4" s="282" t="s">
        <v>48</v>
      </c>
      <c r="F4" s="290"/>
      <c r="G4" s="282" t="s">
        <v>49</v>
      </c>
      <c r="H4" s="290"/>
      <c r="I4" s="282" t="s">
        <v>50</v>
      </c>
      <c r="J4" s="290"/>
      <c r="K4" s="282" t="s">
        <v>51</v>
      </c>
      <c r="L4" s="290"/>
      <c r="M4" s="282" t="s">
        <v>52</v>
      </c>
      <c r="N4" s="290"/>
      <c r="O4" s="282" t="s">
        <v>53</v>
      </c>
      <c r="P4" s="290"/>
    </row>
    <row r="5" spans="1:16" ht="15.75" customHeight="1" thickBot="1" x14ac:dyDescent="0.3">
      <c r="A5" s="288"/>
      <c r="B5" s="289"/>
      <c r="C5" s="30" t="s">
        <v>5</v>
      </c>
      <c r="D5" s="99" t="s">
        <v>6</v>
      </c>
      <c r="E5" s="21" t="s">
        <v>5</v>
      </c>
      <c r="F5" s="62" t="s">
        <v>6</v>
      </c>
      <c r="G5" s="30" t="s">
        <v>5</v>
      </c>
      <c r="H5" s="99" t="s">
        <v>6</v>
      </c>
      <c r="I5" s="30" t="s">
        <v>5</v>
      </c>
      <c r="J5" s="99" t="s">
        <v>6</v>
      </c>
      <c r="K5" s="30" t="s">
        <v>5</v>
      </c>
      <c r="L5" s="99" t="s">
        <v>6</v>
      </c>
      <c r="M5" s="30" t="s">
        <v>5</v>
      </c>
      <c r="N5" s="99" t="s">
        <v>6</v>
      </c>
      <c r="O5" s="30" t="s">
        <v>5</v>
      </c>
      <c r="P5" s="99" t="s">
        <v>6</v>
      </c>
    </row>
    <row r="6" spans="1:16" s="1" customFormat="1" x14ac:dyDescent="0.25">
      <c r="A6" s="246" t="s">
        <v>2</v>
      </c>
      <c r="B6" s="247"/>
      <c r="C6" s="49">
        <v>29.292929292929294</v>
      </c>
      <c r="D6" s="60">
        <v>20.547945205479454</v>
      </c>
      <c r="E6" s="128">
        <v>49.25</v>
      </c>
      <c r="F6" s="138">
        <v>36.99</v>
      </c>
      <c r="G6" s="128">
        <v>19.52</v>
      </c>
      <c r="H6" s="138">
        <v>6.26</v>
      </c>
      <c r="I6" s="128">
        <v>13.64</v>
      </c>
      <c r="J6" s="138" t="s">
        <v>7</v>
      </c>
      <c r="K6" s="128">
        <v>22.66</v>
      </c>
      <c r="L6" s="138">
        <v>11.87</v>
      </c>
      <c r="M6" s="128">
        <v>28.04</v>
      </c>
      <c r="N6" s="138">
        <v>21.57</v>
      </c>
      <c r="O6" s="128">
        <v>62.06</v>
      </c>
      <c r="P6" s="138">
        <v>56.47</v>
      </c>
    </row>
    <row r="7" spans="1:16" s="1" customFormat="1" ht="15.75" thickBot="1" x14ac:dyDescent="0.3">
      <c r="A7" s="248" t="s">
        <v>8</v>
      </c>
      <c r="B7" s="249"/>
      <c r="C7" s="50">
        <v>28.927680798004989</v>
      </c>
      <c r="D7" s="61">
        <v>18.950064020486558</v>
      </c>
      <c r="E7" s="137">
        <v>34.82</v>
      </c>
      <c r="F7" s="139">
        <v>25.04</v>
      </c>
      <c r="G7" s="140">
        <v>19.23</v>
      </c>
      <c r="H7" s="141">
        <v>7.29</v>
      </c>
      <c r="I7" s="140">
        <v>15.26</v>
      </c>
      <c r="J7" s="141">
        <v>2.27</v>
      </c>
      <c r="K7" s="140">
        <v>28.22</v>
      </c>
      <c r="L7" s="141">
        <v>15.42</v>
      </c>
      <c r="M7" s="140">
        <v>27.54</v>
      </c>
      <c r="N7" s="141">
        <v>17.21</v>
      </c>
      <c r="O7" s="140">
        <v>33.590000000000003</v>
      </c>
      <c r="P7" s="141">
        <v>30.54</v>
      </c>
    </row>
    <row r="8" spans="1:16" s="1" customFormat="1" x14ac:dyDescent="0.25">
      <c r="A8" s="237" t="s">
        <v>9</v>
      </c>
      <c r="B8" s="10" t="s">
        <v>18</v>
      </c>
      <c r="C8" s="51">
        <v>18.75</v>
      </c>
      <c r="D8" s="63">
        <v>5.6603773584905666</v>
      </c>
      <c r="E8" s="128">
        <v>28.44</v>
      </c>
      <c r="F8" s="138">
        <v>11.59</v>
      </c>
      <c r="G8" s="128">
        <v>16.739999999999998</v>
      </c>
      <c r="H8" s="138">
        <v>2.93</v>
      </c>
      <c r="I8" s="128">
        <v>9.93</v>
      </c>
      <c r="J8" s="138">
        <v>0.37</v>
      </c>
      <c r="K8" s="128">
        <v>20.3</v>
      </c>
      <c r="L8" s="138">
        <v>3.32</v>
      </c>
      <c r="M8" s="128">
        <v>18.600000000000001</v>
      </c>
      <c r="N8" s="138">
        <v>6.54</v>
      </c>
      <c r="O8" s="128">
        <v>17.47</v>
      </c>
      <c r="P8" s="138">
        <v>17.48</v>
      </c>
    </row>
    <row r="9" spans="1:16" x14ac:dyDescent="0.25">
      <c r="A9" s="238"/>
      <c r="B9" s="11" t="s">
        <v>10</v>
      </c>
      <c r="C9" s="52">
        <v>16.788321167883211</v>
      </c>
      <c r="D9" s="64">
        <v>3.007518796992481</v>
      </c>
      <c r="E9" s="131">
        <v>23.44</v>
      </c>
      <c r="F9" s="142" t="s">
        <v>7</v>
      </c>
      <c r="G9" s="131">
        <v>16.63</v>
      </c>
      <c r="H9" s="143" t="s">
        <v>7</v>
      </c>
      <c r="I9" s="131">
        <v>9.92</v>
      </c>
      <c r="J9" s="143" t="s">
        <v>7</v>
      </c>
      <c r="K9" s="131">
        <v>17.559999999999999</v>
      </c>
      <c r="L9" s="143" t="s">
        <v>7</v>
      </c>
      <c r="M9" s="131">
        <v>18.28</v>
      </c>
      <c r="N9" s="143" t="s">
        <v>7</v>
      </c>
      <c r="O9" s="131">
        <v>11.86</v>
      </c>
      <c r="P9" s="143" t="s">
        <v>7</v>
      </c>
    </row>
    <row r="10" spans="1:16" x14ac:dyDescent="0.25">
      <c r="A10" s="238"/>
      <c r="B10" s="12" t="s">
        <v>11</v>
      </c>
      <c r="C10" s="53">
        <v>30.434782608695656</v>
      </c>
      <c r="D10" s="65">
        <v>15.384615384615385</v>
      </c>
      <c r="E10" s="131">
        <v>42.09</v>
      </c>
      <c r="F10" s="142" t="s">
        <v>7</v>
      </c>
      <c r="G10" s="131" t="s">
        <v>7</v>
      </c>
      <c r="H10" s="143" t="s">
        <v>7</v>
      </c>
      <c r="I10" s="131" t="s">
        <v>7</v>
      </c>
      <c r="J10" s="143" t="s">
        <v>7</v>
      </c>
      <c r="K10" s="131">
        <v>40.950000000000003</v>
      </c>
      <c r="L10" s="143" t="s">
        <v>7</v>
      </c>
      <c r="M10" s="131">
        <v>20.18</v>
      </c>
      <c r="N10" s="143" t="s">
        <v>7</v>
      </c>
      <c r="O10" s="131" t="s">
        <v>7</v>
      </c>
      <c r="P10" s="143" t="s">
        <v>7</v>
      </c>
    </row>
    <row r="11" spans="1:16" s="1" customFormat="1" x14ac:dyDescent="0.25">
      <c r="A11" s="238"/>
      <c r="B11" s="13" t="s">
        <v>19</v>
      </c>
      <c r="C11" s="54">
        <v>42.231075697211153</v>
      </c>
      <c r="D11" s="66">
        <v>37.106918238993714</v>
      </c>
      <c r="E11" s="134">
        <v>49.43</v>
      </c>
      <c r="F11" s="144">
        <v>40.92</v>
      </c>
      <c r="G11" s="134">
        <v>25.07</v>
      </c>
      <c r="H11" s="144">
        <v>13.89</v>
      </c>
      <c r="I11" s="134">
        <v>24.14</v>
      </c>
      <c r="J11" s="144">
        <v>12.48</v>
      </c>
      <c r="K11" s="134">
        <v>40.11</v>
      </c>
      <c r="L11" s="144">
        <v>29.76</v>
      </c>
      <c r="M11" s="134">
        <v>40.659999999999997</v>
      </c>
      <c r="N11" s="144">
        <v>34.130000000000003</v>
      </c>
      <c r="O11" s="134">
        <v>50.12</v>
      </c>
      <c r="P11" s="144">
        <v>48.81</v>
      </c>
    </row>
    <row r="12" spans="1:16" x14ac:dyDescent="0.25">
      <c r="A12" s="238"/>
      <c r="B12" s="12" t="s">
        <v>12</v>
      </c>
      <c r="C12" s="53">
        <v>52.941176470588239</v>
      </c>
      <c r="D12" s="65">
        <v>56.38297872340425</v>
      </c>
      <c r="E12" s="131">
        <v>57.06</v>
      </c>
      <c r="F12" s="143">
        <v>50.28</v>
      </c>
      <c r="G12" s="131">
        <v>38.03</v>
      </c>
      <c r="H12" s="143" t="s">
        <v>7</v>
      </c>
      <c r="I12" s="131" t="s">
        <v>7</v>
      </c>
      <c r="J12" s="143" t="s">
        <v>7</v>
      </c>
      <c r="K12" s="131">
        <v>47.92</v>
      </c>
      <c r="L12" s="143">
        <v>39.409999999999997</v>
      </c>
      <c r="M12" s="131">
        <v>54.19</v>
      </c>
      <c r="N12" s="143">
        <v>50.42</v>
      </c>
      <c r="O12" s="131">
        <v>63.14</v>
      </c>
      <c r="P12" s="143" t="s">
        <v>7</v>
      </c>
    </row>
    <row r="13" spans="1:16" ht="24" x14ac:dyDescent="0.25">
      <c r="A13" s="238"/>
      <c r="B13" s="12" t="s">
        <v>13</v>
      </c>
      <c r="C13" s="53">
        <v>18.518518518518519</v>
      </c>
      <c r="D13" s="65">
        <v>9.0909090909090917</v>
      </c>
      <c r="E13" s="131">
        <v>22.74</v>
      </c>
      <c r="F13" s="143" t="s">
        <v>7</v>
      </c>
      <c r="G13" s="131">
        <v>15.02</v>
      </c>
      <c r="H13" s="143" t="s">
        <v>7</v>
      </c>
      <c r="I13" s="131" t="s">
        <v>7</v>
      </c>
      <c r="J13" s="143" t="s">
        <v>7</v>
      </c>
      <c r="K13" s="131">
        <v>23.61</v>
      </c>
      <c r="L13" s="143" t="s">
        <v>7</v>
      </c>
      <c r="M13" s="131">
        <v>15.67</v>
      </c>
      <c r="N13" s="143" t="s">
        <v>7</v>
      </c>
      <c r="O13" s="131" t="s">
        <v>7</v>
      </c>
      <c r="P13" s="143" t="s">
        <v>7</v>
      </c>
    </row>
    <row r="14" spans="1:16" s="1" customFormat="1" x14ac:dyDescent="0.25">
      <c r="A14" s="238"/>
      <c r="B14" s="13" t="s">
        <v>20</v>
      </c>
      <c r="C14" s="54">
        <v>23.42007434944238</v>
      </c>
      <c r="D14" s="66">
        <v>19.655172413793103</v>
      </c>
      <c r="E14" s="134">
        <v>24.92</v>
      </c>
      <c r="F14" s="144">
        <v>20.83</v>
      </c>
      <c r="G14" s="134">
        <v>15.37</v>
      </c>
      <c r="H14" s="144">
        <v>13.24</v>
      </c>
      <c r="I14" s="134">
        <v>12.55</v>
      </c>
      <c r="J14" s="144" t="s">
        <v>7</v>
      </c>
      <c r="K14" s="134">
        <v>21.24</v>
      </c>
      <c r="L14" s="144">
        <v>16.22</v>
      </c>
      <c r="M14" s="134">
        <v>19.579999999999998</v>
      </c>
      <c r="N14" s="144">
        <v>15.34</v>
      </c>
      <c r="O14" s="134">
        <v>27.98</v>
      </c>
      <c r="P14" s="144">
        <v>26.73</v>
      </c>
    </row>
    <row r="15" spans="1:16" x14ac:dyDescent="0.25">
      <c r="A15" s="238"/>
      <c r="B15" s="12" t="s">
        <v>14</v>
      </c>
      <c r="C15" s="53">
        <v>24.598930481283421</v>
      </c>
      <c r="D15" s="65">
        <v>20.652173913043477</v>
      </c>
      <c r="E15" s="131">
        <v>26.89</v>
      </c>
      <c r="F15" s="143">
        <v>22.44</v>
      </c>
      <c r="G15" s="131" t="s">
        <v>7</v>
      </c>
      <c r="H15" s="143" t="s">
        <v>7</v>
      </c>
      <c r="I15" s="131" t="s">
        <v>7</v>
      </c>
      <c r="J15" s="143" t="s">
        <v>7</v>
      </c>
      <c r="K15" s="131">
        <v>21.87</v>
      </c>
      <c r="L15" s="143">
        <v>16.7</v>
      </c>
      <c r="M15" s="131">
        <v>20.010000000000002</v>
      </c>
      <c r="N15" s="143">
        <v>17.5</v>
      </c>
      <c r="O15" s="131">
        <v>30.77</v>
      </c>
      <c r="P15" s="143">
        <v>30.69</v>
      </c>
    </row>
    <row r="16" spans="1:16" ht="24" x14ac:dyDescent="0.25">
      <c r="A16" s="238"/>
      <c r="B16" s="12" t="s">
        <v>15</v>
      </c>
      <c r="C16" s="53">
        <v>17.241379310344829</v>
      </c>
      <c r="D16" s="65">
        <v>15.873015873015872</v>
      </c>
      <c r="E16" s="131">
        <v>17.88</v>
      </c>
      <c r="F16" s="143" t="s">
        <v>7</v>
      </c>
      <c r="G16" s="131" t="s">
        <v>7</v>
      </c>
      <c r="H16" s="143" t="s">
        <v>7</v>
      </c>
      <c r="I16" s="131" t="s">
        <v>7</v>
      </c>
      <c r="J16" s="143" t="s">
        <v>7</v>
      </c>
      <c r="K16" s="131" t="s">
        <v>7</v>
      </c>
      <c r="L16" s="143" t="s">
        <v>7</v>
      </c>
      <c r="M16" s="131" t="s">
        <v>7</v>
      </c>
      <c r="N16" s="143" t="s">
        <v>7</v>
      </c>
      <c r="O16" s="131">
        <v>22.94</v>
      </c>
      <c r="P16" s="143" t="s">
        <v>7</v>
      </c>
    </row>
    <row r="17" spans="1:16" ht="24" x14ac:dyDescent="0.25">
      <c r="A17" s="238"/>
      <c r="B17" s="12" t="s">
        <v>16</v>
      </c>
      <c r="C17" s="53">
        <v>27.999999999999996</v>
      </c>
      <c r="D17" s="65">
        <v>21.428571428571427</v>
      </c>
      <c r="E17" s="131">
        <v>27.5</v>
      </c>
      <c r="F17" s="143" t="s">
        <v>7</v>
      </c>
      <c r="G17" s="131" t="s">
        <v>7</v>
      </c>
      <c r="H17" s="143" t="s">
        <v>7</v>
      </c>
      <c r="I17" s="131" t="s">
        <v>7</v>
      </c>
      <c r="J17" s="143" t="s">
        <v>7</v>
      </c>
      <c r="K17" s="131" t="s">
        <v>7</v>
      </c>
      <c r="L17" s="143" t="s">
        <v>7</v>
      </c>
      <c r="M17" s="131" t="s">
        <v>7</v>
      </c>
      <c r="N17" s="143" t="s">
        <v>7</v>
      </c>
      <c r="O17" s="131" t="s">
        <v>7</v>
      </c>
      <c r="P17" s="143" t="s">
        <v>7</v>
      </c>
    </row>
    <row r="18" spans="1:16" s="1" customFormat="1" ht="24.75" thickBot="1" x14ac:dyDescent="0.3">
      <c r="A18" s="239"/>
      <c r="B18" s="14" t="s">
        <v>21</v>
      </c>
      <c r="C18" s="55">
        <v>28.099173553719009</v>
      </c>
      <c r="D18" s="67">
        <v>13.872832369942195</v>
      </c>
      <c r="E18" s="137">
        <v>35.85</v>
      </c>
      <c r="F18" s="139">
        <v>20.05</v>
      </c>
      <c r="G18" s="140">
        <v>17.54</v>
      </c>
      <c r="H18" s="141">
        <v>3.6</v>
      </c>
      <c r="I18" s="140">
        <v>18.79</v>
      </c>
      <c r="J18" s="141" t="s">
        <v>7</v>
      </c>
      <c r="K18" s="140">
        <v>23.5</v>
      </c>
      <c r="L18" s="141">
        <v>8.49</v>
      </c>
      <c r="M18" s="140">
        <v>31.06</v>
      </c>
      <c r="N18" s="141">
        <v>9.91</v>
      </c>
      <c r="O18" s="140">
        <v>38.299999999999997</v>
      </c>
      <c r="P18" s="141">
        <v>39.46</v>
      </c>
    </row>
    <row r="19" spans="1:16" s="1" customFormat="1" ht="15.75" thickBot="1" x14ac:dyDescent="0.3">
      <c r="A19" s="240" t="s">
        <v>4</v>
      </c>
      <c r="B19" s="241"/>
      <c r="C19" s="56">
        <v>29</v>
      </c>
      <c r="D19" s="68">
        <v>19.7</v>
      </c>
      <c r="E19" s="145">
        <v>36.71</v>
      </c>
      <c r="F19" s="146">
        <v>27.12</v>
      </c>
      <c r="G19" s="145">
        <v>19.28</v>
      </c>
      <c r="H19" s="146">
        <v>7.04</v>
      </c>
      <c r="I19" s="145">
        <v>14.52</v>
      </c>
      <c r="J19" s="146">
        <v>1.19</v>
      </c>
      <c r="K19" s="145">
        <v>26.79</v>
      </c>
      <c r="L19" s="146">
        <v>14.49</v>
      </c>
      <c r="M19" s="145">
        <v>27.63</v>
      </c>
      <c r="N19" s="146">
        <v>17.96</v>
      </c>
      <c r="O19" s="145">
        <v>36.94</v>
      </c>
      <c r="P19" s="146">
        <v>34.979999999999997</v>
      </c>
    </row>
    <row r="20" spans="1:16" x14ac:dyDescent="0.25">
      <c r="C20" s="9"/>
      <c r="D20" s="9"/>
    </row>
    <row r="21" spans="1:16" x14ac:dyDescent="0.25">
      <c r="A21" s="2" t="s">
        <v>17</v>
      </c>
    </row>
    <row r="22" spans="1:16" x14ac:dyDescent="0.25">
      <c r="A22" s="2" t="s">
        <v>60</v>
      </c>
    </row>
    <row r="23" spans="1:16" x14ac:dyDescent="0.25">
      <c r="A23" s="2" t="s">
        <v>140</v>
      </c>
    </row>
    <row r="24" spans="1:16" x14ac:dyDescent="0.25">
      <c r="A24" s="2" t="s">
        <v>110</v>
      </c>
    </row>
  </sheetData>
  <mergeCells count="12">
    <mergeCell ref="A19:B19"/>
    <mergeCell ref="A4:B5"/>
    <mergeCell ref="C4:D4"/>
    <mergeCell ref="E4:F4"/>
    <mergeCell ref="G4:H4"/>
    <mergeCell ref="M4:N4"/>
    <mergeCell ref="O4:P4"/>
    <mergeCell ref="A6:B6"/>
    <mergeCell ref="A7:B7"/>
    <mergeCell ref="A8:A18"/>
    <mergeCell ref="I4:J4"/>
    <mergeCell ref="K4:L4"/>
  </mergeCells>
  <hyperlinks>
    <hyperlink ref="A2"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pane xSplit="1" topLeftCell="B1" activePane="topRight" state="frozen"/>
      <selection pane="topRight" activeCell="A2" sqref="A2"/>
    </sheetView>
  </sheetViews>
  <sheetFormatPr baseColWidth="10" defaultRowHeight="15" x14ac:dyDescent="0.25"/>
  <cols>
    <col min="1" max="1" width="14.42578125" customWidth="1"/>
    <col min="2" max="3" width="12.42578125" customWidth="1"/>
    <col min="4" max="4" width="5.5703125" customWidth="1"/>
    <col min="5" max="5" width="12.85546875" customWidth="1"/>
    <col min="6" max="6" width="12.7109375" customWidth="1"/>
    <col min="7" max="7" width="5.5703125" customWidth="1"/>
    <col min="8" max="9" width="12.5703125" customWidth="1"/>
    <col min="10" max="10" width="5.5703125" customWidth="1"/>
    <col min="11" max="12" width="12.42578125" customWidth="1"/>
    <col min="13" max="13" width="5.5703125" customWidth="1"/>
    <col min="14" max="14" width="12.85546875" customWidth="1"/>
    <col min="15" max="15" width="12.5703125" customWidth="1"/>
    <col min="16" max="16" width="5.5703125" customWidth="1"/>
    <col min="17" max="17" width="12.42578125" customWidth="1"/>
    <col min="18" max="18" width="12.28515625" customWidth="1"/>
    <col min="19" max="19" width="5.5703125" customWidth="1"/>
    <col min="20" max="20" width="12.42578125" customWidth="1"/>
    <col min="21" max="21" width="12.28515625" customWidth="1"/>
  </cols>
  <sheetData>
    <row r="1" spans="1:21" x14ac:dyDescent="0.25">
      <c r="A1" s="1" t="s">
        <v>136</v>
      </c>
    </row>
    <row r="2" spans="1:21" x14ac:dyDescent="0.25">
      <c r="A2" s="3" t="s">
        <v>1</v>
      </c>
    </row>
    <row r="3" spans="1:21" ht="15.75" thickBot="1" x14ac:dyDescent="0.3">
      <c r="A3" s="3"/>
    </row>
    <row r="4" spans="1:21" ht="16.5" thickBot="1" x14ac:dyDescent="0.3">
      <c r="A4" s="107"/>
      <c r="B4" s="263" t="s">
        <v>88</v>
      </c>
      <c r="C4" s="264"/>
      <c r="D4" s="265"/>
      <c r="E4" s="264" t="s">
        <v>89</v>
      </c>
      <c r="F4" s="264"/>
      <c r="G4" s="264"/>
      <c r="H4" s="263" t="s">
        <v>90</v>
      </c>
      <c r="I4" s="264"/>
      <c r="J4" s="265"/>
      <c r="K4" s="264" t="s">
        <v>91</v>
      </c>
      <c r="L4" s="264"/>
      <c r="M4" s="264"/>
      <c r="N4" s="263" t="s">
        <v>92</v>
      </c>
      <c r="O4" s="264"/>
      <c r="P4" s="265"/>
      <c r="Q4" s="264" t="s">
        <v>93</v>
      </c>
      <c r="R4" s="264"/>
      <c r="S4" s="264"/>
      <c r="T4" s="263" t="s">
        <v>94</v>
      </c>
      <c r="U4" s="265"/>
    </row>
    <row r="5" spans="1:21" ht="38.25" customHeight="1" thickBot="1" x14ac:dyDescent="0.3">
      <c r="A5" s="166"/>
      <c r="B5" s="167" t="s">
        <v>95</v>
      </c>
      <c r="C5" s="168" t="s">
        <v>96</v>
      </c>
      <c r="D5" s="320"/>
      <c r="E5" s="167" t="s">
        <v>97</v>
      </c>
      <c r="F5" s="168" t="s">
        <v>98</v>
      </c>
      <c r="G5" s="320"/>
      <c r="H5" s="169" t="s">
        <v>99</v>
      </c>
      <c r="I5" s="169" t="s">
        <v>100</v>
      </c>
      <c r="J5" s="320"/>
      <c r="K5" s="169" t="s">
        <v>101</v>
      </c>
      <c r="L5" s="169" t="s">
        <v>102</v>
      </c>
      <c r="M5" s="320"/>
      <c r="N5" s="169" t="s">
        <v>103</v>
      </c>
      <c r="O5" s="169" t="s">
        <v>104</v>
      </c>
      <c r="P5" s="320"/>
      <c r="Q5" s="169" t="s">
        <v>105</v>
      </c>
      <c r="R5" s="169" t="s">
        <v>106</v>
      </c>
      <c r="S5" s="320"/>
      <c r="T5" s="169" t="s">
        <v>107</v>
      </c>
      <c r="U5" s="170" t="s">
        <v>108</v>
      </c>
    </row>
    <row r="6" spans="1:21" ht="15" customHeight="1" thickBot="1" x14ac:dyDescent="0.3">
      <c r="A6" s="184" t="s">
        <v>82</v>
      </c>
      <c r="B6" s="171">
        <v>30.8</v>
      </c>
      <c r="C6" s="172">
        <v>6.7</v>
      </c>
      <c r="D6" s="321"/>
      <c r="E6" s="171">
        <v>26</v>
      </c>
      <c r="F6" s="173">
        <v>4.0999999999999996</v>
      </c>
      <c r="G6" s="321"/>
      <c r="H6" s="177">
        <v>11.8</v>
      </c>
      <c r="I6" s="174">
        <v>3.3</v>
      </c>
      <c r="J6" s="321"/>
      <c r="K6" s="175">
        <v>2.1</v>
      </c>
      <c r="L6" s="176">
        <v>2</v>
      </c>
      <c r="M6" s="321"/>
      <c r="N6" s="175">
        <v>0</v>
      </c>
      <c r="O6" s="174">
        <v>0.3</v>
      </c>
      <c r="P6" s="321"/>
      <c r="Q6" s="177">
        <v>0</v>
      </c>
      <c r="R6" s="174">
        <v>0.4</v>
      </c>
      <c r="S6" s="321"/>
      <c r="T6" s="175">
        <v>0</v>
      </c>
      <c r="U6" s="178">
        <v>0</v>
      </c>
    </row>
    <row r="7" spans="1:21" ht="15.75" thickBot="1" x14ac:dyDescent="0.3">
      <c r="A7" s="184" t="s">
        <v>45</v>
      </c>
      <c r="B7" s="171">
        <v>58.9</v>
      </c>
      <c r="C7" s="172">
        <v>38.299999999999997</v>
      </c>
      <c r="D7" s="321"/>
      <c r="E7" s="171">
        <v>59</v>
      </c>
      <c r="F7" s="173">
        <v>33.9</v>
      </c>
      <c r="G7" s="321"/>
      <c r="H7" s="179">
        <v>49.6</v>
      </c>
      <c r="I7" s="173">
        <v>35</v>
      </c>
      <c r="J7" s="321"/>
      <c r="K7" s="171">
        <v>22.2</v>
      </c>
      <c r="L7" s="172">
        <v>31.1</v>
      </c>
      <c r="M7" s="321"/>
      <c r="N7" s="171">
        <v>16.600000000000001</v>
      </c>
      <c r="O7" s="173">
        <v>26.3</v>
      </c>
      <c r="P7" s="321"/>
      <c r="Q7" s="179">
        <v>18.600000000000001</v>
      </c>
      <c r="R7" s="173">
        <v>23.5</v>
      </c>
      <c r="S7" s="321"/>
      <c r="T7" s="171">
        <v>18.399999999999999</v>
      </c>
      <c r="U7" s="180">
        <v>23.4</v>
      </c>
    </row>
    <row r="8" spans="1:21" ht="15.75" thickBot="1" x14ac:dyDescent="0.3">
      <c r="A8" s="184" t="s">
        <v>44</v>
      </c>
      <c r="B8" s="171">
        <v>1.7</v>
      </c>
      <c r="C8" s="172">
        <v>6</v>
      </c>
      <c r="D8" s="321"/>
      <c r="E8" s="171">
        <v>0.8</v>
      </c>
      <c r="F8" s="173">
        <v>5.2</v>
      </c>
      <c r="G8" s="321"/>
      <c r="H8" s="182">
        <v>2.2000000000000002</v>
      </c>
      <c r="I8" s="174">
        <v>2.1</v>
      </c>
      <c r="J8" s="321"/>
      <c r="K8" s="181">
        <v>0.7</v>
      </c>
      <c r="L8" s="176">
        <v>1.1000000000000001</v>
      </c>
      <c r="M8" s="321"/>
      <c r="N8" s="181">
        <v>0.8</v>
      </c>
      <c r="O8" s="174">
        <v>0.9</v>
      </c>
      <c r="P8" s="321"/>
      <c r="Q8" s="182">
        <v>0.8</v>
      </c>
      <c r="R8" s="174">
        <v>0.5</v>
      </c>
      <c r="S8" s="321"/>
      <c r="T8" s="181">
        <v>0.6</v>
      </c>
      <c r="U8" s="178">
        <v>0.5</v>
      </c>
    </row>
    <row r="9" spans="1:21" ht="15.75" thickBot="1" x14ac:dyDescent="0.3">
      <c r="A9" s="184" t="s">
        <v>83</v>
      </c>
      <c r="B9" s="171">
        <v>1.4</v>
      </c>
      <c r="C9" s="172">
        <v>29.1</v>
      </c>
      <c r="D9" s="321"/>
      <c r="E9" s="171">
        <v>0.5</v>
      </c>
      <c r="F9" s="173">
        <v>28.1</v>
      </c>
      <c r="G9" s="321"/>
      <c r="H9" s="179">
        <v>0.6</v>
      </c>
      <c r="I9" s="173">
        <v>13.7</v>
      </c>
      <c r="J9" s="321"/>
      <c r="K9" s="171">
        <v>1.7</v>
      </c>
      <c r="L9" s="172">
        <v>10.7</v>
      </c>
      <c r="M9" s="321"/>
      <c r="N9" s="171">
        <v>2.9</v>
      </c>
      <c r="O9" s="173">
        <v>5.2</v>
      </c>
      <c r="P9" s="321"/>
      <c r="Q9" s="179">
        <v>1.8</v>
      </c>
      <c r="R9" s="173">
        <v>3.2</v>
      </c>
      <c r="S9" s="321"/>
      <c r="T9" s="171">
        <v>0</v>
      </c>
      <c r="U9" s="180">
        <v>5.5</v>
      </c>
    </row>
    <row r="10" spans="1:21" ht="30.75" thickBot="1" x14ac:dyDescent="0.3">
      <c r="A10" s="184" t="s">
        <v>84</v>
      </c>
      <c r="B10" s="171">
        <v>0</v>
      </c>
      <c r="C10" s="172">
        <v>1.2</v>
      </c>
      <c r="D10" s="321"/>
      <c r="E10" s="171">
        <v>0</v>
      </c>
      <c r="F10" s="173">
        <v>0.8</v>
      </c>
      <c r="G10" s="321"/>
      <c r="H10" s="182">
        <v>6.3</v>
      </c>
      <c r="I10" s="174">
        <v>2.7</v>
      </c>
      <c r="J10" s="321"/>
      <c r="K10" s="181">
        <v>10.8</v>
      </c>
      <c r="L10" s="176">
        <v>5.3</v>
      </c>
      <c r="M10" s="321"/>
      <c r="N10" s="181">
        <v>14</v>
      </c>
      <c r="O10" s="174">
        <v>7.5</v>
      </c>
      <c r="P10" s="321"/>
      <c r="Q10" s="182">
        <v>12.4</v>
      </c>
      <c r="R10" s="174">
        <v>11.9</v>
      </c>
      <c r="S10" s="321"/>
      <c r="T10" s="181">
        <v>40.299999999999997</v>
      </c>
      <c r="U10" s="178">
        <v>11</v>
      </c>
    </row>
    <row r="11" spans="1:21" ht="45.75" thickBot="1" x14ac:dyDescent="0.3">
      <c r="A11" s="184" t="s">
        <v>85</v>
      </c>
      <c r="B11" s="171">
        <v>0</v>
      </c>
      <c r="C11" s="172">
        <v>0</v>
      </c>
      <c r="D11" s="321"/>
      <c r="E11" s="171">
        <v>0</v>
      </c>
      <c r="F11" s="173">
        <v>0.6</v>
      </c>
      <c r="G11" s="321"/>
      <c r="H11" s="179">
        <v>10.3</v>
      </c>
      <c r="I11" s="173">
        <v>2.6</v>
      </c>
      <c r="J11" s="321"/>
      <c r="K11" s="171">
        <v>31.7</v>
      </c>
      <c r="L11" s="172">
        <v>5.9</v>
      </c>
      <c r="M11" s="321"/>
      <c r="N11" s="171">
        <v>34.6</v>
      </c>
      <c r="O11" s="173">
        <v>15.2</v>
      </c>
      <c r="P11" s="321"/>
      <c r="Q11" s="179">
        <v>33.299999999999997</v>
      </c>
      <c r="R11" s="173">
        <v>24.3</v>
      </c>
      <c r="S11" s="321"/>
      <c r="T11" s="171">
        <v>37.1</v>
      </c>
      <c r="U11" s="180">
        <v>29.1</v>
      </c>
    </row>
    <row r="12" spans="1:21" ht="30.75" thickBot="1" x14ac:dyDescent="0.3">
      <c r="A12" s="184" t="s">
        <v>86</v>
      </c>
      <c r="B12" s="171">
        <v>7.2</v>
      </c>
      <c r="C12" s="172">
        <v>18.7</v>
      </c>
      <c r="D12" s="321"/>
      <c r="E12" s="171">
        <v>13.7</v>
      </c>
      <c r="F12" s="173">
        <v>16.7</v>
      </c>
      <c r="G12" s="321"/>
      <c r="H12" s="182">
        <v>19.2</v>
      </c>
      <c r="I12" s="174">
        <v>24.8</v>
      </c>
      <c r="J12" s="321"/>
      <c r="K12" s="181">
        <v>30.8</v>
      </c>
      <c r="L12" s="176">
        <v>23.5</v>
      </c>
      <c r="M12" s="321"/>
      <c r="N12" s="181">
        <v>31.1</v>
      </c>
      <c r="O12" s="174">
        <v>25.4</v>
      </c>
      <c r="P12" s="321"/>
      <c r="Q12" s="182">
        <v>33.1</v>
      </c>
      <c r="R12" s="174">
        <v>22.6</v>
      </c>
      <c r="S12" s="321"/>
      <c r="T12" s="181">
        <v>3.6</v>
      </c>
      <c r="U12" s="178">
        <v>30.5</v>
      </c>
    </row>
    <row r="13" spans="1:21" ht="30.75" thickBot="1" x14ac:dyDescent="0.3">
      <c r="A13" s="184" t="s">
        <v>87</v>
      </c>
      <c r="B13" s="171">
        <v>0</v>
      </c>
      <c r="C13" s="172">
        <v>0</v>
      </c>
      <c r="D13" s="322"/>
      <c r="E13" s="171">
        <v>0</v>
      </c>
      <c r="F13" s="173">
        <v>10.6</v>
      </c>
      <c r="G13" s="322"/>
      <c r="H13" s="179">
        <v>0</v>
      </c>
      <c r="I13" s="173">
        <v>15.8</v>
      </c>
      <c r="J13" s="322"/>
      <c r="K13" s="171">
        <v>0</v>
      </c>
      <c r="L13" s="172">
        <v>20.399999999999999</v>
      </c>
      <c r="M13" s="322"/>
      <c r="N13" s="171">
        <v>0</v>
      </c>
      <c r="O13" s="173">
        <v>19.2</v>
      </c>
      <c r="P13" s="322"/>
      <c r="Q13" s="179">
        <v>0</v>
      </c>
      <c r="R13" s="172">
        <v>13.6</v>
      </c>
      <c r="S13" s="322"/>
      <c r="T13" s="179">
        <v>0</v>
      </c>
      <c r="U13" s="180">
        <v>0</v>
      </c>
    </row>
    <row r="14" spans="1:21" ht="15" customHeight="1" x14ac:dyDescent="0.25">
      <c r="B14" s="183"/>
      <c r="C14" s="183"/>
      <c r="D14" s="183"/>
      <c r="E14" s="183"/>
      <c r="F14" s="183"/>
      <c r="G14" s="183"/>
      <c r="H14" s="183"/>
      <c r="I14" s="183"/>
      <c r="J14" s="183"/>
      <c r="K14" s="183"/>
      <c r="L14" s="183"/>
      <c r="M14" s="183"/>
      <c r="N14" s="183"/>
      <c r="O14" s="183"/>
      <c r="P14" s="183"/>
      <c r="Q14" s="183"/>
      <c r="R14" s="183"/>
      <c r="S14" s="183"/>
      <c r="T14" s="183"/>
      <c r="U14" s="183"/>
    </row>
    <row r="15" spans="1:21" x14ac:dyDescent="0.25">
      <c r="A15" s="2" t="s">
        <v>109</v>
      </c>
    </row>
    <row r="16" spans="1:21" x14ac:dyDescent="0.25">
      <c r="A16" s="2" t="s">
        <v>60</v>
      </c>
    </row>
    <row r="17" spans="1:1" x14ac:dyDescent="0.25">
      <c r="A17" s="2" t="s">
        <v>140</v>
      </c>
    </row>
    <row r="18" spans="1:1" x14ac:dyDescent="0.25">
      <c r="A18" s="2" t="s">
        <v>110</v>
      </c>
    </row>
  </sheetData>
  <mergeCells count="13">
    <mergeCell ref="T4:U4"/>
    <mergeCell ref="D5:D13"/>
    <mergeCell ref="G5:G13"/>
    <mergeCell ref="J5:J13"/>
    <mergeCell ref="M5:M13"/>
    <mergeCell ref="P5:P13"/>
    <mergeCell ref="S5:S13"/>
    <mergeCell ref="B4:D4"/>
    <mergeCell ref="E4:G4"/>
    <mergeCell ref="H4:J4"/>
    <mergeCell ref="K4:M4"/>
    <mergeCell ref="N4:P4"/>
    <mergeCell ref="Q4:S4"/>
  </mergeCells>
  <hyperlinks>
    <hyperlink ref="A2" location="Sommaire!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2" sqref="A2"/>
    </sheetView>
  </sheetViews>
  <sheetFormatPr baseColWidth="10" defaultRowHeight="15" x14ac:dyDescent="0.25"/>
  <cols>
    <col min="1" max="1" width="45.85546875" customWidth="1"/>
  </cols>
  <sheetData>
    <row r="1" spans="1:3" x14ac:dyDescent="0.25">
      <c r="A1" s="1" t="s">
        <v>131</v>
      </c>
    </row>
    <row r="2" spans="1:3" x14ac:dyDescent="0.25">
      <c r="A2" s="3" t="s">
        <v>1</v>
      </c>
    </row>
    <row r="3" spans="1:3" ht="15.75" thickBot="1" x14ac:dyDescent="0.3"/>
    <row r="4" spans="1:3" ht="15.75" thickBot="1" x14ac:dyDescent="0.3">
      <c r="A4" s="107"/>
      <c r="B4" s="21" t="s">
        <v>5</v>
      </c>
      <c r="C4" s="62" t="s">
        <v>6</v>
      </c>
    </row>
    <row r="5" spans="1:3" x14ac:dyDescent="0.25">
      <c r="A5" s="108" t="s">
        <v>22</v>
      </c>
      <c r="B5" s="109">
        <v>96.73</v>
      </c>
      <c r="C5" s="110">
        <v>97.1</v>
      </c>
    </row>
    <row r="6" spans="1:3" x14ac:dyDescent="0.25">
      <c r="A6" s="28" t="s">
        <v>23</v>
      </c>
      <c r="B6" s="111">
        <v>87.96</v>
      </c>
      <c r="C6" s="112">
        <v>88.39</v>
      </c>
    </row>
    <row r="7" spans="1:3" ht="15.75" thickBot="1" x14ac:dyDescent="0.3">
      <c r="A7" s="113" t="s">
        <v>24</v>
      </c>
      <c r="B7" s="114">
        <v>59.5</v>
      </c>
      <c r="C7" s="115">
        <v>51.2</v>
      </c>
    </row>
    <row r="8" spans="1:3" ht="15.75" thickBot="1" x14ac:dyDescent="0.3">
      <c r="A8" s="148" t="s">
        <v>4</v>
      </c>
      <c r="B8" s="114">
        <v>83.57</v>
      </c>
      <c r="C8" s="232">
        <v>85.680460478516849</v>
      </c>
    </row>
    <row r="9" spans="1:3" ht="15.75" thickBot="1" x14ac:dyDescent="0.3">
      <c r="A9" s="148" t="s">
        <v>132</v>
      </c>
      <c r="B9" s="149">
        <v>87.020928318831352</v>
      </c>
      <c r="C9" s="233"/>
    </row>
    <row r="11" spans="1:3" x14ac:dyDescent="0.25">
      <c r="A11" s="2" t="s">
        <v>138</v>
      </c>
    </row>
    <row r="12" spans="1:3" x14ac:dyDescent="0.25">
      <c r="A12" s="2" t="s">
        <v>60</v>
      </c>
    </row>
    <row r="13" spans="1:3" x14ac:dyDescent="0.25">
      <c r="A13" s="231" t="s">
        <v>151</v>
      </c>
    </row>
    <row r="14" spans="1:3" x14ac:dyDescent="0.25">
      <c r="A14" s="2" t="s">
        <v>110</v>
      </c>
    </row>
  </sheetData>
  <mergeCells count="1">
    <mergeCell ref="C8:C9"/>
  </mergeCells>
  <hyperlinks>
    <hyperlink ref="A2"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2" sqref="A2"/>
    </sheetView>
  </sheetViews>
  <sheetFormatPr baseColWidth="10" defaultRowHeight="15" x14ac:dyDescent="0.25"/>
  <cols>
    <col min="1" max="1" width="25.28515625" customWidth="1"/>
    <col min="2" max="2" width="37.85546875" bestFit="1" customWidth="1"/>
    <col min="3" max="3" width="11.42578125" customWidth="1"/>
    <col min="4" max="8" width="10.42578125" customWidth="1"/>
    <col min="9" max="9" width="45.85546875" customWidth="1"/>
    <col min="10" max="10" width="10.42578125" customWidth="1"/>
    <col min="11" max="11" width="11.42578125" customWidth="1"/>
    <col min="12" max="13" width="10.42578125" bestFit="1" customWidth="1"/>
  </cols>
  <sheetData>
    <row r="1" spans="1:4" x14ac:dyDescent="0.25">
      <c r="A1" s="1" t="s">
        <v>61</v>
      </c>
    </row>
    <row r="2" spans="1:4" x14ac:dyDescent="0.25">
      <c r="A2" s="3" t="s">
        <v>1</v>
      </c>
    </row>
    <row r="3" spans="1:4" ht="15.75" thickBot="1" x14ac:dyDescent="0.3">
      <c r="A3" s="3"/>
    </row>
    <row r="4" spans="1:4" ht="15.75" thickBot="1" x14ac:dyDescent="0.3">
      <c r="A4" s="118"/>
      <c r="B4" s="119"/>
      <c r="C4" s="30" t="s">
        <v>5</v>
      </c>
      <c r="D4" s="99" t="s">
        <v>6</v>
      </c>
    </row>
    <row r="5" spans="1:4" x14ac:dyDescent="0.25">
      <c r="A5" s="234" t="s">
        <v>62</v>
      </c>
      <c r="B5" s="108" t="s">
        <v>22</v>
      </c>
      <c r="C5" s="120">
        <v>67.069999999999993</v>
      </c>
      <c r="D5" s="35">
        <v>66.790000000000006</v>
      </c>
    </row>
    <row r="6" spans="1:4" x14ac:dyDescent="0.25">
      <c r="A6" s="235"/>
      <c r="B6" s="28" t="s">
        <v>23</v>
      </c>
      <c r="C6" s="37">
        <v>19.5</v>
      </c>
      <c r="D6" s="36">
        <v>25.47</v>
      </c>
    </row>
    <row r="7" spans="1:4" ht="15.75" thickBot="1" x14ac:dyDescent="0.3">
      <c r="A7" s="236"/>
      <c r="B7" s="113" t="s">
        <v>24</v>
      </c>
      <c r="C7" s="96">
        <v>13.43</v>
      </c>
      <c r="D7" s="96">
        <v>7.75</v>
      </c>
    </row>
    <row r="8" spans="1:4" x14ac:dyDescent="0.25">
      <c r="A8" s="234" t="s">
        <v>63</v>
      </c>
      <c r="B8" s="116" t="s">
        <v>57</v>
      </c>
      <c r="C8" s="35">
        <v>30.77</v>
      </c>
      <c r="D8" s="35">
        <v>19.07</v>
      </c>
    </row>
    <row r="9" spans="1:4" x14ac:dyDescent="0.25">
      <c r="A9" s="235"/>
      <c r="B9" s="29" t="s">
        <v>58</v>
      </c>
      <c r="C9" s="36">
        <v>32.409999999999997</v>
      </c>
      <c r="D9" s="36">
        <v>30.15</v>
      </c>
    </row>
    <row r="10" spans="1:4" ht="15" customHeight="1" thickBot="1" x14ac:dyDescent="0.3">
      <c r="A10" s="236"/>
      <c r="B10" s="117" t="s">
        <v>59</v>
      </c>
      <c r="C10" s="96">
        <v>36.82</v>
      </c>
      <c r="D10" s="96">
        <v>50.78</v>
      </c>
    </row>
    <row r="11" spans="1:4" ht="30.75" thickBot="1" x14ac:dyDescent="0.3">
      <c r="A11" s="121" t="s">
        <v>64</v>
      </c>
      <c r="B11" s="31" t="s">
        <v>65</v>
      </c>
      <c r="C11" s="96">
        <v>21.16</v>
      </c>
      <c r="D11" s="96">
        <v>29.7</v>
      </c>
    </row>
    <row r="13" spans="1:4" x14ac:dyDescent="0.25">
      <c r="A13" s="2" t="s">
        <v>139</v>
      </c>
    </row>
    <row r="14" spans="1:4" x14ac:dyDescent="0.25">
      <c r="A14" s="2" t="s">
        <v>60</v>
      </c>
    </row>
    <row r="15" spans="1:4" x14ac:dyDescent="0.25">
      <c r="A15" s="2" t="s">
        <v>140</v>
      </c>
    </row>
    <row r="16" spans="1:4" x14ac:dyDescent="0.25">
      <c r="A16" s="2" t="s">
        <v>110</v>
      </c>
    </row>
  </sheetData>
  <mergeCells count="2">
    <mergeCell ref="A5:A7"/>
    <mergeCell ref="A8:A10"/>
  </mergeCell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 sqref="A2"/>
    </sheetView>
  </sheetViews>
  <sheetFormatPr baseColWidth="10" defaultRowHeight="15" x14ac:dyDescent="0.25"/>
  <cols>
    <col min="1" max="1" width="49.7109375" customWidth="1"/>
    <col min="2" max="2" width="10.42578125" customWidth="1"/>
    <col min="3" max="9" width="11.42578125" customWidth="1"/>
  </cols>
  <sheetData>
    <row r="1" spans="1:3" x14ac:dyDescent="0.25">
      <c r="A1" s="1" t="s">
        <v>135</v>
      </c>
    </row>
    <row r="2" spans="1:3" x14ac:dyDescent="0.25">
      <c r="A2" s="3" t="s">
        <v>1</v>
      </c>
    </row>
    <row r="3" spans="1:3" ht="15.75" thickBot="1" x14ac:dyDescent="0.3"/>
    <row r="4" spans="1:3" ht="15.75" thickBot="1" x14ac:dyDescent="0.3">
      <c r="A4" s="122"/>
      <c r="B4" s="30" t="s">
        <v>5</v>
      </c>
      <c r="C4" s="99" t="s">
        <v>6</v>
      </c>
    </row>
    <row r="5" spans="1:3" x14ac:dyDescent="0.25">
      <c r="A5" s="123" t="s">
        <v>31</v>
      </c>
      <c r="B5" s="19">
        <v>92.88</v>
      </c>
      <c r="C5" s="17">
        <v>87.51</v>
      </c>
    </row>
    <row r="6" spans="1:3" ht="16.5" customHeight="1" x14ac:dyDescent="0.25">
      <c r="A6" s="123" t="s">
        <v>32</v>
      </c>
      <c r="B6" s="19">
        <v>58.17</v>
      </c>
      <c r="C6" s="17">
        <v>47.01</v>
      </c>
    </row>
    <row r="7" spans="1:3" ht="15.75" thickBot="1" x14ac:dyDescent="0.3">
      <c r="A7" s="124" t="s">
        <v>78</v>
      </c>
      <c r="B7" s="20">
        <v>60.01</v>
      </c>
      <c r="C7" s="18">
        <v>67.680000000000007</v>
      </c>
    </row>
    <row r="8" spans="1:3" ht="30" x14ac:dyDescent="0.25">
      <c r="A8" s="25" t="s">
        <v>79</v>
      </c>
      <c r="B8" s="104">
        <v>86.08</v>
      </c>
      <c r="C8" s="35">
        <v>82.65</v>
      </c>
    </row>
    <row r="9" spans="1:3" ht="30" x14ac:dyDescent="0.25">
      <c r="A9" s="25" t="s">
        <v>80</v>
      </c>
      <c r="B9" s="104">
        <v>73.66</v>
      </c>
      <c r="C9" s="36">
        <v>68.66</v>
      </c>
    </row>
    <row r="10" spans="1:3" ht="30.75" thickBot="1" x14ac:dyDescent="0.3">
      <c r="A10" s="27" t="s">
        <v>81</v>
      </c>
      <c r="B10" s="125">
        <v>74.77</v>
      </c>
      <c r="C10" s="96">
        <v>71.069999999999993</v>
      </c>
    </row>
    <row r="12" spans="1:3" x14ac:dyDescent="0.25">
      <c r="A12" s="2" t="s">
        <v>141</v>
      </c>
    </row>
    <row r="13" spans="1:3" x14ac:dyDescent="0.25">
      <c r="A13" s="2" t="s">
        <v>60</v>
      </c>
    </row>
    <row r="14" spans="1:3" x14ac:dyDescent="0.25">
      <c r="A14" s="2" t="s">
        <v>140</v>
      </c>
    </row>
    <row r="15" spans="1:3" x14ac:dyDescent="0.25">
      <c r="A15" s="2" t="s">
        <v>110</v>
      </c>
    </row>
  </sheetData>
  <hyperlinks>
    <hyperlink ref="A2"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 sqref="A2"/>
    </sheetView>
  </sheetViews>
  <sheetFormatPr baseColWidth="10" defaultRowHeight="15" x14ac:dyDescent="0.25"/>
  <cols>
    <col min="2" max="2" width="17.7109375" customWidth="1"/>
    <col min="3" max="18" width="11.42578125" customWidth="1"/>
  </cols>
  <sheetData>
    <row r="1" spans="1:6" x14ac:dyDescent="0.25">
      <c r="A1" s="16" t="s">
        <v>152</v>
      </c>
    </row>
    <row r="2" spans="1:6" x14ac:dyDescent="0.25">
      <c r="A2" s="3" t="s">
        <v>1</v>
      </c>
    </row>
    <row r="3" spans="1:6" ht="15.75" thickBot="1" x14ac:dyDescent="0.3"/>
    <row r="4" spans="1:6" ht="15.75" customHeight="1" thickBot="1" x14ac:dyDescent="0.3">
      <c r="A4" s="250"/>
      <c r="B4" s="251"/>
      <c r="C4" s="242" t="s">
        <v>5</v>
      </c>
      <c r="D4" s="243"/>
      <c r="E4" s="244" t="s">
        <v>6</v>
      </c>
      <c r="F4" s="245"/>
    </row>
    <row r="5" spans="1:6" s="1" customFormat="1" x14ac:dyDescent="0.25">
      <c r="A5" s="246" t="s">
        <v>2</v>
      </c>
      <c r="B5" s="247"/>
      <c r="C5" s="73">
        <v>19.7</v>
      </c>
      <c r="D5" s="74" t="s">
        <v>7</v>
      </c>
      <c r="E5" s="73">
        <v>21.6</v>
      </c>
      <c r="F5" s="74" t="s">
        <v>7</v>
      </c>
    </row>
    <row r="6" spans="1:6" s="1" customFormat="1" ht="15.75" thickBot="1" x14ac:dyDescent="0.3">
      <c r="A6" s="248" t="s">
        <v>8</v>
      </c>
      <c r="B6" s="249"/>
      <c r="C6" s="57">
        <f>SUM(C7,C10,C13,C17)</f>
        <v>80.3</v>
      </c>
      <c r="D6" s="90" t="s">
        <v>3</v>
      </c>
      <c r="E6" s="57">
        <f>SUM(E7,E10,E13,E17)</f>
        <v>78.400000000000006</v>
      </c>
      <c r="F6" s="90" t="s">
        <v>3</v>
      </c>
    </row>
    <row r="7" spans="1:6" s="1" customFormat="1" x14ac:dyDescent="0.25">
      <c r="A7" s="237" t="s">
        <v>9</v>
      </c>
      <c r="B7" s="4" t="s">
        <v>18</v>
      </c>
      <c r="C7" s="39">
        <v>18.399999999999999</v>
      </c>
      <c r="D7" s="69">
        <f>C7/C6*100</f>
        <v>22.914072229140722</v>
      </c>
      <c r="E7" s="39">
        <v>19.3</v>
      </c>
      <c r="F7" s="40">
        <f>E7/E6*100</f>
        <v>24.617346938775508</v>
      </c>
    </row>
    <row r="8" spans="1:6" x14ac:dyDescent="0.25">
      <c r="A8" s="238"/>
      <c r="B8" s="5" t="s">
        <v>10</v>
      </c>
      <c r="C8" s="41">
        <v>16.100000000000001</v>
      </c>
      <c r="D8" s="70">
        <f>C8/C6*100</f>
        <v>20.049813200498136</v>
      </c>
      <c r="E8" s="41">
        <v>15.8</v>
      </c>
      <c r="F8" s="42">
        <f>E8/E6*100</f>
        <v>20.153061224489797</v>
      </c>
    </row>
    <row r="9" spans="1:6" x14ac:dyDescent="0.25">
      <c r="A9" s="238"/>
      <c r="B9" s="6" t="s">
        <v>11</v>
      </c>
      <c r="C9" s="41">
        <v>2.2999999999999998</v>
      </c>
      <c r="D9" s="70">
        <f>C9/C6*100</f>
        <v>2.8642590286425902</v>
      </c>
      <c r="E9" s="41">
        <v>3.5</v>
      </c>
      <c r="F9" s="42">
        <f>E9/E6*100</f>
        <v>4.4642857142857135</v>
      </c>
    </row>
    <row r="10" spans="1:6" s="1" customFormat="1" x14ac:dyDescent="0.25">
      <c r="A10" s="238"/>
      <c r="B10" s="7" t="s">
        <v>19</v>
      </c>
      <c r="C10" s="43">
        <v>20.6</v>
      </c>
      <c r="D10" s="71">
        <f>C10/C6*100</f>
        <v>25.653798256537986</v>
      </c>
      <c r="E10" s="43">
        <v>16.2</v>
      </c>
      <c r="F10" s="44">
        <f>E10/E6*100</f>
        <v>20.663265306122447</v>
      </c>
    </row>
    <row r="11" spans="1:6" x14ac:dyDescent="0.25">
      <c r="A11" s="238"/>
      <c r="B11" s="6" t="s">
        <v>12</v>
      </c>
      <c r="C11" s="41">
        <v>11.3</v>
      </c>
      <c r="D11" s="70">
        <f>C11/C6*100</f>
        <v>14.072229140722293</v>
      </c>
      <c r="E11" s="41">
        <v>8.8000000000000007</v>
      </c>
      <c r="F11" s="42">
        <f>E11/E6*100</f>
        <v>11.224489795918368</v>
      </c>
    </row>
    <row r="12" spans="1:6" ht="24" x14ac:dyDescent="0.25">
      <c r="A12" s="238"/>
      <c r="B12" s="6" t="s">
        <v>13</v>
      </c>
      <c r="C12" s="41">
        <v>9.3000000000000007</v>
      </c>
      <c r="D12" s="70">
        <f>C12/C6*100</f>
        <v>11.581569115815693</v>
      </c>
      <c r="E12" s="41">
        <v>7.4</v>
      </c>
      <c r="F12" s="42">
        <f>E12/E6*100</f>
        <v>9.4387755102040813</v>
      </c>
    </row>
    <row r="13" spans="1:6" s="1" customFormat="1" x14ac:dyDescent="0.25">
      <c r="A13" s="238"/>
      <c r="B13" s="7" t="s">
        <v>20</v>
      </c>
      <c r="C13" s="43">
        <v>29.1</v>
      </c>
      <c r="D13" s="71">
        <f>C13/C6*100</f>
        <v>36.239103362391035</v>
      </c>
      <c r="E13" s="43">
        <v>28.9</v>
      </c>
      <c r="F13" s="44">
        <f>E13/E6*100</f>
        <v>36.862244897959179</v>
      </c>
    </row>
    <row r="14" spans="1:6" x14ac:dyDescent="0.25">
      <c r="A14" s="238"/>
      <c r="B14" s="6" t="s">
        <v>14</v>
      </c>
      <c r="C14" s="41">
        <v>19.899999999999999</v>
      </c>
      <c r="D14" s="70">
        <f>C14/C6*100</f>
        <v>24.78206724782067</v>
      </c>
      <c r="E14" s="41">
        <v>18.100000000000001</v>
      </c>
      <c r="F14" s="42">
        <f>E14/E6*100</f>
        <v>23.086734693877549</v>
      </c>
    </row>
    <row r="15" spans="1:6" ht="24" x14ac:dyDescent="0.25">
      <c r="A15" s="238"/>
      <c r="B15" s="6" t="s">
        <v>15</v>
      </c>
      <c r="C15" s="41">
        <v>6.7</v>
      </c>
      <c r="D15" s="70">
        <f>C15/C6*100</f>
        <v>8.3437110834371104</v>
      </c>
      <c r="E15" s="41">
        <v>6.6</v>
      </c>
      <c r="F15" s="42">
        <f>E15/E6*100</f>
        <v>8.4183673469387745</v>
      </c>
    </row>
    <row r="16" spans="1:6" ht="24" x14ac:dyDescent="0.25">
      <c r="A16" s="238"/>
      <c r="B16" s="6" t="s">
        <v>16</v>
      </c>
      <c r="C16" s="41">
        <v>2.5</v>
      </c>
      <c r="D16" s="70">
        <f>C16/C6*100</f>
        <v>3.1133250311332503</v>
      </c>
      <c r="E16" s="41">
        <v>4.2</v>
      </c>
      <c r="F16" s="42">
        <f>E16/E6*100</f>
        <v>5.3571428571428568</v>
      </c>
    </row>
    <row r="17" spans="1:6" s="1" customFormat="1" ht="24.75" thickBot="1" x14ac:dyDescent="0.3">
      <c r="A17" s="239"/>
      <c r="B17" s="8" t="s">
        <v>21</v>
      </c>
      <c r="C17" s="45">
        <v>12.2</v>
      </c>
      <c r="D17" s="72">
        <f>C17/C6*100</f>
        <v>15.193026151930262</v>
      </c>
      <c r="E17" s="82">
        <v>14</v>
      </c>
      <c r="F17" s="83">
        <f>E17/E6*100</f>
        <v>17.857142857142854</v>
      </c>
    </row>
    <row r="18" spans="1:6" ht="15.75" thickBot="1" x14ac:dyDescent="0.3">
      <c r="A18" s="240" t="s">
        <v>4</v>
      </c>
      <c r="B18" s="241"/>
      <c r="C18" s="56">
        <f>C5+C6</f>
        <v>100</v>
      </c>
      <c r="D18" s="58">
        <f>SUM(D7,D10,D13,D17)</f>
        <v>100</v>
      </c>
      <c r="E18" s="46">
        <f>E5+E6</f>
        <v>100</v>
      </c>
      <c r="F18" s="47">
        <f>SUM(F7,F10,F13,F17)</f>
        <v>100</v>
      </c>
    </row>
    <row r="20" spans="1:6" x14ac:dyDescent="0.25">
      <c r="A20" s="2" t="s">
        <v>142</v>
      </c>
    </row>
    <row r="21" spans="1:6" x14ac:dyDescent="0.25">
      <c r="A21" s="2" t="s">
        <v>60</v>
      </c>
    </row>
    <row r="22" spans="1:6" x14ac:dyDescent="0.25">
      <c r="A22" s="2" t="s">
        <v>143</v>
      </c>
    </row>
    <row r="23" spans="1:6" x14ac:dyDescent="0.25">
      <c r="A23" s="2" t="s">
        <v>110</v>
      </c>
    </row>
  </sheetData>
  <mergeCells count="7">
    <mergeCell ref="A7:A17"/>
    <mergeCell ref="A18:B18"/>
    <mergeCell ref="C4:D4"/>
    <mergeCell ref="E4:F4"/>
    <mergeCell ref="A5:B5"/>
    <mergeCell ref="A6:B6"/>
    <mergeCell ref="A4:B4"/>
  </mergeCells>
  <hyperlinks>
    <hyperlink ref="A2" location="Sommaire!A1" display="retour au sommaire"/>
  </hyperlinks>
  <pageMargins left="0.7" right="0.7" top="0.75" bottom="0.75" header="0.3" footer="0.3"/>
  <pageSetup paperSize="9" orientation="portrait" r:id="rId1"/>
  <ignoredErrors>
    <ignoredError sqref="D18:E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2" sqref="A2"/>
    </sheetView>
  </sheetViews>
  <sheetFormatPr baseColWidth="10" defaultRowHeight="15" x14ac:dyDescent="0.25"/>
  <cols>
    <col min="1" max="1" width="17.7109375" customWidth="1"/>
    <col min="7" max="7" width="11.7109375" customWidth="1"/>
  </cols>
  <sheetData>
    <row r="1" spans="1:7" x14ac:dyDescent="0.25">
      <c r="A1" s="48" t="s">
        <v>153</v>
      </c>
    </row>
    <row r="2" spans="1:7" x14ac:dyDescent="0.25">
      <c r="A2" s="3" t="s">
        <v>47</v>
      </c>
    </row>
    <row r="3" spans="1:7" ht="15.75" thickBot="1" x14ac:dyDescent="0.3">
      <c r="A3" s="3"/>
    </row>
    <row r="4" spans="1:7" ht="16.5" thickBot="1" x14ac:dyDescent="0.3">
      <c r="A4" s="260"/>
      <c r="B4" s="263" t="s">
        <v>111</v>
      </c>
      <c r="C4" s="264"/>
      <c r="D4" s="264"/>
      <c r="E4" s="264"/>
      <c r="F4" s="264"/>
      <c r="G4" s="265"/>
    </row>
    <row r="5" spans="1:7" ht="15.75" thickBot="1" x14ac:dyDescent="0.3">
      <c r="A5" s="261"/>
      <c r="B5" s="266" t="s">
        <v>112</v>
      </c>
      <c r="C5" s="267"/>
      <c r="D5" s="266" t="s">
        <v>113</v>
      </c>
      <c r="E5" s="267"/>
      <c r="F5" s="266" t="s">
        <v>114</v>
      </c>
      <c r="G5" s="267"/>
    </row>
    <row r="6" spans="1:7" ht="51.75" thickBot="1" x14ac:dyDescent="0.3">
      <c r="A6" s="262"/>
      <c r="B6" s="185" t="s">
        <v>115</v>
      </c>
      <c r="C6" s="186" t="s">
        <v>116</v>
      </c>
      <c r="D6" s="185" t="s">
        <v>117</v>
      </c>
      <c r="E6" s="186" t="s">
        <v>118</v>
      </c>
      <c r="F6" s="185" t="s">
        <v>119</v>
      </c>
      <c r="G6" s="186" t="s">
        <v>120</v>
      </c>
    </row>
    <row r="7" spans="1:7" ht="15.75" thickBot="1" x14ac:dyDescent="0.3">
      <c r="A7" s="187" t="s">
        <v>121</v>
      </c>
      <c r="B7" s="188">
        <v>77.3</v>
      </c>
      <c r="C7" s="189">
        <v>62.82</v>
      </c>
      <c r="D7" s="268"/>
      <c r="E7" s="269"/>
      <c r="F7" s="190">
        <v>51.62</v>
      </c>
      <c r="G7" s="189">
        <v>55.03</v>
      </c>
    </row>
    <row r="8" spans="1:7" ht="15.75" thickBot="1" x14ac:dyDescent="0.3">
      <c r="A8" s="191" t="s">
        <v>122</v>
      </c>
      <c r="B8" s="98">
        <v>16.47</v>
      </c>
      <c r="C8" s="192">
        <v>26.76</v>
      </c>
      <c r="D8" s="270"/>
      <c r="E8" s="271"/>
      <c r="F8" s="192">
        <v>6.21</v>
      </c>
      <c r="G8" s="192">
        <v>5.68</v>
      </c>
    </row>
    <row r="9" spans="1:7" ht="15.75" thickBot="1" x14ac:dyDescent="0.3">
      <c r="A9" s="191" t="s">
        <v>123</v>
      </c>
      <c r="B9" s="98">
        <v>6.23</v>
      </c>
      <c r="C9" s="192">
        <v>10.42</v>
      </c>
      <c r="D9" s="272"/>
      <c r="E9" s="273"/>
      <c r="F9" s="192">
        <v>9.9</v>
      </c>
      <c r="G9" s="192">
        <v>13.84</v>
      </c>
    </row>
    <row r="10" spans="1:7" ht="15.75" thickBot="1" x14ac:dyDescent="0.3">
      <c r="A10" s="193" t="s">
        <v>124</v>
      </c>
      <c r="B10" s="252"/>
      <c r="C10" s="253"/>
      <c r="D10" s="194">
        <v>9.4</v>
      </c>
      <c r="E10" s="195">
        <v>5.96</v>
      </c>
      <c r="F10" s="196">
        <v>1.1100000000000001</v>
      </c>
      <c r="G10" s="197">
        <v>0.75</v>
      </c>
    </row>
    <row r="11" spans="1:7" ht="15.75" thickBot="1" x14ac:dyDescent="0.3">
      <c r="A11" s="191" t="s">
        <v>122</v>
      </c>
      <c r="B11" s="254"/>
      <c r="C11" s="255"/>
      <c r="D11" s="192">
        <v>64.62</v>
      </c>
      <c r="E11" s="192">
        <v>59.19</v>
      </c>
      <c r="F11" s="192">
        <v>9.31</v>
      </c>
      <c r="G11" s="192">
        <v>2.5099999999999998</v>
      </c>
    </row>
    <row r="12" spans="1:7" ht="15.75" customHeight="1" thickBot="1" x14ac:dyDescent="0.3">
      <c r="A12" s="191" t="s">
        <v>123</v>
      </c>
      <c r="B12" s="254"/>
      <c r="C12" s="255"/>
      <c r="D12" s="98">
        <v>23.47</v>
      </c>
      <c r="E12" s="98">
        <v>29.82</v>
      </c>
      <c r="F12" s="192">
        <v>4.42</v>
      </c>
      <c r="G12" s="192">
        <v>3.21</v>
      </c>
    </row>
    <row r="13" spans="1:7" ht="15.75" thickBot="1" x14ac:dyDescent="0.3">
      <c r="A13" s="193" t="s">
        <v>125</v>
      </c>
      <c r="B13" s="256"/>
      <c r="C13" s="257"/>
      <c r="D13" s="258"/>
      <c r="E13" s="259"/>
      <c r="F13" s="196">
        <v>17.43</v>
      </c>
      <c r="G13" s="196">
        <v>18.98</v>
      </c>
    </row>
    <row r="15" spans="1:7" x14ac:dyDescent="0.25">
      <c r="A15" s="2" t="s">
        <v>144</v>
      </c>
    </row>
    <row r="16" spans="1:7" x14ac:dyDescent="0.25">
      <c r="A16" s="2" t="s">
        <v>60</v>
      </c>
    </row>
    <row r="17" spans="1:1" x14ac:dyDescent="0.25">
      <c r="A17" s="2" t="s">
        <v>145</v>
      </c>
    </row>
    <row r="18" spans="1:1" x14ac:dyDescent="0.25">
      <c r="A18" s="2" t="s">
        <v>110</v>
      </c>
    </row>
  </sheetData>
  <mergeCells count="8">
    <mergeCell ref="B10:C13"/>
    <mergeCell ref="D13:E13"/>
    <mergeCell ref="A4:A6"/>
    <mergeCell ref="B4:G4"/>
    <mergeCell ref="B5:C5"/>
    <mergeCell ref="D5:E5"/>
    <mergeCell ref="F5:G5"/>
    <mergeCell ref="D7:E9"/>
  </mergeCells>
  <hyperlinks>
    <hyperlink ref="A2" location="Sommaire!A1" display="retour au sommaire "/>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2" sqref="A2"/>
    </sheetView>
  </sheetViews>
  <sheetFormatPr baseColWidth="10" defaultRowHeight="15" x14ac:dyDescent="0.25"/>
  <cols>
    <col min="2" max="2" width="31.28515625" customWidth="1"/>
    <col min="3" max="8" width="15.28515625" customWidth="1"/>
    <col min="9" max="10" width="11.42578125" customWidth="1"/>
  </cols>
  <sheetData>
    <row r="1" spans="1:8" x14ac:dyDescent="0.25">
      <c r="A1" s="1" t="s">
        <v>149</v>
      </c>
    </row>
    <row r="2" spans="1:8" x14ac:dyDescent="0.25">
      <c r="A2" s="3" t="s">
        <v>1</v>
      </c>
    </row>
    <row r="3" spans="1:8" ht="15.75" thickBot="1" x14ac:dyDescent="0.3">
      <c r="A3" s="3"/>
    </row>
    <row r="4" spans="1:8" ht="15.75" customHeight="1" thickBot="1" x14ac:dyDescent="0.3">
      <c r="A4" s="286"/>
      <c r="B4" s="287"/>
      <c r="C4" s="274" t="s">
        <v>5</v>
      </c>
      <c r="D4" s="275"/>
      <c r="E4" s="276"/>
      <c r="F4" s="274" t="s">
        <v>6</v>
      </c>
      <c r="G4" s="275"/>
      <c r="H4" s="276"/>
    </row>
    <row r="5" spans="1:8" s="1" customFormat="1" ht="120.75" thickBot="1" x14ac:dyDescent="0.3">
      <c r="A5" s="288"/>
      <c r="B5" s="289"/>
      <c r="C5" s="200" t="s">
        <v>137</v>
      </c>
      <c r="D5" s="202" t="s">
        <v>147</v>
      </c>
      <c r="E5" s="202" t="s">
        <v>148</v>
      </c>
      <c r="F5" s="200" t="s">
        <v>137</v>
      </c>
      <c r="G5" s="202" t="s">
        <v>147</v>
      </c>
      <c r="H5" s="201" t="s">
        <v>148</v>
      </c>
    </row>
    <row r="6" spans="1:8" s="1" customFormat="1" x14ac:dyDescent="0.25">
      <c r="A6" s="284" t="s">
        <v>2</v>
      </c>
      <c r="B6" s="285"/>
      <c r="C6" s="203">
        <v>29.292929292929294</v>
      </c>
      <c r="D6" s="225">
        <v>5.8</v>
      </c>
      <c r="E6" s="205">
        <v>20.202020202020201</v>
      </c>
      <c r="F6" s="203">
        <v>20.547945205479454</v>
      </c>
      <c r="G6" s="204">
        <v>4.5</v>
      </c>
      <c r="H6" s="205">
        <v>23.4</v>
      </c>
    </row>
    <row r="7" spans="1:8" s="1" customFormat="1" ht="15.75" thickBot="1" x14ac:dyDescent="0.3">
      <c r="A7" s="277" t="s">
        <v>8</v>
      </c>
      <c r="B7" s="278"/>
      <c r="C7" s="206">
        <v>28.927680798004989</v>
      </c>
      <c r="D7" s="226">
        <v>23.2</v>
      </c>
      <c r="E7" s="208">
        <v>80</v>
      </c>
      <c r="F7" s="206">
        <v>18.950064020486558</v>
      </c>
      <c r="G7" s="207">
        <v>14.9</v>
      </c>
      <c r="H7" s="208">
        <v>76.5</v>
      </c>
    </row>
    <row r="8" spans="1:8" ht="15" customHeight="1" x14ac:dyDescent="0.25">
      <c r="A8" s="279" t="s">
        <v>9</v>
      </c>
      <c r="B8" s="209" t="s">
        <v>18</v>
      </c>
      <c r="C8" s="203">
        <v>18.75</v>
      </c>
      <c r="D8" s="225">
        <v>3</v>
      </c>
      <c r="E8" s="205">
        <v>10.4</v>
      </c>
      <c r="F8" s="203">
        <v>5.6603773584905666</v>
      </c>
      <c r="G8" s="204">
        <v>0.9</v>
      </c>
      <c r="H8" s="205">
        <v>4.5999999999999996</v>
      </c>
    </row>
    <row r="9" spans="1:8" x14ac:dyDescent="0.25">
      <c r="A9" s="280"/>
      <c r="B9" s="210" t="s">
        <v>10</v>
      </c>
      <c r="C9" s="211">
        <v>16.788321167883211</v>
      </c>
      <c r="D9" s="227">
        <v>2.2999999999999998</v>
      </c>
      <c r="E9" s="17">
        <v>7.8</v>
      </c>
      <c r="F9" s="211">
        <v>3.007518796992481</v>
      </c>
      <c r="G9" s="212">
        <v>0.4</v>
      </c>
      <c r="H9" s="17">
        <v>2.1</v>
      </c>
    </row>
    <row r="10" spans="1:8" s="1" customFormat="1" ht="15.75" thickBot="1" x14ac:dyDescent="0.3">
      <c r="A10" s="280"/>
      <c r="B10" s="213" t="s">
        <v>11</v>
      </c>
      <c r="C10" s="214">
        <v>30.434782608695656</v>
      </c>
      <c r="D10" s="228">
        <v>0.7</v>
      </c>
      <c r="E10" s="18">
        <v>2.6</v>
      </c>
      <c r="F10" s="214">
        <v>15.384615384615385</v>
      </c>
      <c r="G10" s="215">
        <v>0.5</v>
      </c>
      <c r="H10" s="18">
        <v>2.5</v>
      </c>
    </row>
    <row r="11" spans="1:8" x14ac:dyDescent="0.25">
      <c r="A11" s="280"/>
      <c r="B11" s="209" t="s">
        <v>19</v>
      </c>
      <c r="C11" s="203">
        <v>42.231075697211153</v>
      </c>
      <c r="D11" s="225">
        <v>10.5</v>
      </c>
      <c r="E11" s="205">
        <v>36.1</v>
      </c>
      <c r="F11" s="203">
        <v>37.106918238993714</v>
      </c>
      <c r="G11" s="204">
        <v>6.5</v>
      </c>
      <c r="H11" s="205">
        <v>33.200000000000003</v>
      </c>
    </row>
    <row r="12" spans="1:8" x14ac:dyDescent="0.25">
      <c r="A12" s="280"/>
      <c r="B12" s="210" t="s">
        <v>12</v>
      </c>
      <c r="C12" s="211">
        <v>52.941176470588239</v>
      </c>
      <c r="D12" s="227">
        <v>9</v>
      </c>
      <c r="E12" s="17">
        <v>30.9</v>
      </c>
      <c r="F12" s="211">
        <v>56.38297872340425</v>
      </c>
      <c r="G12" s="212">
        <v>5.9</v>
      </c>
      <c r="H12" s="17">
        <v>30.2</v>
      </c>
    </row>
    <row r="13" spans="1:8" s="1" customFormat="1" ht="15.75" thickBot="1" x14ac:dyDescent="0.3">
      <c r="A13" s="280"/>
      <c r="B13" s="213" t="s">
        <v>13</v>
      </c>
      <c r="C13" s="214">
        <v>18.518518518518519</v>
      </c>
      <c r="D13" s="228">
        <v>1.5</v>
      </c>
      <c r="E13" s="18">
        <v>5.2</v>
      </c>
      <c r="F13" s="214">
        <v>9.0909090909090917</v>
      </c>
      <c r="G13" s="215">
        <v>0.6</v>
      </c>
      <c r="H13" s="18">
        <v>3</v>
      </c>
    </row>
    <row r="14" spans="1:8" x14ac:dyDescent="0.25">
      <c r="A14" s="280"/>
      <c r="B14" s="1" t="s">
        <v>20</v>
      </c>
      <c r="C14" s="216">
        <v>23.42007434944238</v>
      </c>
      <c r="D14" s="229">
        <v>6.3</v>
      </c>
      <c r="E14" s="218">
        <v>21.6</v>
      </c>
      <c r="F14" s="216">
        <v>19.655172413793103</v>
      </c>
      <c r="G14" s="217">
        <v>5.7</v>
      </c>
      <c r="H14" s="218">
        <v>29.4</v>
      </c>
    </row>
    <row r="15" spans="1:8" x14ac:dyDescent="0.25">
      <c r="A15" s="280"/>
      <c r="B15" s="219" t="s">
        <v>14</v>
      </c>
      <c r="C15" s="211">
        <v>24.598930481283421</v>
      </c>
      <c r="D15" s="227">
        <v>4.5999999999999996</v>
      </c>
      <c r="E15" s="17">
        <v>15.7</v>
      </c>
      <c r="F15" s="211">
        <v>20.652173913043477</v>
      </c>
      <c r="G15" s="212">
        <v>3.8</v>
      </c>
      <c r="H15" s="17">
        <v>19.7</v>
      </c>
    </row>
    <row r="16" spans="1:8" x14ac:dyDescent="0.25">
      <c r="A16" s="280"/>
      <c r="B16" s="219" t="s">
        <v>15</v>
      </c>
      <c r="C16" s="211">
        <v>17.241379310344829</v>
      </c>
      <c r="D16" s="227">
        <v>1</v>
      </c>
      <c r="E16" s="17">
        <v>3.5</v>
      </c>
      <c r="F16" s="211">
        <v>15.873015873015872</v>
      </c>
      <c r="G16" s="212">
        <v>1</v>
      </c>
      <c r="H16" s="17">
        <v>5.3</v>
      </c>
    </row>
    <row r="17" spans="1:8" s="1" customFormat="1" ht="15.75" thickBot="1" x14ac:dyDescent="0.3">
      <c r="A17" s="280"/>
      <c r="B17" s="219" t="s">
        <v>16</v>
      </c>
      <c r="C17" s="211">
        <v>27.999999999999996</v>
      </c>
      <c r="D17" s="227">
        <v>0.7</v>
      </c>
      <c r="E17" s="17">
        <v>2.4</v>
      </c>
      <c r="F17" s="211">
        <v>21.428571428571427</v>
      </c>
      <c r="G17" s="212">
        <v>0.9</v>
      </c>
      <c r="H17" s="17">
        <v>4.4000000000000004</v>
      </c>
    </row>
    <row r="18" spans="1:8" s="1" customFormat="1" ht="15.75" thickBot="1" x14ac:dyDescent="0.3">
      <c r="A18" s="281"/>
      <c r="B18" s="220" t="s">
        <v>21</v>
      </c>
      <c r="C18" s="221">
        <v>28.099173553719009</v>
      </c>
      <c r="D18" s="230">
        <v>3.4</v>
      </c>
      <c r="E18" s="223">
        <v>11.9</v>
      </c>
      <c r="F18" s="221">
        <v>13.872832369942195</v>
      </c>
      <c r="G18" s="222">
        <v>1.8</v>
      </c>
      <c r="H18" s="223">
        <v>9.3000000000000007</v>
      </c>
    </row>
    <row r="19" spans="1:8" ht="15.75" thickBot="1" x14ac:dyDescent="0.3">
      <c r="A19" s="282" t="s">
        <v>4</v>
      </c>
      <c r="B19" s="283"/>
      <c r="C19" s="206">
        <v>29</v>
      </c>
      <c r="D19" s="226">
        <v>29.000000000000007</v>
      </c>
      <c r="E19" s="208">
        <v>100</v>
      </c>
      <c r="F19" s="206">
        <v>19.7</v>
      </c>
      <c r="G19" s="207">
        <v>19.7</v>
      </c>
      <c r="H19" s="208">
        <v>100</v>
      </c>
    </row>
    <row r="20" spans="1:8" x14ac:dyDescent="0.25">
      <c r="A20" s="224"/>
      <c r="B20" s="224"/>
      <c r="C20" s="224"/>
      <c r="D20" s="224"/>
      <c r="E20" s="224"/>
      <c r="F20" s="217"/>
      <c r="G20" s="217"/>
      <c r="H20" s="224"/>
    </row>
    <row r="21" spans="1:8" x14ac:dyDescent="0.25">
      <c r="A21" s="2" t="s">
        <v>146</v>
      </c>
    </row>
    <row r="22" spans="1:8" x14ac:dyDescent="0.25">
      <c r="A22" s="2" t="s">
        <v>60</v>
      </c>
    </row>
    <row r="23" spans="1:8" x14ac:dyDescent="0.25">
      <c r="A23" s="2" t="s">
        <v>150</v>
      </c>
    </row>
    <row r="24" spans="1:8" x14ac:dyDescent="0.25">
      <c r="A24" s="2" t="s">
        <v>110</v>
      </c>
    </row>
  </sheetData>
  <mergeCells count="7">
    <mergeCell ref="C4:E4"/>
    <mergeCell ref="F4:H4"/>
    <mergeCell ref="A7:B7"/>
    <mergeCell ref="A8:A18"/>
    <mergeCell ref="A19:B19"/>
    <mergeCell ref="A6:B6"/>
    <mergeCell ref="A4:B5"/>
  </mergeCells>
  <hyperlinks>
    <hyperlink ref="A2"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2" sqref="A2"/>
    </sheetView>
  </sheetViews>
  <sheetFormatPr baseColWidth="10" defaultRowHeight="15" x14ac:dyDescent="0.25"/>
  <cols>
    <col min="1" max="1" width="33.140625" bestFit="1" customWidth="1"/>
    <col min="2" max="6" width="15.140625" customWidth="1"/>
    <col min="7" max="7" width="17.140625" customWidth="1"/>
    <col min="8" max="8" width="15.140625" customWidth="1"/>
  </cols>
  <sheetData>
    <row r="1" spans="1:8" x14ac:dyDescent="0.25">
      <c r="A1" s="1" t="s">
        <v>126</v>
      </c>
    </row>
    <row r="2" spans="1:8" x14ac:dyDescent="0.25">
      <c r="A2" s="3" t="s">
        <v>1</v>
      </c>
    </row>
    <row r="3" spans="1:8" ht="15.75" thickBot="1" x14ac:dyDescent="0.3"/>
    <row r="4" spans="1:8" ht="90.75" thickBot="1" x14ac:dyDescent="0.3">
      <c r="A4" s="150"/>
      <c r="B4" s="151" t="s">
        <v>130</v>
      </c>
      <c r="C4" s="151" t="s">
        <v>72</v>
      </c>
      <c r="D4" s="151" t="s">
        <v>73</v>
      </c>
      <c r="E4" s="151" t="s">
        <v>74</v>
      </c>
      <c r="F4" s="151" t="s">
        <v>75</v>
      </c>
      <c r="G4" s="152" t="s">
        <v>76</v>
      </c>
      <c r="H4" s="152" t="s">
        <v>77</v>
      </c>
    </row>
    <row r="5" spans="1:8" x14ac:dyDescent="0.25">
      <c r="A5" s="28" t="s">
        <v>22</v>
      </c>
      <c r="B5" s="153">
        <v>305667</v>
      </c>
      <c r="C5" s="154">
        <v>0.488559098537521</v>
      </c>
      <c r="D5" s="154">
        <v>0.53902619990556855</v>
      </c>
      <c r="E5" s="155">
        <f>B8*D5</f>
        <v>337241.74197091896</v>
      </c>
      <c r="F5" s="156">
        <v>0.96730000000000005</v>
      </c>
      <c r="G5" s="155">
        <f>E5*F5</f>
        <v>326213.93700846995</v>
      </c>
      <c r="H5" s="154">
        <f>G5/E5</f>
        <v>0.96730000000000016</v>
      </c>
    </row>
    <row r="6" spans="1:8" x14ac:dyDescent="0.25">
      <c r="A6" s="28" t="s">
        <v>23</v>
      </c>
      <c r="B6" s="157">
        <v>129210</v>
      </c>
      <c r="C6" s="158">
        <v>0.20652121793334932</v>
      </c>
      <c r="D6" s="158">
        <v>0.26187571666714848</v>
      </c>
      <c r="E6" s="19">
        <f>B8*D6</f>
        <v>163842.54213280143</v>
      </c>
      <c r="F6" s="159">
        <v>0.87960000000000005</v>
      </c>
      <c r="G6" s="19">
        <f>E6*F6</f>
        <v>144115.90006001215</v>
      </c>
      <c r="H6" s="158">
        <f>G6/E6</f>
        <v>0.87960000000000005</v>
      </c>
    </row>
    <row r="7" spans="1:8" ht="15.75" thickBot="1" x14ac:dyDescent="0.3">
      <c r="A7" s="113" t="s">
        <v>24</v>
      </c>
      <c r="B7" s="160">
        <v>190773</v>
      </c>
      <c r="C7" s="158">
        <v>0.30491968352912968</v>
      </c>
      <c r="D7" s="158">
        <v>0.19909808342728297</v>
      </c>
      <c r="E7" s="19">
        <f>B8*D7</f>
        <v>124565.71589627959</v>
      </c>
      <c r="F7" s="161">
        <v>0.59499999999999997</v>
      </c>
      <c r="G7" s="20">
        <f t="shared" ref="G7" si="0">E7*F7</f>
        <v>74116.600958286363</v>
      </c>
      <c r="H7" s="158">
        <f>G7/E7</f>
        <v>0.59500000000000008</v>
      </c>
    </row>
    <row r="8" spans="1:8" ht="16.5" thickBot="1" x14ac:dyDescent="0.3">
      <c r="A8" s="162" t="s">
        <v>4</v>
      </c>
      <c r="B8" s="160">
        <v>625650</v>
      </c>
      <c r="C8" s="163">
        <v>1</v>
      </c>
      <c r="D8" s="163">
        <v>1</v>
      </c>
      <c r="E8" s="164">
        <f>SUM(E5:E7)</f>
        <v>625650</v>
      </c>
      <c r="F8" s="161">
        <v>0.83566649100934998</v>
      </c>
      <c r="G8" s="164">
        <f>SUM(G5:G7)</f>
        <v>544446.43802676839</v>
      </c>
      <c r="H8" s="165">
        <f>G8/E8</f>
        <v>0.87020928318831359</v>
      </c>
    </row>
    <row r="10" spans="1:8" x14ac:dyDescent="0.25">
      <c r="A10" s="2" t="s">
        <v>60</v>
      </c>
    </row>
    <row r="11" spans="1:8" x14ac:dyDescent="0.25">
      <c r="A11" s="2" t="s">
        <v>110</v>
      </c>
    </row>
    <row r="13" spans="1:8" x14ac:dyDescent="0.25">
      <c r="B13" s="198"/>
      <c r="E13" s="198"/>
      <c r="F13" s="199"/>
      <c r="G13" s="198"/>
      <c r="H13" s="199"/>
    </row>
    <row r="14" spans="1:8" x14ac:dyDescent="0.25">
      <c r="B14" s="198"/>
      <c r="E14" s="198"/>
      <c r="F14" s="199"/>
      <c r="G14" s="198"/>
      <c r="H14" s="199"/>
    </row>
    <row r="15" spans="1:8" x14ac:dyDescent="0.25">
      <c r="E15" s="198"/>
      <c r="G15" s="198"/>
      <c r="H15" s="199"/>
    </row>
  </sheetData>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A2" sqref="A2"/>
    </sheetView>
  </sheetViews>
  <sheetFormatPr baseColWidth="10" defaultRowHeight="15" x14ac:dyDescent="0.25"/>
  <cols>
    <col min="1" max="1" width="47" customWidth="1"/>
  </cols>
  <sheetData>
    <row r="1" spans="1:15" x14ac:dyDescent="0.25">
      <c r="A1" s="1" t="s">
        <v>127</v>
      </c>
    </row>
    <row r="2" spans="1:15" x14ac:dyDescent="0.25">
      <c r="A2" s="3" t="s">
        <v>1</v>
      </c>
    </row>
    <row r="3" spans="1:15" ht="15.75" thickBot="1" x14ac:dyDescent="0.3"/>
    <row r="4" spans="1:15" ht="15.75" thickBot="1" x14ac:dyDescent="0.3">
      <c r="A4" s="291"/>
      <c r="B4" s="282" t="s">
        <v>70</v>
      </c>
      <c r="C4" s="290"/>
      <c r="D4" s="282" t="s">
        <v>48</v>
      </c>
      <c r="E4" s="290"/>
      <c r="F4" s="282" t="s">
        <v>49</v>
      </c>
      <c r="G4" s="290"/>
      <c r="H4" s="282" t="s">
        <v>50</v>
      </c>
      <c r="I4" s="290"/>
      <c r="J4" s="282" t="s">
        <v>51</v>
      </c>
      <c r="K4" s="290"/>
      <c r="L4" s="282" t="s">
        <v>52</v>
      </c>
      <c r="M4" s="290"/>
      <c r="N4" s="282" t="s">
        <v>53</v>
      </c>
      <c r="O4" s="290"/>
    </row>
    <row r="5" spans="1:15" ht="15.75" thickBot="1" x14ac:dyDescent="0.3">
      <c r="A5" s="292"/>
      <c r="B5" s="30" t="s">
        <v>5</v>
      </c>
      <c r="C5" s="99" t="s">
        <v>6</v>
      </c>
      <c r="D5" s="30" t="s">
        <v>5</v>
      </c>
      <c r="E5" s="99" t="s">
        <v>6</v>
      </c>
      <c r="F5" s="30" t="s">
        <v>5</v>
      </c>
      <c r="G5" s="99" t="s">
        <v>6</v>
      </c>
      <c r="H5" s="30" t="s">
        <v>5</v>
      </c>
      <c r="I5" s="99" t="s">
        <v>6</v>
      </c>
      <c r="J5" s="30" t="s">
        <v>5</v>
      </c>
      <c r="K5" s="99" t="s">
        <v>6</v>
      </c>
      <c r="L5" s="30" t="s">
        <v>5</v>
      </c>
      <c r="M5" s="99" t="s">
        <v>6</v>
      </c>
      <c r="N5" s="30" t="s">
        <v>5</v>
      </c>
      <c r="O5" s="99" t="s">
        <v>6</v>
      </c>
    </row>
    <row r="6" spans="1:15" x14ac:dyDescent="0.25">
      <c r="A6" s="24" t="s">
        <v>26</v>
      </c>
      <c r="B6" s="35">
        <v>54.43</v>
      </c>
      <c r="C6" s="35">
        <v>54.9</v>
      </c>
      <c r="D6" s="35">
        <v>57.71</v>
      </c>
      <c r="E6" s="102">
        <v>58.4</v>
      </c>
      <c r="F6" s="35">
        <v>49.73</v>
      </c>
      <c r="G6" s="102">
        <v>49.46</v>
      </c>
      <c r="H6" s="35">
        <v>44.88</v>
      </c>
      <c r="I6" s="35">
        <v>43.74</v>
      </c>
      <c r="J6" s="35">
        <v>51.22</v>
      </c>
      <c r="K6" s="102">
        <v>55.3</v>
      </c>
      <c r="L6" s="35">
        <v>54.2</v>
      </c>
      <c r="M6" s="102">
        <v>54.35</v>
      </c>
      <c r="N6" s="35">
        <v>58.52</v>
      </c>
      <c r="O6" s="35">
        <v>54.68</v>
      </c>
    </row>
    <row r="7" spans="1:15" x14ac:dyDescent="0.25">
      <c r="A7" s="26" t="s">
        <v>30</v>
      </c>
      <c r="B7" s="36">
        <v>33.590000000000003</v>
      </c>
      <c r="C7" s="105">
        <v>31.04</v>
      </c>
      <c r="D7" s="36">
        <v>33</v>
      </c>
      <c r="E7" s="36">
        <v>29.46</v>
      </c>
      <c r="F7" s="36">
        <v>38.79</v>
      </c>
      <c r="G7" s="36">
        <v>33.89</v>
      </c>
      <c r="H7" s="36">
        <v>28.99</v>
      </c>
      <c r="I7" s="36">
        <v>27.09</v>
      </c>
      <c r="J7" s="36">
        <v>37.26</v>
      </c>
      <c r="K7" s="36">
        <v>34.06</v>
      </c>
      <c r="L7" s="36">
        <v>33.68</v>
      </c>
      <c r="M7" s="36">
        <v>28.69</v>
      </c>
      <c r="N7" s="36">
        <v>29.12</v>
      </c>
      <c r="O7" s="36">
        <v>26.7</v>
      </c>
    </row>
    <row r="8" spans="1:15" x14ac:dyDescent="0.25">
      <c r="A8" s="25" t="s">
        <v>27</v>
      </c>
      <c r="B8" s="36">
        <v>47.2</v>
      </c>
      <c r="C8" s="36">
        <v>43.29</v>
      </c>
      <c r="D8" s="105">
        <v>54.8</v>
      </c>
      <c r="E8" s="105">
        <v>51.12</v>
      </c>
      <c r="F8" s="36">
        <v>35.29</v>
      </c>
      <c r="G8" s="105">
        <v>29.71</v>
      </c>
      <c r="H8" s="36">
        <v>26.53</v>
      </c>
      <c r="I8" s="105">
        <v>22.31</v>
      </c>
      <c r="J8" s="36">
        <v>41.07</v>
      </c>
      <c r="K8" s="105">
        <v>35.979999999999997</v>
      </c>
      <c r="L8" s="36">
        <v>44.57</v>
      </c>
      <c r="M8" s="105">
        <v>45.57</v>
      </c>
      <c r="N8" s="36">
        <v>57.3</v>
      </c>
      <c r="O8" s="105">
        <v>59.16</v>
      </c>
    </row>
    <row r="9" spans="1:15" ht="17.25" customHeight="1" thickBot="1" x14ac:dyDescent="0.3">
      <c r="A9" s="27" t="s">
        <v>28</v>
      </c>
      <c r="B9" s="36">
        <v>38.729999999999997</v>
      </c>
      <c r="C9" s="36">
        <v>36.799999999999997</v>
      </c>
      <c r="D9" s="105">
        <v>48.33</v>
      </c>
      <c r="E9" s="105">
        <v>45.94</v>
      </c>
      <c r="F9" s="36">
        <v>22.47</v>
      </c>
      <c r="G9" s="105">
        <v>20.75</v>
      </c>
      <c r="H9" s="36">
        <v>14.41</v>
      </c>
      <c r="I9" s="105">
        <v>11.14</v>
      </c>
      <c r="J9" s="36">
        <v>31.26</v>
      </c>
      <c r="K9" s="105">
        <v>28.34</v>
      </c>
      <c r="L9" s="36">
        <v>36</v>
      </c>
      <c r="M9" s="105">
        <v>39.06</v>
      </c>
      <c r="N9" s="36">
        <v>50.55</v>
      </c>
      <c r="O9" s="105">
        <v>55.75</v>
      </c>
    </row>
    <row r="10" spans="1:15" x14ac:dyDescent="0.25">
      <c r="A10" s="24" t="s">
        <v>31</v>
      </c>
      <c r="B10" s="35">
        <v>92.88</v>
      </c>
      <c r="C10" s="102">
        <v>87.51</v>
      </c>
      <c r="D10" s="35">
        <v>94.3</v>
      </c>
      <c r="E10" s="35">
        <v>88.92</v>
      </c>
      <c r="F10" s="35">
        <v>89.4</v>
      </c>
      <c r="G10" s="35">
        <v>84.33</v>
      </c>
      <c r="H10" s="35">
        <v>90.86</v>
      </c>
      <c r="I10" s="35">
        <v>86.78</v>
      </c>
      <c r="J10" s="35">
        <v>89.7</v>
      </c>
      <c r="K10" s="35">
        <v>82.78</v>
      </c>
      <c r="L10" s="35">
        <v>93.07</v>
      </c>
      <c r="M10" s="35">
        <v>91.01</v>
      </c>
      <c r="N10" s="35">
        <v>96.49</v>
      </c>
      <c r="O10" s="35">
        <v>94.59</v>
      </c>
    </row>
    <row r="11" spans="1:15" ht="16.5" customHeight="1" x14ac:dyDescent="0.25">
      <c r="A11" s="25" t="s">
        <v>32</v>
      </c>
      <c r="B11" s="36">
        <v>58.17</v>
      </c>
      <c r="C11" s="105">
        <v>47.01</v>
      </c>
      <c r="D11" s="36">
        <v>75.459999999999994</v>
      </c>
      <c r="E11" s="36">
        <v>61.12</v>
      </c>
      <c r="F11" s="36">
        <v>29.28</v>
      </c>
      <c r="G11" s="36">
        <v>20.149999999999999</v>
      </c>
      <c r="H11" s="36">
        <v>13.82</v>
      </c>
      <c r="I11" s="36">
        <v>7.12</v>
      </c>
      <c r="J11" s="36">
        <v>45.51</v>
      </c>
      <c r="K11" s="36">
        <v>32.76</v>
      </c>
      <c r="L11" s="36">
        <v>54.44</v>
      </c>
      <c r="M11" s="36">
        <v>51.5</v>
      </c>
      <c r="N11" s="36">
        <v>77.260000000000005</v>
      </c>
      <c r="O11" s="36">
        <v>77.83</v>
      </c>
    </row>
    <row r="12" spans="1:15" ht="15.75" thickBot="1" x14ac:dyDescent="0.3">
      <c r="A12" s="27" t="s">
        <v>66</v>
      </c>
      <c r="B12" s="96">
        <v>60.01</v>
      </c>
      <c r="C12" s="34">
        <v>67.680000000000007</v>
      </c>
      <c r="D12" s="96">
        <v>63.51</v>
      </c>
      <c r="E12" s="96">
        <v>66.209999999999994</v>
      </c>
      <c r="F12" s="96">
        <v>53.63</v>
      </c>
      <c r="G12" s="96">
        <v>71.72</v>
      </c>
      <c r="H12" s="96">
        <v>51.8</v>
      </c>
      <c r="I12" s="96">
        <v>74.53</v>
      </c>
      <c r="J12" s="96">
        <v>45.95</v>
      </c>
      <c r="K12" s="96">
        <v>59.21</v>
      </c>
      <c r="L12" s="96">
        <v>60.22</v>
      </c>
      <c r="M12" s="96">
        <v>72.16</v>
      </c>
      <c r="N12" s="96">
        <v>76.61</v>
      </c>
      <c r="O12" s="96">
        <v>83.17</v>
      </c>
    </row>
    <row r="13" spans="1:15" x14ac:dyDescent="0.25">
      <c r="A13" s="25" t="s">
        <v>67</v>
      </c>
      <c r="B13" s="104">
        <v>86.08</v>
      </c>
      <c r="C13" s="35">
        <v>82.65</v>
      </c>
      <c r="D13" s="35">
        <v>88.9</v>
      </c>
      <c r="E13" s="35">
        <v>84.88</v>
      </c>
      <c r="F13" s="35">
        <v>82.99</v>
      </c>
      <c r="G13" s="35">
        <v>78.819999999999993</v>
      </c>
      <c r="H13" s="35">
        <v>80.040000000000006</v>
      </c>
      <c r="I13" s="35">
        <v>77.66</v>
      </c>
      <c r="J13" s="35">
        <v>81.459999999999994</v>
      </c>
      <c r="K13" s="35">
        <v>79.400000000000006</v>
      </c>
      <c r="L13" s="35">
        <v>86.89</v>
      </c>
      <c r="M13" s="35">
        <v>83.65</v>
      </c>
      <c r="N13" s="35">
        <v>92</v>
      </c>
      <c r="O13" s="35">
        <v>90.66</v>
      </c>
    </row>
    <row r="14" spans="1:15" ht="30" x14ac:dyDescent="0.25">
      <c r="A14" s="25" t="s">
        <v>68</v>
      </c>
      <c r="B14" s="104">
        <v>73.66</v>
      </c>
      <c r="C14" s="36">
        <v>68.66</v>
      </c>
      <c r="D14" s="36">
        <v>73.930000000000007</v>
      </c>
      <c r="E14" s="36">
        <v>68.25</v>
      </c>
      <c r="F14" s="36">
        <v>73.87</v>
      </c>
      <c r="G14" s="36">
        <v>70.14</v>
      </c>
      <c r="H14" s="36">
        <v>72.430000000000007</v>
      </c>
      <c r="I14" s="36">
        <v>67.17</v>
      </c>
      <c r="J14" s="36">
        <v>67.75</v>
      </c>
      <c r="K14" s="36">
        <v>64.25</v>
      </c>
      <c r="L14" s="36">
        <v>74.55</v>
      </c>
      <c r="M14" s="36">
        <v>70.239999999999995</v>
      </c>
      <c r="N14" s="36">
        <v>80.86</v>
      </c>
      <c r="O14" s="36">
        <v>79.13</v>
      </c>
    </row>
    <row r="15" spans="1:15" ht="30.75" thickBot="1" x14ac:dyDescent="0.3">
      <c r="A15" s="27" t="s">
        <v>69</v>
      </c>
      <c r="B15" s="125">
        <v>74.77</v>
      </c>
      <c r="C15" s="96">
        <v>71.069999999999993</v>
      </c>
      <c r="D15" s="96">
        <v>75.47</v>
      </c>
      <c r="E15" s="96">
        <v>71.05</v>
      </c>
      <c r="F15" s="96">
        <v>74.86</v>
      </c>
      <c r="G15" s="96">
        <v>71.77</v>
      </c>
      <c r="H15" s="96">
        <v>72.17</v>
      </c>
      <c r="I15" s="96">
        <v>69.09</v>
      </c>
      <c r="J15" s="96">
        <v>71.69</v>
      </c>
      <c r="K15" s="96">
        <v>67.959999999999994</v>
      </c>
      <c r="L15" s="96">
        <v>74.56</v>
      </c>
      <c r="M15" s="96">
        <v>71.989999999999995</v>
      </c>
      <c r="N15" s="96">
        <v>79.28</v>
      </c>
      <c r="O15" s="96">
        <v>78.77</v>
      </c>
    </row>
    <row r="16" spans="1:15" x14ac:dyDescent="0.25">
      <c r="A16" s="28" t="s">
        <v>33</v>
      </c>
      <c r="B16" s="37">
        <v>67.069999999999993</v>
      </c>
      <c r="C16" s="36">
        <v>66.790000000000006</v>
      </c>
      <c r="D16" s="293"/>
      <c r="E16" s="293"/>
      <c r="F16" s="293"/>
      <c r="G16" s="293"/>
      <c r="H16" s="293"/>
      <c r="I16" s="294"/>
      <c r="J16" s="37">
        <v>66.17</v>
      </c>
      <c r="K16" s="105">
        <v>61.85</v>
      </c>
      <c r="L16" s="37">
        <v>59.24</v>
      </c>
      <c r="M16" s="105">
        <v>65.349999999999994</v>
      </c>
      <c r="N16" s="37">
        <v>76.39</v>
      </c>
      <c r="O16" s="105">
        <v>82.23</v>
      </c>
    </row>
    <row r="17" spans="1:15" x14ac:dyDescent="0.25">
      <c r="A17" s="28" t="s">
        <v>34</v>
      </c>
      <c r="B17" s="37">
        <v>19.5</v>
      </c>
      <c r="C17" s="36">
        <v>25.47</v>
      </c>
      <c r="D17" s="295"/>
      <c r="E17" s="295"/>
      <c r="F17" s="295"/>
      <c r="G17" s="295"/>
      <c r="H17" s="295"/>
      <c r="I17" s="296"/>
      <c r="J17" s="37">
        <v>23.19</v>
      </c>
      <c r="K17" s="105">
        <v>31.68</v>
      </c>
      <c r="L17" s="37">
        <v>22.53</v>
      </c>
      <c r="M17" s="105">
        <v>23.46</v>
      </c>
      <c r="N17" s="37">
        <v>11.89</v>
      </c>
      <c r="O17" s="105">
        <v>12.1</v>
      </c>
    </row>
    <row r="18" spans="1:15" ht="15.75" thickBot="1" x14ac:dyDescent="0.3">
      <c r="A18" s="28" t="s">
        <v>35</v>
      </c>
      <c r="B18" s="36">
        <v>13.43</v>
      </c>
      <c r="C18" s="36">
        <v>7.75</v>
      </c>
      <c r="D18" s="297"/>
      <c r="E18" s="297"/>
      <c r="F18" s="297"/>
      <c r="G18" s="297"/>
      <c r="H18" s="297"/>
      <c r="I18" s="298"/>
      <c r="J18" s="36">
        <v>10.64</v>
      </c>
      <c r="K18" s="105">
        <v>6.47</v>
      </c>
      <c r="L18" s="36">
        <v>18.23</v>
      </c>
      <c r="M18" s="105">
        <v>11.2</v>
      </c>
      <c r="N18" s="36">
        <v>11.71</v>
      </c>
      <c r="O18" s="105">
        <v>5.67</v>
      </c>
    </row>
    <row r="19" spans="1:15" x14ac:dyDescent="0.25">
      <c r="A19" s="29" t="s">
        <v>55</v>
      </c>
      <c r="B19" s="36">
        <v>30.77</v>
      </c>
      <c r="C19" s="36">
        <v>19.07</v>
      </c>
      <c r="D19" s="105">
        <v>35.04</v>
      </c>
      <c r="E19" s="105">
        <v>23.26</v>
      </c>
      <c r="F19" s="36">
        <v>18.77</v>
      </c>
      <c r="G19" s="105">
        <v>8.92</v>
      </c>
      <c r="H19" s="36">
        <v>26.83</v>
      </c>
      <c r="I19" s="105">
        <v>13.06</v>
      </c>
      <c r="J19" s="299"/>
      <c r="K19" s="300"/>
      <c r="L19" s="300"/>
      <c r="M19" s="300"/>
      <c r="N19" s="300"/>
      <c r="O19" s="301"/>
    </row>
    <row r="20" spans="1:15" x14ac:dyDescent="0.25">
      <c r="A20" s="29" t="s">
        <v>36</v>
      </c>
      <c r="B20" s="36">
        <v>32.409999999999997</v>
      </c>
      <c r="C20" s="36">
        <v>30.15</v>
      </c>
      <c r="D20" s="105">
        <v>28.63</v>
      </c>
      <c r="E20" s="105">
        <v>29.54</v>
      </c>
      <c r="F20" s="36">
        <v>37.450000000000003</v>
      </c>
      <c r="G20" s="105">
        <v>27.53</v>
      </c>
      <c r="H20" s="36">
        <v>44</v>
      </c>
      <c r="I20" s="105">
        <v>42.87</v>
      </c>
      <c r="J20" s="302"/>
      <c r="K20" s="303"/>
      <c r="L20" s="303"/>
      <c r="M20" s="303"/>
      <c r="N20" s="303"/>
      <c r="O20" s="304"/>
    </row>
    <row r="21" spans="1:15" ht="15.75" thickBot="1" x14ac:dyDescent="0.3">
      <c r="A21" s="29" t="s">
        <v>37</v>
      </c>
      <c r="B21" s="36">
        <v>36.82</v>
      </c>
      <c r="C21" s="36">
        <v>50.78</v>
      </c>
      <c r="D21" s="105">
        <v>36.33</v>
      </c>
      <c r="E21" s="105">
        <v>47.21</v>
      </c>
      <c r="F21" s="36">
        <v>43.79</v>
      </c>
      <c r="G21" s="105">
        <v>63.56</v>
      </c>
      <c r="H21" s="36">
        <v>29.17</v>
      </c>
      <c r="I21" s="105">
        <v>13.06</v>
      </c>
      <c r="J21" s="302"/>
      <c r="K21" s="303"/>
      <c r="L21" s="303"/>
      <c r="M21" s="303"/>
      <c r="N21" s="303"/>
      <c r="O21" s="304"/>
    </row>
    <row r="22" spans="1:15" ht="30.75" thickBot="1" x14ac:dyDescent="0.3">
      <c r="A22" s="26" t="s">
        <v>29</v>
      </c>
      <c r="B22" s="36">
        <v>21.16</v>
      </c>
      <c r="C22" s="36">
        <v>29.7</v>
      </c>
      <c r="D22" s="105">
        <v>10.52</v>
      </c>
      <c r="E22" s="105">
        <v>21.21</v>
      </c>
      <c r="F22" s="36">
        <v>37.31</v>
      </c>
      <c r="G22" s="105">
        <v>47.41</v>
      </c>
      <c r="H22" s="36">
        <v>50.83</v>
      </c>
      <c r="I22" s="104">
        <v>45.37</v>
      </c>
      <c r="J22" s="81">
        <v>30.46</v>
      </c>
      <c r="K22" s="101">
        <v>40.6</v>
      </c>
      <c r="L22" s="81">
        <v>21.14</v>
      </c>
      <c r="M22" s="101">
        <v>23.84</v>
      </c>
      <c r="N22" s="81">
        <v>10.039999999999999</v>
      </c>
      <c r="O22" s="102">
        <v>9.9600000000000009</v>
      </c>
    </row>
    <row r="23" spans="1:15" ht="30.75" thickBot="1" x14ac:dyDescent="0.3">
      <c r="A23" s="76" t="s">
        <v>54</v>
      </c>
      <c r="B23" s="77">
        <v>83.56</v>
      </c>
      <c r="C23" s="77">
        <v>85.680460478516849</v>
      </c>
      <c r="D23" s="78">
        <v>96.73</v>
      </c>
      <c r="E23" s="78">
        <v>97.1</v>
      </c>
      <c r="F23" s="77">
        <v>87.96</v>
      </c>
      <c r="G23" s="78">
        <v>88.39</v>
      </c>
      <c r="H23" s="77">
        <v>59.5</v>
      </c>
      <c r="I23" s="79">
        <v>51.2</v>
      </c>
      <c r="J23" s="80">
        <v>77.25</v>
      </c>
      <c r="K23" s="77">
        <v>83.77</v>
      </c>
      <c r="L23" s="79">
        <v>86.32</v>
      </c>
      <c r="M23" s="77">
        <v>90.89</v>
      </c>
      <c r="N23" s="79">
        <v>93.88</v>
      </c>
      <c r="O23" s="77">
        <v>97.1</v>
      </c>
    </row>
    <row r="25" spans="1:15" x14ac:dyDescent="0.25">
      <c r="A25" s="2" t="s">
        <v>38</v>
      </c>
    </row>
    <row r="26" spans="1:15" x14ac:dyDescent="0.25">
      <c r="A26" s="2" t="s">
        <v>60</v>
      </c>
    </row>
    <row r="27" spans="1:15" x14ac:dyDescent="0.25">
      <c r="A27" s="2" t="s">
        <v>140</v>
      </c>
    </row>
    <row r="28" spans="1:15" x14ac:dyDescent="0.25">
      <c r="A28" s="2" t="s">
        <v>110</v>
      </c>
    </row>
  </sheetData>
  <mergeCells count="10">
    <mergeCell ref="N4:O4"/>
    <mergeCell ref="A4:A5"/>
    <mergeCell ref="D16:I18"/>
    <mergeCell ref="J19:O21"/>
    <mergeCell ref="B4:C4"/>
    <mergeCell ref="D4:E4"/>
    <mergeCell ref="F4:G4"/>
    <mergeCell ref="H4:I4"/>
    <mergeCell ref="J4:K4"/>
    <mergeCell ref="L4:M4"/>
  </mergeCells>
  <hyperlinks>
    <hyperlink ref="A2"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Sommaire</vt:lpstr>
      <vt:lpstr>Tableau 1</vt:lpstr>
      <vt:lpstr>Tableau 2</vt:lpstr>
      <vt:lpstr>Figure 1</vt:lpstr>
      <vt:lpstr>Figure 2</vt:lpstr>
      <vt:lpstr>Figure 3</vt:lpstr>
      <vt:lpstr>Figure 4</vt:lpstr>
      <vt:lpstr>Annexe 1</vt:lpstr>
      <vt:lpstr>Annexe 2</vt:lpstr>
      <vt:lpstr>Annexe 3</vt:lpstr>
      <vt:lpstr>Annexe 4</vt:lpstr>
      <vt:lpstr>Annexe 5</vt:lpstr>
      <vt:lpstr>Annexe 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2022-02-02T08:18:20Z</dcterms:created>
  <dcterms:modified xsi:type="dcterms:W3CDTF">2022-11-04T16:04:16Z</dcterms:modified>
</cp:coreProperties>
</file>