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125" windowHeight="6105" tabRatio="800" activeTab="1"/>
  </bookViews>
  <sheets>
    <sheet name="Sommaire" sheetId="13" r:id="rId1"/>
    <sheet name="Tableau 1" sheetId="16" r:id="rId2"/>
    <sheet name="Tableau 2" sheetId="17" r:id="rId3"/>
    <sheet name="Tableau 3" sheetId="19" r:id="rId4"/>
    <sheet name="Tableau 4" sheetId="26" r:id="rId5"/>
    <sheet name="Tableau 5" sheetId="20" r:id="rId6"/>
    <sheet name="Tableau Annexe 1" sheetId="21" r:id="rId7"/>
    <sheet name="Tableau Annexe 2" sheetId="23" r:id="rId8"/>
    <sheet name="Tableau Annexe 3" sheetId="24" r:id="rId9"/>
    <sheet name="Tableau Annexe 4" sheetId="25" r:id="rId10"/>
  </sheets>
  <calcPr calcId="162913"/>
</workbook>
</file>

<file path=xl/calcChain.xml><?xml version="1.0" encoding="utf-8"?>
<calcChain xmlns="http://schemas.openxmlformats.org/spreadsheetml/2006/main">
  <c r="B5" i="13" l="1"/>
  <c r="B6" i="13" l="1"/>
  <c r="B12" i="13"/>
  <c r="B11" i="13"/>
  <c r="B10" i="13"/>
  <c r="B9" i="13"/>
  <c r="B7" i="13"/>
  <c r="B4" i="13"/>
  <c r="B3" i="13"/>
</calcChain>
</file>

<file path=xl/sharedStrings.xml><?xml version="1.0" encoding="utf-8"?>
<sst xmlns="http://schemas.openxmlformats.org/spreadsheetml/2006/main" count="330" uniqueCount="173">
  <si>
    <t>Hommes</t>
  </si>
  <si>
    <t>Femmes</t>
  </si>
  <si>
    <t>1ère année</t>
  </si>
  <si>
    <t>Ensemble</t>
  </si>
  <si>
    <t>2ème année</t>
  </si>
  <si>
    <t>Filière scientifique</t>
  </si>
  <si>
    <t>Filière littéraire</t>
  </si>
  <si>
    <t xml:space="preserve">  Évolution annuelle, en %</t>
  </si>
  <si>
    <t>Filière économique</t>
  </si>
  <si>
    <t>Total CPGE</t>
  </si>
  <si>
    <t>Autres ministères</t>
  </si>
  <si>
    <t>Privé</t>
  </si>
  <si>
    <t>Total</t>
  </si>
  <si>
    <t>Public</t>
  </si>
  <si>
    <t>Autres origines (1)</t>
  </si>
  <si>
    <t>2004          2005</t>
  </si>
  <si>
    <t>2005          2006</t>
  </si>
  <si>
    <t>2006          2007</t>
  </si>
  <si>
    <t>2007          2008</t>
  </si>
  <si>
    <t>2008          2009</t>
  </si>
  <si>
    <t>2009           2010</t>
  </si>
  <si>
    <t>2010          2011</t>
  </si>
  <si>
    <t>2011          2012</t>
  </si>
  <si>
    <t>2012          2013</t>
  </si>
  <si>
    <t>2013          2014</t>
  </si>
  <si>
    <t xml:space="preserve">2014          2015 </t>
  </si>
  <si>
    <t xml:space="preserve">2015          2016 </t>
  </si>
  <si>
    <t>2016          2017</t>
  </si>
  <si>
    <t>2017          2018</t>
  </si>
  <si>
    <t>2018          2019</t>
  </si>
  <si>
    <t>Évolution annuelle en %</t>
  </si>
  <si>
    <t>dont femmes</t>
  </si>
  <si>
    <t>Bacheliers généraux</t>
  </si>
  <si>
    <t>Bacheliers technologiques</t>
  </si>
  <si>
    <t>Bacheliers professionnels</t>
  </si>
  <si>
    <t>Paris - Ile-de-France</t>
  </si>
  <si>
    <t>Autres capitales régionales métropolitaines</t>
  </si>
  <si>
    <t>Reste de la France</t>
  </si>
  <si>
    <t>Dont femmes</t>
  </si>
  <si>
    <t>FILIÈRE SCIENTIFIQUE</t>
  </si>
  <si>
    <t>MPSI (Mathématiques, physique et sciences de l'ingénieur)</t>
  </si>
  <si>
    <t>PCSI (Physique, chimie et sciences de l'ingénieur)</t>
  </si>
  <si>
    <t>PTSI (Physique, technologie et sciences de l'ingénieur)</t>
  </si>
  <si>
    <t>BCPST (Biologie, chimie, physique, sciences de la Terre)</t>
  </si>
  <si>
    <t>TSI (Technologie et sciences industrielles)</t>
  </si>
  <si>
    <t>TPC (Technologie, physique et chimie)</t>
  </si>
  <si>
    <t>TB (Technologie et biologie)</t>
  </si>
  <si>
    <t>ENS Cachan section C (Art et design)</t>
  </si>
  <si>
    <t>MP-MP* (Mathématiques et physique)</t>
  </si>
  <si>
    <t>PC-PC* (Physique et chimie)</t>
  </si>
  <si>
    <t>PSI-PSI* (Physique et sciences de l'ingénieur)</t>
  </si>
  <si>
    <t>PT-PT* (Physique et technologie)</t>
  </si>
  <si>
    <t>ATS (Adaptation pour technicien supérieur)</t>
  </si>
  <si>
    <t>Prépa. économiques et commerciales opt. technologique</t>
  </si>
  <si>
    <t>ENS Cachan section D1 (Économie et droit)</t>
  </si>
  <si>
    <t>ENS Cachan section D2 (Économie et méthodes quantitatives de gestion)</t>
  </si>
  <si>
    <t>FILIÈRE LITTÉRAIRE</t>
  </si>
  <si>
    <t>Lettres</t>
  </si>
  <si>
    <t>Lettres et sciences sociales</t>
  </si>
  <si>
    <t>École nationale des chartes</t>
  </si>
  <si>
    <t>Lettres ENS Fontenay - Saint-Cloud</t>
  </si>
  <si>
    <t>Ministère de la défense</t>
  </si>
  <si>
    <t xml:space="preserve"> Saint-Cyr option lettres et sciences humaines</t>
  </si>
  <si>
    <t>Saint-Cyr option lettres et sciences humaines</t>
  </si>
  <si>
    <t>TOUTES FILIERES</t>
  </si>
  <si>
    <t xml:space="preserve">    dont redoublements</t>
  </si>
  <si>
    <t>Total filière scientifique</t>
  </si>
  <si>
    <t>FILIÈRE ÉCONOMIQUE</t>
  </si>
  <si>
    <t>Total filière économique</t>
  </si>
  <si>
    <t>Total filière littéraire</t>
  </si>
  <si>
    <t>dont femmes, en %</t>
  </si>
  <si>
    <t xml:space="preserve"> dont redoublements</t>
  </si>
  <si>
    <t>Agriculteurs exploitants</t>
  </si>
  <si>
    <t>Artisans, commerçants et chefs d'entreprise</t>
  </si>
  <si>
    <t>Cadres et professions intellectuelles supérieures</t>
  </si>
  <si>
    <t>Professions intermédiaires</t>
  </si>
  <si>
    <t>Employés</t>
  </si>
  <si>
    <t>Ouvriers</t>
  </si>
  <si>
    <t>Retraités, inactifs</t>
  </si>
  <si>
    <t>Non renseigné</t>
  </si>
  <si>
    <t>2019          2020</t>
  </si>
  <si>
    <t>Concours Officier Chef de Quart Maritime- Chef mécanicien</t>
  </si>
  <si>
    <t>Navigant ingénieur</t>
  </si>
  <si>
    <t>2020          2021</t>
  </si>
  <si>
    <t>Saint-Cyr Sciences économiques et sociales</t>
  </si>
  <si>
    <t>Sommaire</t>
  </si>
  <si>
    <t>Tableau 1</t>
  </si>
  <si>
    <t>Tableau 2</t>
  </si>
  <si>
    <t>Tableau 3</t>
  </si>
  <si>
    <t>Tableau 4</t>
  </si>
  <si>
    <t>Tableau 5</t>
  </si>
  <si>
    <t>Annexe 1</t>
  </si>
  <si>
    <t>Annexe 2</t>
  </si>
  <si>
    <t>Annexe 3</t>
  </si>
  <si>
    <t>Annexe 4</t>
  </si>
  <si>
    <t>Évolution annuelle, en %</t>
  </si>
  <si>
    <t>% par rapport à l'effectif total</t>
  </si>
  <si>
    <r>
      <t>1</t>
    </r>
    <r>
      <rPr>
        <vertAlign val="superscript"/>
        <sz val="11"/>
        <rFont val="Calibri"/>
        <family val="2"/>
        <scheme val="minor"/>
      </rPr>
      <t>ère</t>
    </r>
    <r>
      <rPr>
        <sz val="11"/>
        <rFont val="Calibri"/>
        <family val="2"/>
        <scheme val="minor"/>
      </rPr>
      <t xml:space="preserve"> année</t>
    </r>
  </si>
  <si>
    <r>
      <t>2</t>
    </r>
    <r>
      <rPr>
        <vertAlign val="superscript"/>
        <sz val="11"/>
        <rFont val="Calibri"/>
        <family val="2"/>
        <scheme val="minor"/>
      </rPr>
      <t>ème</t>
    </r>
    <r>
      <rPr>
        <sz val="11"/>
        <rFont val="Calibri"/>
        <family val="2"/>
        <scheme val="minor"/>
      </rPr>
      <t xml:space="preserve"> année</t>
    </r>
  </si>
  <si>
    <t>MP2I (opt. Sciences informatiques)</t>
  </si>
  <si>
    <t>MP2I (opt. Sciences industrielles de l’ingénieur)</t>
  </si>
  <si>
    <t>Prépa. économique et commerciale générale</t>
  </si>
  <si>
    <t>2021          2022</t>
  </si>
  <si>
    <t>Part des femmes</t>
  </si>
  <si>
    <t>% dans la filière</t>
  </si>
  <si>
    <t>Effectifs par année de formation en 2022-2023</t>
  </si>
  <si>
    <t>Champ : Étudiants sous statut scolaire. France métropolitaine + DROM, établissements publics et privés sous ou hors contrat</t>
  </si>
  <si>
    <t>Source : MESR-SIES / Systèmes d'information Scolarité et Scolege du ministère de l'éducation nationale et de la jeunesse, système d'information de l'enseignement agricole du ministère de l’agriculture et de la souveraineté alimentaire.</t>
  </si>
  <si>
    <t>Effectifs et évolution des étudiants en CPGE par filière et par sexe en 2022-2023</t>
  </si>
  <si>
    <t>Effectifs selon le ministère de tutelle en 2022-2023</t>
  </si>
  <si>
    <t>(1) MENJ : Ministère de l'éducation nationale et de la jeunesse - MESR : Ministère de l'enseignement supérieur et de la recherche</t>
  </si>
  <si>
    <t>Effectifs d'entrants 2022</t>
  </si>
  <si>
    <t>(1) Université, IUT, vie active, étudiants étrangers et autres.</t>
  </si>
  <si>
    <t>Répartition géographique des effectifs en 2022-2023 selon la filière</t>
  </si>
  <si>
    <t>MP2I (opt. sciences industrielles de l’ingénieur)</t>
  </si>
  <si>
    <t>MP2I (opt. sciences informatiques)</t>
  </si>
  <si>
    <t>Effectifs par filière de CPGE 2022-2023</t>
  </si>
  <si>
    <t>Evolution des effectifs par filière de CPGE depuis la rentrée 2004-2005</t>
  </si>
  <si>
    <t>Origine sociale des élèves de CPGE en 2022-2023</t>
  </si>
  <si>
    <t>Taux de passage en deuxième année pour la rentrée 2022-2023 (élèves inscrits en première année en 2020-2021)</t>
  </si>
  <si>
    <t>87.5</t>
  </si>
  <si>
    <t>4 sur 8</t>
  </si>
  <si>
    <t>87.1</t>
  </si>
  <si>
    <t>85.8</t>
  </si>
  <si>
    <t>10 sur 14</t>
  </si>
  <si>
    <t>85.4</t>
  </si>
  <si>
    <t>92.6</t>
  </si>
  <si>
    <t>1 sur 1</t>
  </si>
  <si>
    <t>56.5</t>
  </si>
  <si>
    <t>92.5</t>
  </si>
  <si>
    <t>15 sur 17</t>
  </si>
  <si>
    <t>84.7</t>
  </si>
  <si>
    <t>17 sur 19</t>
  </si>
  <si>
    <t>84.9</t>
  </si>
  <si>
    <t>77.8</t>
  </si>
  <si>
    <t>76.9</t>
  </si>
  <si>
    <t>80.6</t>
  </si>
  <si>
    <t>7 sur 10</t>
  </si>
  <si>
    <t>85.2</t>
  </si>
  <si>
    <t>73.9</t>
  </si>
  <si>
    <t>80.9</t>
  </si>
  <si>
    <t>0 sur 1</t>
  </si>
  <si>
    <t>84.1</t>
  </si>
  <si>
    <t>88.5</t>
  </si>
  <si>
    <t>85.3</t>
  </si>
  <si>
    <t>86.8</t>
  </si>
  <si>
    <t>90.8</t>
  </si>
  <si>
    <t>3 sur 5</t>
  </si>
  <si>
    <t>3 sur 7</t>
  </si>
  <si>
    <t>5 sur 6</t>
  </si>
  <si>
    <t>90.1</t>
  </si>
  <si>
    <t>0 sur 3</t>
  </si>
  <si>
    <t>71.1</t>
  </si>
  <si>
    <t>72.3</t>
  </si>
  <si>
    <t>72.1</t>
  </si>
  <si>
    <t>8 sur 8</t>
  </si>
  <si>
    <t>80.2</t>
  </si>
  <si>
    <t>45.8</t>
  </si>
  <si>
    <t>78.6</t>
  </si>
  <si>
    <t>90.6</t>
  </si>
  <si>
    <t>81.1</t>
  </si>
  <si>
    <t>88.7</t>
  </si>
  <si>
    <t>MP2I (Mathématiques, physique, ingénierie et informatique)</t>
  </si>
  <si>
    <t>MPI_MPI* (Mathématiques, physique et informatique)</t>
  </si>
  <si>
    <t>Prépa. économiques et commerciales générale</t>
  </si>
  <si>
    <t>91.0</t>
  </si>
  <si>
    <t>90.0</t>
  </si>
  <si>
    <t>MENJ ET MESR (1)</t>
  </si>
  <si>
    <t>Evolution depuis 2021-2022, en %</t>
  </si>
  <si>
    <t>MENJ et MESR</t>
  </si>
  <si>
    <t>Effectifs</t>
  </si>
  <si>
    <t>Evolution (en %)</t>
  </si>
  <si>
    <t>Origine des nouveaux entrants en 2022-2023 par filière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</si>
</sst>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u/>
      <sz val="11"/>
      <color rgb="FF0066AA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0070C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indexed="9"/>
      <name val="Calibri"/>
      <family val="2"/>
    </font>
    <font>
      <b/>
      <sz val="11"/>
      <color rgb="FF0070C0"/>
      <name val="Calibri"/>
      <family val="2"/>
    </font>
    <font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0"/>
      <name val="Calibri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/>
    <xf numFmtId="0" fontId="3" fillId="3" borderId="1" xfId="0" applyFont="1" applyFill="1" applyBorder="1" applyAlignment="1">
      <alignment vertical="top"/>
    </xf>
    <xf numFmtId="0" fontId="8" fillId="3" borderId="3" xfId="0" applyFont="1" applyFill="1" applyBorder="1"/>
    <xf numFmtId="164" fontId="8" fillId="2" borderId="0" xfId="0" applyNumberFormat="1" applyFont="1" applyFill="1"/>
    <xf numFmtId="164" fontId="8" fillId="2" borderId="4" xfId="0" applyNumberFormat="1" applyFont="1" applyFill="1" applyBorder="1"/>
    <xf numFmtId="0" fontId="3" fillId="2" borderId="0" xfId="0" applyFont="1" applyFill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3" fillId="0" borderId="9" xfId="0" applyFont="1" applyBorder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164" fontId="3" fillId="2" borderId="10" xfId="0" applyNumberFormat="1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center" wrapText="1"/>
    </xf>
    <xf numFmtId="164" fontId="3" fillId="3" borderId="1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2" borderId="1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2" fillId="3" borderId="8" xfId="0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vertical="center" wrapText="1"/>
    </xf>
    <xf numFmtId="165" fontId="3" fillId="2" borderId="0" xfId="0" applyNumberFormat="1" applyFont="1" applyFill="1" applyAlignment="1">
      <alignment horizontal="right" vertical="center"/>
    </xf>
    <xf numFmtId="0" fontId="11" fillId="3" borderId="10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top"/>
    </xf>
    <xf numFmtId="0" fontId="6" fillId="3" borderId="0" xfId="0" applyFont="1" applyFill="1" applyAlignment="1">
      <alignment vertical="center"/>
    </xf>
    <xf numFmtId="0" fontId="13" fillId="3" borderId="1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6" fillId="3" borderId="1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top" wrapText="1"/>
    </xf>
    <xf numFmtId="164" fontId="8" fillId="2" borderId="2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/>
    </xf>
    <xf numFmtId="164" fontId="8" fillId="2" borderId="9" xfId="0" applyNumberFormat="1" applyFont="1" applyFill="1" applyBorder="1" applyAlignment="1">
      <alignment vertical="top"/>
    </xf>
    <xf numFmtId="0" fontId="9" fillId="2" borderId="0" xfId="0" applyFont="1" applyFill="1" applyAlignment="1">
      <alignment horizontal="right" vertical="top" wrapText="1"/>
    </xf>
    <xf numFmtId="164" fontId="9" fillId="2" borderId="2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/>
    </xf>
    <xf numFmtId="164" fontId="9" fillId="2" borderId="9" xfId="0" applyNumberFormat="1" applyFont="1" applyFill="1" applyBorder="1" applyAlignment="1">
      <alignment vertical="top" wrapText="1"/>
    </xf>
    <xf numFmtId="164" fontId="5" fillId="2" borderId="9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0" xfId="0" applyNumberFormat="1" applyFont="1" applyFill="1" applyAlignment="1">
      <alignment vertical="top" wrapText="1"/>
    </xf>
    <xf numFmtId="164" fontId="3" fillId="2" borderId="0" xfId="0" applyNumberFormat="1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3" fontId="11" fillId="3" borderId="16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3" fontId="11" fillId="3" borderId="9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top" wrapText="1"/>
    </xf>
    <xf numFmtId="164" fontId="3" fillId="3" borderId="2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vertical="top" wrapText="1"/>
    </xf>
    <xf numFmtId="164" fontId="3" fillId="3" borderId="9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3" fontId="5" fillId="2" borderId="16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8" fillId="2" borderId="0" xfId="1" applyFill="1" applyAlignment="1">
      <alignment vertical="center"/>
    </xf>
    <xf numFmtId="0" fontId="8" fillId="2" borderId="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/>
    </xf>
    <xf numFmtId="165" fontId="3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horizontal="right" vertical="center"/>
    </xf>
    <xf numFmtId="0" fontId="0" fillId="0" borderId="0" xfId="0" applyBorder="1"/>
    <xf numFmtId="164" fontId="3" fillId="0" borderId="0" xfId="0" applyNumberFormat="1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6" sqref="B6"/>
    </sheetView>
  </sheetViews>
  <sheetFormatPr baseColWidth="10" defaultRowHeight="15" x14ac:dyDescent="0.25"/>
  <cols>
    <col min="1" max="1" width="12.7109375" customWidth="1"/>
  </cols>
  <sheetData>
    <row r="1" spans="1:2" ht="18.75" customHeight="1" x14ac:dyDescent="0.25">
      <c r="A1" s="4" t="s">
        <v>85</v>
      </c>
    </row>
    <row r="3" spans="1:2" x14ac:dyDescent="0.25">
      <c r="A3" s="3" t="s">
        <v>86</v>
      </c>
      <c r="B3" s="2" t="str">
        <f>HYPERLINK("#'Tableau 1'!A1", "Effectifs par année de formation en 2022-2023")</f>
        <v>Effectifs par année de formation en 2022-2023</v>
      </c>
    </row>
    <row r="4" spans="1:2" x14ac:dyDescent="0.25">
      <c r="A4" s="3" t="s">
        <v>87</v>
      </c>
      <c r="B4" s="2" t="str">
        <f>HYPERLINK("#'Tableau 2'!A1", "Effectifs et évolution des étudiants en CPGE par filière et par sexe en 2022-2023")</f>
        <v>Effectifs et évolution des étudiants en CPGE par filière et par sexe en 2022-2023</v>
      </c>
    </row>
    <row r="5" spans="1:2" x14ac:dyDescent="0.25">
      <c r="A5" s="3" t="s">
        <v>88</v>
      </c>
      <c r="B5" s="108" t="str">
        <f>HYPERLINK("#'Tableau 3'!A1", "Origine des nouveaux entrants en 2022-2023 par filière")</f>
        <v>Origine des nouveaux entrants en 2022-2023 par filière</v>
      </c>
    </row>
    <row r="6" spans="1:2" x14ac:dyDescent="0.25">
      <c r="A6" s="3" t="s">
        <v>89</v>
      </c>
      <c r="B6" s="108" t="str">
        <f>HYPERLINK("#'Tableau 4'!A1", "Effectifs selon le ministère de tutelle en 2022-2023")</f>
        <v>Effectifs selon le ministère de tutelle en 2022-2023</v>
      </c>
    </row>
    <row r="7" spans="1:2" x14ac:dyDescent="0.25">
      <c r="A7" s="3" t="s">
        <v>90</v>
      </c>
      <c r="B7" s="2" t="str">
        <f>HYPERLINK("#'Tableau 5'!A1", "Répartition géographique des effectifs en 2022-2023")</f>
        <v>Répartition géographique des effectifs en 2022-2023</v>
      </c>
    </row>
    <row r="8" spans="1:2" x14ac:dyDescent="0.25">
      <c r="B8" s="1"/>
    </row>
    <row r="9" spans="1:2" x14ac:dyDescent="0.25">
      <c r="A9" s="3" t="s">
        <v>91</v>
      </c>
      <c r="B9" s="2" t="str">
        <f>HYPERLINK("#'Tableau Annexe 1'!A1", "Effectifs par filière de CPGE en 2022-2023")</f>
        <v>Effectifs par filière de CPGE en 2022-2023</v>
      </c>
    </row>
    <row r="10" spans="1:2" x14ac:dyDescent="0.25">
      <c r="A10" s="3" t="s">
        <v>92</v>
      </c>
      <c r="B10" s="2" t="str">
        <f>HYPERLINK("#'Tableau Annexe 2'!A1", "Evolution des effectifs par filière de CPGE depuis la rentrée 2004-2005")</f>
        <v>Evolution des effectifs par filière de CPGE depuis la rentrée 2004-2005</v>
      </c>
    </row>
    <row r="11" spans="1:2" x14ac:dyDescent="0.25">
      <c r="A11" s="3" t="s">
        <v>93</v>
      </c>
      <c r="B11" s="2" t="str">
        <f>HYPERLINK("#'Tableau Annexe 3'!A1", "Origine sociale des élèves de CPGE en 2022-2023")</f>
        <v>Origine sociale des élèves de CPGE en 2022-2023</v>
      </c>
    </row>
    <row r="12" spans="1:2" x14ac:dyDescent="0.25">
      <c r="A12" s="3" t="s">
        <v>94</v>
      </c>
      <c r="B12" s="2" t="str">
        <f>HYPERLINK("#'Tableau Annexe 4'!A1", "Taux de passage en deuxième année pour la rentrée 2022-2023")</f>
        <v>Taux de passage en deuxième année pour la rentrée 2022-2023</v>
      </c>
    </row>
    <row r="15" spans="1:2" x14ac:dyDescent="0.25">
      <c r="B15" s="1"/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baseColWidth="10" defaultRowHeight="15" x14ac:dyDescent="0.25"/>
  <cols>
    <col min="1" max="1" width="64.7109375" customWidth="1"/>
    <col min="3" max="3" width="14.42578125" customWidth="1"/>
    <col min="4" max="4" width="14.85546875" customWidth="1"/>
  </cols>
  <sheetData>
    <row r="1" spans="1:5" ht="18.75" customHeight="1" x14ac:dyDescent="0.25">
      <c r="A1" s="4" t="s">
        <v>119</v>
      </c>
      <c r="B1" s="4"/>
      <c r="C1" s="4"/>
      <c r="D1" s="4"/>
      <c r="E1" s="4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45" customHeight="1" x14ac:dyDescent="0.25">
      <c r="A4" s="104"/>
      <c r="B4" s="52" t="s">
        <v>32</v>
      </c>
      <c r="C4" s="52" t="s">
        <v>33</v>
      </c>
      <c r="D4" s="52" t="s">
        <v>34</v>
      </c>
      <c r="E4" s="52" t="s">
        <v>3</v>
      </c>
    </row>
    <row r="5" spans="1:5" ht="17.100000000000001" customHeight="1" x14ac:dyDescent="0.25">
      <c r="A5" s="5" t="s">
        <v>8</v>
      </c>
      <c r="B5" s="106"/>
      <c r="C5" s="106"/>
      <c r="D5" s="106"/>
      <c r="E5" s="106" t="s">
        <v>159</v>
      </c>
    </row>
    <row r="6" spans="1:5" ht="17.100000000000001" customHeight="1" x14ac:dyDescent="0.25">
      <c r="A6" s="3" t="s">
        <v>54</v>
      </c>
      <c r="B6" s="107" t="s">
        <v>120</v>
      </c>
      <c r="C6" s="107" t="s">
        <v>121</v>
      </c>
      <c r="D6" s="107"/>
      <c r="E6" s="107" t="s">
        <v>122</v>
      </c>
    </row>
    <row r="7" spans="1:5" ht="17.100000000000001" customHeight="1" x14ac:dyDescent="0.25">
      <c r="A7" s="3" t="s">
        <v>55</v>
      </c>
      <c r="B7" s="107" t="s">
        <v>123</v>
      </c>
      <c r="C7" s="107" t="s">
        <v>124</v>
      </c>
      <c r="D7" s="107"/>
      <c r="E7" s="107" t="s">
        <v>125</v>
      </c>
    </row>
    <row r="8" spans="1:5" ht="17.100000000000001" customHeight="1" x14ac:dyDescent="0.25">
      <c r="A8" s="3" t="s">
        <v>164</v>
      </c>
      <c r="B8" s="107" t="s">
        <v>126</v>
      </c>
      <c r="C8" s="107" t="s">
        <v>127</v>
      </c>
      <c r="D8" s="107" t="s">
        <v>128</v>
      </c>
      <c r="E8" s="107" t="s">
        <v>129</v>
      </c>
    </row>
    <row r="9" spans="1:5" ht="17.100000000000001" customHeight="1" x14ac:dyDescent="0.25">
      <c r="A9" s="3" t="s">
        <v>53</v>
      </c>
      <c r="B9" s="107" t="s">
        <v>130</v>
      </c>
      <c r="C9" s="107" t="s">
        <v>131</v>
      </c>
      <c r="D9" s="107" t="s">
        <v>132</v>
      </c>
      <c r="E9" s="107" t="s">
        <v>133</v>
      </c>
    </row>
    <row r="10" spans="1:5" ht="17.100000000000001" customHeight="1" x14ac:dyDescent="0.25">
      <c r="A10" s="3" t="s">
        <v>84</v>
      </c>
      <c r="B10" s="107" t="s">
        <v>134</v>
      </c>
      <c r="C10" s="107"/>
      <c r="D10" s="107"/>
      <c r="E10" s="107" t="s">
        <v>134</v>
      </c>
    </row>
    <row r="11" spans="1:5" ht="17.100000000000001" customHeight="1" x14ac:dyDescent="0.25">
      <c r="A11" s="104"/>
      <c r="B11" s="105"/>
      <c r="C11" s="105"/>
      <c r="D11" s="105"/>
      <c r="E11" s="105"/>
    </row>
    <row r="12" spans="1:5" ht="17.100000000000001" customHeight="1" x14ac:dyDescent="0.25">
      <c r="A12" s="5" t="s">
        <v>6</v>
      </c>
      <c r="B12" s="106"/>
      <c r="C12" s="106"/>
      <c r="D12" s="106"/>
      <c r="E12" s="106" t="s">
        <v>160</v>
      </c>
    </row>
    <row r="13" spans="1:5" ht="17.100000000000001" customHeight="1" x14ac:dyDescent="0.25">
      <c r="A13" s="3" t="s">
        <v>59</v>
      </c>
      <c r="B13" s="107" t="s">
        <v>135</v>
      </c>
      <c r="C13" s="107"/>
      <c r="D13" s="107"/>
      <c r="E13" s="107" t="s">
        <v>135</v>
      </c>
    </row>
    <row r="14" spans="1:5" ht="17.100000000000001" customHeight="1" x14ac:dyDescent="0.25">
      <c r="A14" s="3" t="s">
        <v>57</v>
      </c>
      <c r="B14" s="107" t="s">
        <v>136</v>
      </c>
      <c r="C14" s="107" t="s">
        <v>137</v>
      </c>
      <c r="D14" s="107" t="s">
        <v>127</v>
      </c>
      <c r="E14" s="107" t="s">
        <v>136</v>
      </c>
    </row>
    <row r="15" spans="1:5" ht="17.100000000000001" customHeight="1" x14ac:dyDescent="0.25">
      <c r="A15" s="3" t="s">
        <v>58</v>
      </c>
      <c r="B15" s="107" t="s">
        <v>138</v>
      </c>
      <c r="C15" s="107"/>
      <c r="D15" s="107"/>
      <c r="E15" s="107" t="s">
        <v>138</v>
      </c>
    </row>
    <row r="16" spans="1:5" ht="17.100000000000001" customHeight="1" x14ac:dyDescent="0.25">
      <c r="A16" s="3" t="s">
        <v>63</v>
      </c>
      <c r="B16" s="107" t="s">
        <v>139</v>
      </c>
      <c r="C16" s="107"/>
      <c r="D16" s="107"/>
      <c r="E16" s="107" t="s">
        <v>139</v>
      </c>
    </row>
    <row r="17" spans="1:5" ht="17.100000000000001" customHeight="1" x14ac:dyDescent="0.25">
      <c r="A17" s="104"/>
      <c r="B17" s="105"/>
      <c r="C17" s="105"/>
      <c r="D17" s="105"/>
      <c r="E17" s="105"/>
    </row>
    <row r="18" spans="1:5" ht="17.100000000000001" customHeight="1" x14ac:dyDescent="0.25">
      <c r="A18" s="5" t="s">
        <v>5</v>
      </c>
      <c r="B18" s="106"/>
      <c r="C18" s="106"/>
      <c r="D18" s="106"/>
      <c r="E18" s="106" t="s">
        <v>161</v>
      </c>
    </row>
    <row r="19" spans="1:5" ht="17.100000000000001" customHeight="1" x14ac:dyDescent="0.25">
      <c r="A19" s="3" t="s">
        <v>43</v>
      </c>
      <c r="B19" s="107" t="s">
        <v>140</v>
      </c>
      <c r="C19" s="107" t="s">
        <v>141</v>
      </c>
      <c r="D19" s="107"/>
      <c r="E19" s="107" t="s">
        <v>140</v>
      </c>
    </row>
    <row r="20" spans="1:5" ht="17.100000000000001" customHeight="1" x14ac:dyDescent="0.25">
      <c r="A20" s="3" t="s">
        <v>47</v>
      </c>
      <c r="B20" s="107" t="s">
        <v>142</v>
      </c>
      <c r="C20" s="107" t="s">
        <v>143</v>
      </c>
      <c r="D20" s="107"/>
      <c r="E20" s="107" t="s">
        <v>144</v>
      </c>
    </row>
    <row r="21" spans="1:5" ht="17.100000000000001" customHeight="1" x14ac:dyDescent="0.25">
      <c r="A21" s="3" t="s">
        <v>81</v>
      </c>
      <c r="B21" s="107"/>
      <c r="C21" s="107"/>
      <c r="D21" s="107"/>
      <c r="E21" s="107"/>
    </row>
    <row r="22" spans="1:5" ht="17.100000000000001" customHeight="1" x14ac:dyDescent="0.25">
      <c r="A22" s="3" t="s">
        <v>82</v>
      </c>
      <c r="B22" s="107" t="s">
        <v>148</v>
      </c>
      <c r="C22" s="107"/>
      <c r="D22" s="107"/>
      <c r="E22" s="107" t="s">
        <v>148</v>
      </c>
    </row>
    <row r="23" spans="1:5" ht="17.100000000000001" customHeight="1" x14ac:dyDescent="0.25">
      <c r="A23" s="3" t="s">
        <v>114</v>
      </c>
      <c r="B23" s="107" t="s">
        <v>145</v>
      </c>
      <c r="C23" s="107"/>
      <c r="D23" s="107"/>
      <c r="E23" s="107" t="s">
        <v>145</v>
      </c>
    </row>
    <row r="24" spans="1:5" ht="17.100000000000001" customHeight="1" x14ac:dyDescent="0.25">
      <c r="A24" s="3" t="s">
        <v>115</v>
      </c>
      <c r="B24" s="107" t="s">
        <v>129</v>
      </c>
      <c r="C24" s="107" t="s">
        <v>127</v>
      </c>
      <c r="D24" s="107"/>
      <c r="E24" s="107" t="s">
        <v>129</v>
      </c>
    </row>
    <row r="25" spans="1:5" ht="17.100000000000001" customHeight="1" x14ac:dyDescent="0.25">
      <c r="A25" s="3" t="s">
        <v>40</v>
      </c>
      <c r="B25" s="107" t="s">
        <v>146</v>
      </c>
      <c r="C25" s="107" t="s">
        <v>147</v>
      </c>
      <c r="D25" s="107"/>
      <c r="E25" s="107" t="s">
        <v>146</v>
      </c>
    </row>
    <row r="26" spans="1:5" ht="17.100000000000001" customHeight="1" x14ac:dyDescent="0.25">
      <c r="A26" s="3" t="s">
        <v>41</v>
      </c>
      <c r="B26" s="107" t="s">
        <v>165</v>
      </c>
      <c r="C26" s="107" t="s">
        <v>149</v>
      </c>
      <c r="D26" s="107"/>
      <c r="E26" s="107" t="s">
        <v>165</v>
      </c>
    </row>
    <row r="27" spans="1:5" ht="17.100000000000001" customHeight="1" x14ac:dyDescent="0.25">
      <c r="A27" s="3" t="s">
        <v>42</v>
      </c>
      <c r="B27" s="107" t="s">
        <v>150</v>
      </c>
      <c r="C27" s="107" t="s">
        <v>151</v>
      </c>
      <c r="D27" s="107"/>
      <c r="E27" s="107" t="s">
        <v>166</v>
      </c>
    </row>
    <row r="28" spans="1:5" ht="17.100000000000001" customHeight="1" x14ac:dyDescent="0.25">
      <c r="A28" s="3" t="s">
        <v>46</v>
      </c>
      <c r="B28" s="107" t="s">
        <v>152</v>
      </c>
      <c r="C28" s="107" t="s">
        <v>153</v>
      </c>
      <c r="D28" s="107"/>
      <c r="E28" s="107" t="s">
        <v>154</v>
      </c>
    </row>
    <row r="29" spans="1:5" ht="17.100000000000001" customHeight="1" x14ac:dyDescent="0.25">
      <c r="A29" s="3" t="s">
        <v>45</v>
      </c>
      <c r="B29" s="107"/>
      <c r="C29" s="107" t="s">
        <v>133</v>
      </c>
      <c r="D29" s="107"/>
      <c r="E29" s="107" t="s">
        <v>133</v>
      </c>
    </row>
    <row r="30" spans="1:5" ht="17.100000000000001" customHeight="1" x14ac:dyDescent="0.25">
      <c r="A30" s="3" t="s">
        <v>44</v>
      </c>
      <c r="B30" s="107" t="s">
        <v>155</v>
      </c>
      <c r="C30" s="107" t="s">
        <v>156</v>
      </c>
      <c r="D30" s="107" t="s">
        <v>157</v>
      </c>
      <c r="E30" s="107" t="s">
        <v>158</v>
      </c>
    </row>
    <row r="31" spans="1:5" ht="17.100000000000001" customHeight="1" x14ac:dyDescent="0.25">
      <c r="A31" s="3"/>
      <c r="B31" s="107"/>
      <c r="C31" s="107"/>
      <c r="D31" s="107"/>
      <c r="E31" s="107"/>
    </row>
    <row r="32" spans="1:5" ht="15" customHeight="1" x14ac:dyDescent="0.25">
      <c r="A32" s="8" t="s">
        <v>106</v>
      </c>
      <c r="B32" s="46"/>
      <c r="C32" s="46"/>
      <c r="D32" s="46"/>
      <c r="E32" s="46"/>
    </row>
    <row r="33" spans="1:5" x14ac:dyDescent="0.25">
      <c r="A33" s="43" t="s">
        <v>107</v>
      </c>
      <c r="B33" s="11"/>
      <c r="C33" s="11"/>
      <c r="D33" s="11"/>
      <c r="E33" s="11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baseColWidth="10" defaultRowHeight="15" x14ac:dyDescent="0.25"/>
  <cols>
    <col min="1" max="1" width="30.5703125" customWidth="1"/>
  </cols>
  <sheetData>
    <row r="1" spans="1:4" ht="18.75" customHeight="1" x14ac:dyDescent="0.25">
      <c r="A1" s="25" t="s">
        <v>105</v>
      </c>
      <c r="B1" s="26"/>
      <c r="C1" s="26"/>
      <c r="D1" s="26"/>
    </row>
    <row r="2" spans="1:4" x14ac:dyDescent="0.25">
      <c r="A2" s="24"/>
      <c r="B2" s="28"/>
      <c r="C2" s="27"/>
      <c r="D2" s="29"/>
    </row>
    <row r="3" spans="1:4" x14ac:dyDescent="0.25">
      <c r="A3" s="12"/>
      <c r="B3" s="7" t="s">
        <v>1</v>
      </c>
      <c r="C3" s="7" t="s">
        <v>0</v>
      </c>
      <c r="D3" s="7" t="s">
        <v>3</v>
      </c>
    </row>
    <row r="4" spans="1:4" ht="17.25" customHeight="1" x14ac:dyDescent="0.25">
      <c r="A4" s="10" t="s">
        <v>97</v>
      </c>
      <c r="B4" s="9">
        <v>17074</v>
      </c>
      <c r="C4" s="9">
        <v>23450</v>
      </c>
      <c r="D4" s="9">
        <v>40524</v>
      </c>
    </row>
    <row r="5" spans="1:4" x14ac:dyDescent="0.25">
      <c r="A5" s="109" t="s">
        <v>168</v>
      </c>
      <c r="B5" s="11">
        <v>-2.2999999999999998</v>
      </c>
      <c r="C5" s="14">
        <v>-0.9</v>
      </c>
      <c r="D5" s="11">
        <v>-1.5</v>
      </c>
    </row>
    <row r="6" spans="1:4" ht="17.25" customHeight="1" x14ac:dyDescent="0.25">
      <c r="A6" s="3" t="s">
        <v>98</v>
      </c>
      <c r="B6" s="9">
        <v>16161</v>
      </c>
      <c r="C6" s="9">
        <v>24479</v>
      </c>
      <c r="D6" s="9">
        <v>40640</v>
      </c>
    </row>
    <row r="7" spans="1:4" x14ac:dyDescent="0.25">
      <c r="A7" s="109" t="s">
        <v>168</v>
      </c>
      <c r="B7" s="11">
        <v>-4.5</v>
      </c>
      <c r="C7" s="11">
        <v>-3.2</v>
      </c>
      <c r="D7" s="11">
        <v>-3.8</v>
      </c>
    </row>
    <row r="8" spans="1:4" x14ac:dyDescent="0.25">
      <c r="A8" s="16" t="s">
        <v>71</v>
      </c>
      <c r="B8" s="9">
        <v>2184</v>
      </c>
      <c r="C8" s="9">
        <v>3759</v>
      </c>
      <c r="D8" s="9">
        <v>5943</v>
      </c>
    </row>
    <row r="9" spans="1:4" x14ac:dyDescent="0.25">
      <c r="A9" s="109" t="s">
        <v>168</v>
      </c>
      <c r="B9" s="15">
        <v>-8</v>
      </c>
      <c r="C9" s="15">
        <v>-10.9</v>
      </c>
      <c r="D9" s="15">
        <v>-9.8000000000000007</v>
      </c>
    </row>
    <row r="10" spans="1:4" x14ac:dyDescent="0.25">
      <c r="A10" s="13"/>
      <c r="B10" s="13"/>
      <c r="C10" s="13"/>
      <c r="D10" s="13"/>
    </row>
    <row r="11" spans="1:4" x14ac:dyDescent="0.25">
      <c r="A11" s="17" t="s">
        <v>3</v>
      </c>
      <c r="B11" s="18">
        <v>33235</v>
      </c>
      <c r="C11" s="18">
        <v>47929</v>
      </c>
      <c r="D11" s="18">
        <v>81164</v>
      </c>
    </row>
    <row r="12" spans="1:4" ht="30" x14ac:dyDescent="0.25">
      <c r="A12" s="19" t="s">
        <v>168</v>
      </c>
      <c r="B12" s="20">
        <v>-3.4</v>
      </c>
      <c r="C12" s="20">
        <v>-2.1</v>
      </c>
      <c r="D12" s="20">
        <v>-2.6</v>
      </c>
    </row>
    <row r="13" spans="1:4" x14ac:dyDescent="0.25">
      <c r="A13" s="22"/>
      <c r="B13" s="22"/>
      <c r="C13" s="22"/>
      <c r="D13" s="22"/>
    </row>
    <row r="14" spans="1:4" x14ac:dyDescent="0.25">
      <c r="A14" s="21" t="s">
        <v>106</v>
      </c>
      <c r="B14" s="22"/>
      <c r="C14" s="22"/>
      <c r="D14" s="22"/>
    </row>
    <row r="15" spans="1:4" x14ac:dyDescent="0.25">
      <c r="A15" s="8" t="s">
        <v>107</v>
      </c>
      <c r="B15" s="23"/>
      <c r="C15" s="23"/>
      <c r="D15" s="23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baseColWidth="10" defaultRowHeight="15" x14ac:dyDescent="0.25"/>
  <cols>
    <col min="1" max="1" width="28.140625" customWidth="1"/>
    <col min="255" max="255" width="23.28515625" customWidth="1"/>
    <col min="256" max="256" width="11.42578125" customWidth="1"/>
    <col min="511" max="511" width="23.28515625" customWidth="1"/>
    <col min="512" max="512" width="11.42578125" customWidth="1"/>
    <col min="767" max="767" width="23.28515625" customWidth="1"/>
    <col min="768" max="768" width="11.42578125" customWidth="1"/>
    <col min="1023" max="1023" width="23.28515625" customWidth="1"/>
    <col min="1024" max="1024" width="11.42578125" customWidth="1"/>
    <col min="1279" max="1279" width="23.28515625" customWidth="1"/>
    <col min="1280" max="1280" width="11.42578125" customWidth="1"/>
    <col min="1535" max="1535" width="23.28515625" customWidth="1"/>
    <col min="1536" max="1536" width="11.42578125" customWidth="1"/>
    <col min="1791" max="1791" width="23.28515625" customWidth="1"/>
    <col min="1792" max="1792" width="11.42578125" customWidth="1"/>
    <col min="2047" max="2047" width="23.28515625" customWidth="1"/>
    <col min="2048" max="2048" width="11.42578125" customWidth="1"/>
    <col min="2303" max="2303" width="23.28515625" customWidth="1"/>
    <col min="2304" max="2304" width="11.42578125" customWidth="1"/>
    <col min="2559" max="2559" width="23.28515625" customWidth="1"/>
    <col min="2560" max="2560" width="11.42578125" customWidth="1"/>
    <col min="2815" max="2815" width="23.28515625" customWidth="1"/>
    <col min="2816" max="2816" width="11.42578125" customWidth="1"/>
    <col min="3071" max="3071" width="23.28515625" customWidth="1"/>
    <col min="3072" max="3072" width="11.42578125" customWidth="1"/>
    <col min="3327" max="3327" width="23.28515625" customWidth="1"/>
    <col min="3328" max="3328" width="11.42578125" customWidth="1"/>
    <col min="3583" max="3583" width="23.28515625" customWidth="1"/>
    <col min="3584" max="3584" width="11.42578125" customWidth="1"/>
    <col min="3839" max="3839" width="23.28515625" customWidth="1"/>
    <col min="3840" max="3840" width="11.42578125" customWidth="1"/>
    <col min="4095" max="4095" width="23.28515625" customWidth="1"/>
    <col min="4096" max="4096" width="11.42578125" customWidth="1"/>
    <col min="4351" max="4351" width="23.28515625" customWidth="1"/>
    <col min="4352" max="4352" width="11.42578125" customWidth="1"/>
    <col min="4607" max="4607" width="23.28515625" customWidth="1"/>
    <col min="4608" max="4608" width="11.42578125" customWidth="1"/>
    <col min="4863" max="4863" width="23.28515625" customWidth="1"/>
    <col min="4864" max="4864" width="11.42578125" customWidth="1"/>
    <col min="5119" max="5119" width="23.28515625" customWidth="1"/>
    <col min="5120" max="5120" width="11.42578125" customWidth="1"/>
    <col min="5375" max="5375" width="23.28515625" customWidth="1"/>
    <col min="5376" max="5376" width="11.42578125" customWidth="1"/>
    <col min="5631" max="5631" width="23.28515625" customWidth="1"/>
    <col min="5632" max="5632" width="11.42578125" customWidth="1"/>
    <col min="5887" max="5887" width="23.28515625" customWidth="1"/>
    <col min="5888" max="5888" width="11.42578125" customWidth="1"/>
    <col min="6143" max="6143" width="23.28515625" customWidth="1"/>
    <col min="6144" max="6144" width="11.42578125" customWidth="1"/>
    <col min="6399" max="6399" width="23.28515625" customWidth="1"/>
    <col min="6400" max="6400" width="11.42578125" customWidth="1"/>
    <col min="6655" max="6655" width="23.28515625" customWidth="1"/>
    <col min="6656" max="6656" width="11.42578125" customWidth="1"/>
    <col min="6911" max="6911" width="23.28515625" customWidth="1"/>
    <col min="6912" max="6912" width="11.42578125" customWidth="1"/>
    <col min="7167" max="7167" width="23.28515625" customWidth="1"/>
    <col min="7168" max="7168" width="11.42578125" customWidth="1"/>
    <col min="7423" max="7423" width="23.28515625" customWidth="1"/>
    <col min="7424" max="7424" width="11.42578125" customWidth="1"/>
    <col min="7679" max="7679" width="23.28515625" customWidth="1"/>
    <col min="7680" max="7680" width="11.42578125" customWidth="1"/>
    <col min="7935" max="7935" width="23.28515625" customWidth="1"/>
    <col min="7936" max="7936" width="11.42578125" customWidth="1"/>
    <col min="8191" max="8191" width="23.28515625" customWidth="1"/>
    <col min="8192" max="8192" width="11.42578125" customWidth="1"/>
    <col min="8447" max="8447" width="23.28515625" customWidth="1"/>
    <col min="8448" max="8448" width="11.42578125" customWidth="1"/>
    <col min="8703" max="8703" width="23.28515625" customWidth="1"/>
    <col min="8704" max="8704" width="11.42578125" customWidth="1"/>
    <col min="8959" max="8959" width="23.28515625" customWidth="1"/>
    <col min="8960" max="8960" width="11.42578125" customWidth="1"/>
    <col min="9215" max="9215" width="23.28515625" customWidth="1"/>
    <col min="9216" max="9216" width="11.42578125" customWidth="1"/>
    <col min="9471" max="9471" width="23.28515625" customWidth="1"/>
    <col min="9472" max="9472" width="11.42578125" customWidth="1"/>
    <col min="9727" max="9727" width="23.28515625" customWidth="1"/>
    <col min="9728" max="9728" width="11.42578125" customWidth="1"/>
    <col min="9983" max="9983" width="23.28515625" customWidth="1"/>
    <col min="9984" max="9984" width="11.42578125" customWidth="1"/>
    <col min="10239" max="10239" width="23.28515625" customWidth="1"/>
    <col min="10240" max="10240" width="11.42578125" customWidth="1"/>
    <col min="10495" max="10495" width="23.28515625" customWidth="1"/>
    <col min="10496" max="10496" width="11.42578125" customWidth="1"/>
    <col min="10751" max="10751" width="23.28515625" customWidth="1"/>
    <col min="10752" max="10752" width="11.42578125" customWidth="1"/>
    <col min="11007" max="11007" width="23.28515625" customWidth="1"/>
    <col min="11008" max="11008" width="11.42578125" customWidth="1"/>
    <col min="11263" max="11263" width="23.28515625" customWidth="1"/>
    <col min="11264" max="11264" width="11.42578125" customWidth="1"/>
    <col min="11519" max="11519" width="23.28515625" customWidth="1"/>
    <col min="11520" max="11520" width="11.42578125" customWidth="1"/>
    <col min="11775" max="11775" width="23.28515625" customWidth="1"/>
    <col min="11776" max="11776" width="11.42578125" customWidth="1"/>
    <col min="12031" max="12031" width="23.28515625" customWidth="1"/>
    <col min="12032" max="12032" width="11.42578125" customWidth="1"/>
    <col min="12287" max="12287" width="23.28515625" customWidth="1"/>
    <col min="12288" max="12288" width="11.42578125" customWidth="1"/>
    <col min="12543" max="12543" width="23.28515625" customWidth="1"/>
    <col min="12544" max="12544" width="11.42578125" customWidth="1"/>
    <col min="12799" max="12799" width="23.28515625" customWidth="1"/>
    <col min="12800" max="12800" width="11.42578125" customWidth="1"/>
    <col min="13055" max="13055" width="23.28515625" customWidth="1"/>
    <col min="13056" max="13056" width="11.42578125" customWidth="1"/>
    <col min="13311" max="13311" width="23.28515625" customWidth="1"/>
    <col min="13312" max="13312" width="11.42578125" customWidth="1"/>
    <col min="13567" max="13567" width="23.28515625" customWidth="1"/>
    <col min="13568" max="13568" width="11.42578125" customWidth="1"/>
    <col min="13823" max="13823" width="23.28515625" customWidth="1"/>
    <col min="13824" max="13824" width="11.42578125" customWidth="1"/>
    <col min="14079" max="14079" width="23.28515625" customWidth="1"/>
    <col min="14080" max="14080" width="11.42578125" customWidth="1"/>
    <col min="14335" max="14335" width="23.28515625" customWidth="1"/>
    <col min="14336" max="14336" width="11.42578125" customWidth="1"/>
    <col min="14591" max="14591" width="23.28515625" customWidth="1"/>
    <col min="14592" max="14592" width="11.42578125" customWidth="1"/>
    <col min="14847" max="14847" width="23.28515625" customWidth="1"/>
    <col min="14848" max="14848" width="11.42578125" customWidth="1"/>
    <col min="15103" max="15103" width="23.28515625" customWidth="1"/>
    <col min="15104" max="15104" width="11.42578125" customWidth="1"/>
    <col min="15359" max="15359" width="23.28515625" customWidth="1"/>
    <col min="15360" max="15360" width="11.42578125" customWidth="1"/>
    <col min="15615" max="15615" width="23.28515625" customWidth="1"/>
    <col min="15616" max="15616" width="11.42578125" customWidth="1"/>
    <col min="15871" max="15871" width="23.28515625" customWidth="1"/>
    <col min="15872" max="15872" width="11.42578125" customWidth="1"/>
    <col min="16127" max="16127" width="23.28515625" customWidth="1"/>
    <col min="16128" max="16128" width="11.42578125" customWidth="1"/>
  </cols>
  <sheetData>
    <row r="1" spans="1:4" ht="18.75" customHeight="1" x14ac:dyDescent="0.25">
      <c r="A1" s="4" t="s">
        <v>108</v>
      </c>
    </row>
    <row r="2" spans="1:4" x14ac:dyDescent="0.25">
      <c r="A2" s="24"/>
    </row>
    <row r="3" spans="1:4" x14ac:dyDescent="0.25">
      <c r="A3" s="37"/>
      <c r="B3" s="33" t="s">
        <v>1</v>
      </c>
      <c r="C3" s="33" t="s">
        <v>0</v>
      </c>
      <c r="D3" s="33" t="s">
        <v>3</v>
      </c>
    </row>
    <row r="4" spans="1:4" x14ac:dyDescent="0.25">
      <c r="A4" s="3" t="s">
        <v>5</v>
      </c>
      <c r="B4" s="31">
        <v>15715</v>
      </c>
      <c r="C4" s="31">
        <v>35182</v>
      </c>
      <c r="D4" s="31">
        <v>50897</v>
      </c>
    </row>
    <row r="5" spans="1:4" x14ac:dyDescent="0.25">
      <c r="A5" s="44" t="s">
        <v>95</v>
      </c>
      <c r="B5" s="35">
        <v>-3.4</v>
      </c>
      <c r="C5" s="35">
        <v>-3.2</v>
      </c>
      <c r="D5" s="34">
        <v>-3.2</v>
      </c>
    </row>
    <row r="6" spans="1:4" x14ac:dyDescent="0.25">
      <c r="A6" s="44" t="s">
        <v>96</v>
      </c>
      <c r="B6" s="42">
        <v>47.3</v>
      </c>
      <c r="C6" s="42">
        <v>73.400000000000006</v>
      </c>
      <c r="D6" s="32">
        <v>62.7</v>
      </c>
    </row>
    <row r="7" spans="1:4" x14ac:dyDescent="0.25">
      <c r="A7" s="3" t="s">
        <v>8</v>
      </c>
      <c r="B7" s="31">
        <v>8790</v>
      </c>
      <c r="C7" s="31">
        <v>9071</v>
      </c>
      <c r="D7" s="31">
        <v>17861</v>
      </c>
    </row>
    <row r="8" spans="1:4" x14ac:dyDescent="0.25">
      <c r="A8" s="44" t="s">
        <v>95</v>
      </c>
      <c r="B8" s="42">
        <v>-5.5</v>
      </c>
      <c r="C8" s="42">
        <v>-0.2</v>
      </c>
      <c r="D8" s="32">
        <v>-2.9</v>
      </c>
    </row>
    <row r="9" spans="1:4" x14ac:dyDescent="0.25">
      <c r="A9" s="44" t="s">
        <v>96</v>
      </c>
      <c r="B9" s="42">
        <v>26.4</v>
      </c>
      <c r="C9" s="42">
        <v>18.899999999999999</v>
      </c>
      <c r="D9" s="32">
        <v>22</v>
      </c>
    </row>
    <row r="10" spans="1:4" x14ac:dyDescent="0.25">
      <c r="A10" s="3" t="s">
        <v>6</v>
      </c>
      <c r="B10" s="31">
        <v>8730</v>
      </c>
      <c r="C10" s="31">
        <v>3676</v>
      </c>
      <c r="D10" s="31">
        <v>12406</v>
      </c>
    </row>
    <row r="11" spans="1:4" x14ac:dyDescent="0.25">
      <c r="A11" s="44" t="s">
        <v>95</v>
      </c>
      <c r="B11" s="42">
        <v>-1.3</v>
      </c>
      <c r="C11" s="42">
        <v>4.0999999999999996</v>
      </c>
      <c r="D11" s="32">
        <v>0.2</v>
      </c>
    </row>
    <row r="12" spans="1:4" x14ac:dyDescent="0.25">
      <c r="A12" s="44" t="s">
        <v>96</v>
      </c>
      <c r="B12" s="42">
        <v>26.3</v>
      </c>
      <c r="C12" s="42">
        <v>7.7</v>
      </c>
      <c r="D12" s="32">
        <v>15.3</v>
      </c>
    </row>
    <row r="13" spans="1:4" x14ac:dyDescent="0.25">
      <c r="A13" s="38"/>
      <c r="B13" s="39"/>
      <c r="C13" s="39"/>
      <c r="D13" s="39"/>
    </row>
    <row r="14" spans="1:4" x14ac:dyDescent="0.25">
      <c r="A14" s="40" t="s">
        <v>3</v>
      </c>
      <c r="B14" s="36">
        <v>33235</v>
      </c>
      <c r="C14" s="36">
        <v>47929</v>
      </c>
      <c r="D14" s="41">
        <v>81164</v>
      </c>
    </row>
    <row r="15" spans="1:4" x14ac:dyDescent="0.25">
      <c r="A15" s="30" t="s">
        <v>7</v>
      </c>
      <c r="B15" s="42">
        <v>-3.4</v>
      </c>
      <c r="C15" s="42">
        <v>-2.1</v>
      </c>
      <c r="D15" s="32">
        <v>-2.6</v>
      </c>
    </row>
    <row r="16" spans="1:4" x14ac:dyDescent="0.25">
      <c r="A16" s="10"/>
    </row>
    <row r="17" spans="1:1" x14ac:dyDescent="0.25">
      <c r="A17" s="43" t="s">
        <v>106</v>
      </c>
    </row>
    <row r="18" spans="1:1" x14ac:dyDescent="0.25">
      <c r="A18" s="43" t="s">
        <v>107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G22" sqref="G22"/>
    </sheetView>
  </sheetViews>
  <sheetFormatPr baseColWidth="10" defaultRowHeight="15" x14ac:dyDescent="0.25"/>
  <cols>
    <col min="1" max="1" width="23.7109375" customWidth="1"/>
    <col min="2" max="2" width="12.28515625" customWidth="1"/>
    <col min="3" max="3" width="15" customWidth="1"/>
    <col min="4" max="4" width="10.85546875" customWidth="1"/>
    <col min="5" max="5" width="9.28515625" customWidth="1"/>
  </cols>
  <sheetData>
    <row r="1" spans="1:5" ht="18.75" customHeight="1" x14ac:dyDescent="0.25">
      <c r="A1" s="4" t="s">
        <v>172</v>
      </c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ht="30" customHeight="1" x14ac:dyDescent="0.25">
      <c r="A3" s="48"/>
      <c r="B3" s="52" t="s">
        <v>5</v>
      </c>
      <c r="C3" s="52" t="s">
        <v>8</v>
      </c>
      <c r="D3" s="52" t="s">
        <v>6</v>
      </c>
      <c r="E3" s="47" t="s">
        <v>9</v>
      </c>
    </row>
    <row r="4" spans="1:5" x14ac:dyDescent="0.25">
      <c r="A4" s="3" t="s">
        <v>32</v>
      </c>
      <c r="B4" s="55">
        <v>91.9</v>
      </c>
      <c r="C4" s="55">
        <v>84.2</v>
      </c>
      <c r="D4" s="55">
        <v>97.3</v>
      </c>
      <c r="E4" s="55">
        <v>91.1</v>
      </c>
    </row>
    <row r="5" spans="1:5" x14ac:dyDescent="0.25">
      <c r="A5" s="3" t="s">
        <v>33</v>
      </c>
      <c r="B5" s="55">
        <v>5.3</v>
      </c>
      <c r="C5" s="55">
        <v>12.2</v>
      </c>
      <c r="D5" s="55">
        <v>0.1</v>
      </c>
      <c r="E5" s="55">
        <v>6</v>
      </c>
    </row>
    <row r="6" spans="1:5" x14ac:dyDescent="0.25">
      <c r="A6" s="3" t="s">
        <v>34</v>
      </c>
      <c r="B6" s="55">
        <v>0.2</v>
      </c>
      <c r="C6" s="55">
        <v>0.6</v>
      </c>
      <c r="D6" s="55">
        <v>0</v>
      </c>
      <c r="E6" s="55">
        <v>0.3</v>
      </c>
    </row>
    <row r="7" spans="1:5" x14ac:dyDescent="0.25">
      <c r="A7" s="3" t="s">
        <v>14</v>
      </c>
      <c r="B7" s="55">
        <v>2.6</v>
      </c>
      <c r="C7" s="55">
        <v>3</v>
      </c>
      <c r="D7" s="55">
        <v>2.6</v>
      </c>
      <c r="E7" s="55">
        <v>2.7</v>
      </c>
    </row>
    <row r="8" spans="1:5" x14ac:dyDescent="0.25">
      <c r="A8" s="49"/>
      <c r="B8" s="50"/>
      <c r="C8" s="50"/>
      <c r="D8" s="50"/>
      <c r="E8" s="51"/>
    </row>
    <row r="9" spans="1:5" x14ac:dyDescent="0.25">
      <c r="A9" s="40" t="s">
        <v>3</v>
      </c>
      <c r="B9" s="53">
        <v>100</v>
      </c>
      <c r="C9" s="53">
        <v>100</v>
      </c>
      <c r="D9" s="53">
        <v>100</v>
      </c>
      <c r="E9" s="54">
        <v>100</v>
      </c>
    </row>
    <row r="10" spans="1:5" x14ac:dyDescent="0.25">
      <c r="A10" s="44" t="s">
        <v>111</v>
      </c>
      <c r="B10" s="31">
        <v>24193</v>
      </c>
      <c r="C10" s="31">
        <v>8857</v>
      </c>
      <c r="D10" s="31">
        <v>6624</v>
      </c>
      <c r="E10" s="31">
        <v>39674</v>
      </c>
    </row>
    <row r="11" spans="1:5" x14ac:dyDescent="0.25">
      <c r="A11" s="44" t="s">
        <v>30</v>
      </c>
      <c r="B11" s="55">
        <v>-3.5</v>
      </c>
      <c r="C11" s="55">
        <v>1.5</v>
      </c>
      <c r="D11" s="55">
        <v>2.8</v>
      </c>
      <c r="E11" s="55">
        <v>-1.4</v>
      </c>
    </row>
    <row r="12" spans="1:5" x14ac:dyDescent="0.25">
      <c r="A12" s="10"/>
      <c r="B12" s="55"/>
      <c r="C12" s="55"/>
      <c r="D12" s="55"/>
      <c r="E12" s="55"/>
    </row>
    <row r="13" spans="1:5" ht="15" customHeight="1" x14ac:dyDescent="0.25">
      <c r="A13" s="8" t="s">
        <v>112</v>
      </c>
      <c r="B13" s="46"/>
      <c r="C13" s="46"/>
      <c r="D13" s="46"/>
      <c r="E13" s="46"/>
    </row>
    <row r="14" spans="1:5" x14ac:dyDescent="0.25">
      <c r="A14" s="8" t="s">
        <v>106</v>
      </c>
      <c r="B14" s="46"/>
      <c r="C14" s="46"/>
      <c r="D14" s="46"/>
      <c r="E14" s="46"/>
    </row>
    <row r="15" spans="1:5" x14ac:dyDescent="0.25">
      <c r="A15" s="8" t="s">
        <v>107</v>
      </c>
      <c r="B15" s="46"/>
      <c r="C15" s="46"/>
      <c r="D15" s="46"/>
      <c r="E15" s="46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25" sqref="G25"/>
    </sheetView>
  </sheetViews>
  <sheetFormatPr baseColWidth="10" defaultRowHeight="15" x14ac:dyDescent="0.25"/>
  <cols>
    <col min="1" max="1" width="18.28515625" customWidth="1"/>
    <col min="2" max="2" width="9.85546875" customWidth="1"/>
    <col min="3" max="7" width="10.140625" customWidth="1"/>
  </cols>
  <sheetData>
    <row r="1" spans="1:13" ht="18.75" customHeight="1" x14ac:dyDescent="0.25">
      <c r="A1" s="4" t="s">
        <v>109</v>
      </c>
      <c r="B1" s="3"/>
      <c r="C1" s="3"/>
      <c r="D1" s="3"/>
      <c r="E1" s="3"/>
      <c r="F1" s="3"/>
    </row>
    <row r="2" spans="1:13" x14ac:dyDescent="0.25">
      <c r="A2" s="3"/>
      <c r="B2" s="3"/>
      <c r="C2" s="3"/>
      <c r="D2" s="3"/>
      <c r="E2" s="3"/>
      <c r="F2" s="3"/>
    </row>
    <row r="3" spans="1:13" x14ac:dyDescent="0.25">
      <c r="A3" s="117"/>
      <c r="B3" s="119" t="s">
        <v>167</v>
      </c>
      <c r="C3" s="119"/>
      <c r="D3" s="119" t="s">
        <v>10</v>
      </c>
      <c r="E3" s="119"/>
      <c r="F3" s="119" t="s">
        <v>9</v>
      </c>
      <c r="G3" s="119"/>
    </row>
    <row r="4" spans="1:13" ht="30" x14ac:dyDescent="0.25">
      <c r="A4" s="116"/>
      <c r="B4" s="120" t="s">
        <v>170</v>
      </c>
      <c r="C4" s="120" t="s">
        <v>171</v>
      </c>
      <c r="D4" s="120" t="s">
        <v>170</v>
      </c>
      <c r="E4" s="120" t="s">
        <v>171</v>
      </c>
      <c r="F4" s="120" t="s">
        <v>170</v>
      </c>
      <c r="G4" s="120" t="s">
        <v>171</v>
      </c>
    </row>
    <row r="5" spans="1:13" x14ac:dyDescent="0.25">
      <c r="A5" s="3" t="s">
        <v>13</v>
      </c>
      <c r="B5" s="121">
        <v>66667</v>
      </c>
      <c r="C5" s="122">
        <v>-2.346599481463036</v>
      </c>
      <c r="D5" s="121">
        <v>1880</v>
      </c>
      <c r="E5" s="122">
        <v>3.126714207350521</v>
      </c>
      <c r="F5" s="121">
        <v>68547</v>
      </c>
      <c r="G5" s="122">
        <v>-2.2042458483136449</v>
      </c>
      <c r="I5" s="129"/>
      <c r="J5" s="130"/>
      <c r="K5" s="130"/>
      <c r="L5" s="130"/>
      <c r="M5" s="129"/>
    </row>
    <row r="6" spans="1:13" x14ac:dyDescent="0.25">
      <c r="A6" s="44" t="s">
        <v>31</v>
      </c>
      <c r="B6" s="123">
        <v>27789</v>
      </c>
      <c r="C6" s="124">
        <v>-3.1809629990941399</v>
      </c>
      <c r="D6" s="123">
        <v>741</v>
      </c>
      <c r="E6" s="124">
        <v>-4.7557840616966578</v>
      </c>
      <c r="F6" s="123">
        <v>28530</v>
      </c>
      <c r="G6" s="122">
        <v>-3.2225237449118045</v>
      </c>
      <c r="I6" s="129"/>
      <c r="J6" s="130"/>
      <c r="K6" s="130"/>
      <c r="L6" s="130"/>
      <c r="M6" s="129"/>
    </row>
    <row r="7" spans="1:13" x14ac:dyDescent="0.25">
      <c r="A7" s="3" t="s">
        <v>11</v>
      </c>
      <c r="B7" s="121">
        <v>12617</v>
      </c>
      <c r="C7" s="122">
        <v>-4.9853151592740419</v>
      </c>
      <c r="D7" s="121">
        <v>0</v>
      </c>
      <c r="E7" s="121">
        <v>0</v>
      </c>
      <c r="F7" s="121">
        <v>12617</v>
      </c>
      <c r="G7" s="122">
        <v>-4.9853151592740419</v>
      </c>
      <c r="I7" s="129"/>
      <c r="J7" s="130"/>
      <c r="K7" s="130"/>
      <c r="L7" s="130"/>
      <c r="M7" s="129"/>
    </row>
    <row r="8" spans="1:13" x14ac:dyDescent="0.25">
      <c r="A8" s="44" t="s">
        <v>31</v>
      </c>
      <c r="B8" s="123">
        <v>4705</v>
      </c>
      <c r="C8" s="124">
        <v>-4.6219339144536793</v>
      </c>
      <c r="D8" s="123">
        <v>0</v>
      </c>
      <c r="E8" s="123">
        <v>0</v>
      </c>
      <c r="F8" s="123">
        <v>4705</v>
      </c>
      <c r="G8" s="122">
        <v>-4.6219339144536793</v>
      </c>
      <c r="I8" s="129"/>
      <c r="J8" s="130"/>
      <c r="K8" s="130"/>
      <c r="L8" s="130"/>
      <c r="M8" s="129"/>
    </row>
    <row r="9" spans="1:13" x14ac:dyDescent="0.25">
      <c r="A9" s="118"/>
      <c r="B9" s="125"/>
      <c r="C9" s="125"/>
      <c r="D9" s="125"/>
      <c r="E9" s="125"/>
      <c r="F9" s="125"/>
      <c r="G9" s="125"/>
      <c r="I9" s="129"/>
      <c r="J9" s="129"/>
      <c r="K9" s="129"/>
      <c r="L9" s="129"/>
      <c r="M9" s="129"/>
    </row>
    <row r="10" spans="1:13" x14ac:dyDescent="0.25">
      <c r="A10" s="40" t="s">
        <v>3</v>
      </c>
      <c r="B10" s="126">
        <v>79284</v>
      </c>
      <c r="C10" s="127">
        <v>-2.7762790013243732</v>
      </c>
      <c r="D10" s="126">
        <v>1880</v>
      </c>
      <c r="E10" s="127">
        <v>3.126714207350521</v>
      </c>
      <c r="F10" s="126">
        <v>81164</v>
      </c>
      <c r="G10" s="127">
        <v>-2.6472034640342565</v>
      </c>
    </row>
    <row r="11" spans="1:13" x14ac:dyDescent="0.25">
      <c r="A11" s="44" t="s">
        <v>31</v>
      </c>
      <c r="B11" s="123">
        <v>32494</v>
      </c>
      <c r="C11" s="124">
        <v>-3.3922996878251821</v>
      </c>
      <c r="D11" s="123">
        <v>741</v>
      </c>
      <c r="E11" s="124">
        <v>-4.7557840616966578</v>
      </c>
      <c r="F11" s="123">
        <v>33235</v>
      </c>
      <c r="G11" s="124">
        <v>-3.4231249818382588</v>
      </c>
    </row>
    <row r="12" spans="1:13" x14ac:dyDescent="0.25">
      <c r="A12" s="44" t="s">
        <v>70</v>
      </c>
      <c r="B12" s="128">
        <v>41</v>
      </c>
      <c r="C12" s="128"/>
      <c r="D12" s="128">
        <v>39.4</v>
      </c>
      <c r="E12" s="128"/>
      <c r="F12" s="128">
        <v>40.9</v>
      </c>
      <c r="G12" s="128"/>
    </row>
    <row r="13" spans="1:13" x14ac:dyDescent="0.25">
      <c r="A13" s="44"/>
      <c r="B13" s="45"/>
      <c r="C13" s="45"/>
      <c r="D13" s="45"/>
      <c r="E13" s="45"/>
      <c r="F13" s="45"/>
    </row>
    <row r="14" spans="1:13" ht="28.5" customHeight="1" x14ac:dyDescent="0.25">
      <c r="A14" s="8" t="s">
        <v>110</v>
      </c>
      <c r="B14" s="46"/>
      <c r="C14" s="46"/>
      <c r="D14" s="46"/>
      <c r="E14" s="46"/>
      <c r="F14" s="46"/>
    </row>
    <row r="15" spans="1:13" x14ac:dyDescent="0.25">
      <c r="A15" s="8" t="s">
        <v>106</v>
      </c>
      <c r="B15" s="46"/>
      <c r="C15" s="46"/>
      <c r="D15" s="46"/>
      <c r="E15" s="46"/>
      <c r="F15" s="46"/>
    </row>
    <row r="16" spans="1:13" x14ac:dyDescent="0.25">
      <c r="A16" s="8" t="s">
        <v>107</v>
      </c>
      <c r="B16" s="46"/>
      <c r="C16" s="46"/>
      <c r="D16" s="46"/>
      <c r="E16" s="46"/>
      <c r="F16" s="46"/>
    </row>
  </sheetData>
  <mergeCells count="3">
    <mergeCell ref="B3:C3"/>
    <mergeCell ref="F3:G3"/>
    <mergeCell ref="D3:E3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RowHeight="15" x14ac:dyDescent="0.25"/>
  <cols>
    <col min="1" max="1" width="25.5703125" customWidth="1"/>
    <col min="3" max="3" width="12.85546875" customWidth="1"/>
  </cols>
  <sheetData>
    <row r="1" spans="1:5" ht="18.75" customHeight="1" x14ac:dyDescent="0.25">
      <c r="A1" s="4" t="s">
        <v>113</v>
      </c>
    </row>
    <row r="3" spans="1:5" ht="45" customHeight="1" x14ac:dyDescent="0.25">
      <c r="A3" s="57"/>
      <c r="B3" s="56" t="s">
        <v>5</v>
      </c>
      <c r="C3" s="56" t="s">
        <v>8</v>
      </c>
      <c r="D3" s="56" t="s">
        <v>6</v>
      </c>
      <c r="E3" s="56" t="s">
        <v>3</v>
      </c>
    </row>
    <row r="4" spans="1:5" x14ac:dyDescent="0.25">
      <c r="A4" s="3" t="s">
        <v>35</v>
      </c>
      <c r="B4" s="31">
        <v>14985</v>
      </c>
      <c r="C4" s="31">
        <v>6532</v>
      </c>
      <c r="D4" s="31">
        <v>4493</v>
      </c>
      <c r="E4" s="31">
        <v>26010</v>
      </c>
    </row>
    <row r="5" spans="1:5" x14ac:dyDescent="0.25">
      <c r="A5" s="44" t="s">
        <v>104</v>
      </c>
      <c r="B5" s="32">
        <v>29.4</v>
      </c>
      <c r="C5" s="32">
        <v>36.6</v>
      </c>
      <c r="D5" s="32">
        <v>36.200000000000003</v>
      </c>
      <c r="E5" s="32">
        <v>32</v>
      </c>
    </row>
    <row r="6" spans="1:5" x14ac:dyDescent="0.25">
      <c r="A6" s="44" t="s">
        <v>103</v>
      </c>
      <c r="B6" s="42">
        <v>32</v>
      </c>
      <c r="C6" s="42">
        <v>50.8</v>
      </c>
      <c r="D6" s="42">
        <v>69.8</v>
      </c>
      <c r="E6" s="42">
        <v>43.3</v>
      </c>
    </row>
    <row r="7" spans="1:5" ht="30" customHeight="1" x14ac:dyDescent="0.25">
      <c r="A7" s="10" t="s">
        <v>36</v>
      </c>
      <c r="B7" s="31">
        <v>14137</v>
      </c>
      <c r="C7" s="31">
        <v>5554</v>
      </c>
      <c r="D7" s="31">
        <v>3844</v>
      </c>
      <c r="E7" s="31">
        <v>23535</v>
      </c>
    </row>
    <row r="8" spans="1:5" x14ac:dyDescent="0.25">
      <c r="A8" s="44" t="s">
        <v>104</v>
      </c>
      <c r="B8" s="32">
        <v>27.8</v>
      </c>
      <c r="C8" s="32">
        <v>31.1</v>
      </c>
      <c r="D8" s="32">
        <v>31</v>
      </c>
      <c r="E8" s="32">
        <v>29</v>
      </c>
    </row>
    <row r="9" spans="1:5" x14ac:dyDescent="0.25">
      <c r="A9" s="44" t="s">
        <v>103</v>
      </c>
      <c r="B9" s="42">
        <v>32.200000000000003</v>
      </c>
      <c r="C9" s="42">
        <v>52</v>
      </c>
      <c r="D9" s="42">
        <v>72</v>
      </c>
      <c r="E9" s="42">
        <v>43.4</v>
      </c>
    </row>
    <row r="10" spans="1:5" x14ac:dyDescent="0.25">
      <c r="A10" s="3" t="s">
        <v>37</v>
      </c>
      <c r="B10" s="31">
        <v>21775</v>
      </c>
      <c r="C10" s="31">
        <v>5775</v>
      </c>
      <c r="D10" s="31">
        <v>4069</v>
      </c>
      <c r="E10" s="31">
        <v>31619</v>
      </c>
    </row>
    <row r="11" spans="1:5" x14ac:dyDescent="0.25">
      <c r="A11" s="44" t="s">
        <v>104</v>
      </c>
      <c r="B11" s="32">
        <v>42.8</v>
      </c>
      <c r="C11" s="32">
        <v>32.299999999999997</v>
      </c>
      <c r="D11" s="32">
        <v>32.799999999999997</v>
      </c>
      <c r="E11" s="32">
        <v>39</v>
      </c>
    </row>
    <row r="12" spans="1:5" x14ac:dyDescent="0.25">
      <c r="A12" s="44" t="s">
        <v>103</v>
      </c>
      <c r="B12" s="42">
        <v>29.2</v>
      </c>
      <c r="C12" s="42">
        <v>44.7</v>
      </c>
      <c r="D12" s="42">
        <v>69.400000000000006</v>
      </c>
      <c r="E12" s="42">
        <v>37.200000000000003</v>
      </c>
    </row>
    <row r="13" spans="1:5" x14ac:dyDescent="0.25">
      <c r="A13" s="38"/>
      <c r="B13" s="39"/>
      <c r="C13" s="39"/>
      <c r="D13" s="39"/>
      <c r="E13" s="39"/>
    </row>
    <row r="14" spans="1:5" x14ac:dyDescent="0.25">
      <c r="A14" s="40" t="s">
        <v>3</v>
      </c>
      <c r="B14" s="41">
        <v>50897</v>
      </c>
      <c r="C14" s="41">
        <v>17861</v>
      </c>
      <c r="D14" s="41">
        <v>12406</v>
      </c>
      <c r="E14" s="41">
        <v>81164</v>
      </c>
    </row>
    <row r="15" spans="1:5" x14ac:dyDescent="0.25">
      <c r="A15" s="24"/>
    </row>
    <row r="16" spans="1:5" x14ac:dyDescent="0.25">
      <c r="A16" s="43" t="s">
        <v>106</v>
      </c>
    </row>
    <row r="17" spans="1:1" x14ac:dyDescent="0.25">
      <c r="A17" s="43" t="s">
        <v>107</v>
      </c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0.5703125" customWidth="1"/>
    <col min="2" max="2" width="68.28515625" customWidth="1"/>
    <col min="4" max="4" width="14.28515625" customWidth="1"/>
    <col min="8" max="8" width="13.7109375" customWidth="1"/>
    <col min="12" max="12" width="12.28515625" customWidth="1"/>
  </cols>
  <sheetData>
    <row r="1" spans="1:12" ht="18.75" customHeight="1" x14ac:dyDescent="0.25">
      <c r="A1" s="4" t="s">
        <v>116</v>
      </c>
      <c r="B1" s="3"/>
    </row>
    <row r="2" spans="1:12" x14ac:dyDescent="0.25">
      <c r="A2" s="3"/>
      <c r="B2" s="3"/>
    </row>
    <row r="3" spans="1:12" x14ac:dyDescent="0.25">
      <c r="A3" s="3"/>
      <c r="B3" s="3"/>
      <c r="C3" s="110" t="s">
        <v>13</v>
      </c>
      <c r="D3" s="110"/>
      <c r="E3" s="110"/>
      <c r="F3" s="110"/>
      <c r="G3" s="110" t="s">
        <v>11</v>
      </c>
      <c r="H3" s="110"/>
      <c r="I3" s="110"/>
      <c r="J3" s="110"/>
      <c r="K3" s="110" t="s">
        <v>12</v>
      </c>
      <c r="L3" s="110" t="s">
        <v>38</v>
      </c>
    </row>
    <row r="4" spans="1:12" ht="30" customHeight="1" x14ac:dyDescent="0.25">
      <c r="A4" s="115"/>
      <c r="B4" s="115"/>
      <c r="C4" s="60" t="s">
        <v>169</v>
      </c>
      <c r="D4" s="60" t="s">
        <v>61</v>
      </c>
      <c r="E4" s="60" t="s">
        <v>10</v>
      </c>
      <c r="F4" s="7" t="s">
        <v>3</v>
      </c>
      <c r="G4" s="60" t="s">
        <v>169</v>
      </c>
      <c r="H4" s="60" t="s">
        <v>61</v>
      </c>
      <c r="I4" s="60" t="s">
        <v>10</v>
      </c>
      <c r="J4" s="7" t="s">
        <v>3</v>
      </c>
      <c r="K4" s="110"/>
      <c r="L4" s="110"/>
    </row>
    <row r="5" spans="1:12" x14ac:dyDescent="0.25">
      <c r="A5" s="111" t="s">
        <v>39</v>
      </c>
      <c r="B5" s="63" t="s">
        <v>2</v>
      </c>
      <c r="C5" s="6">
        <v>20781</v>
      </c>
      <c r="D5" s="6">
        <v>411</v>
      </c>
      <c r="E5" s="6">
        <v>186</v>
      </c>
      <c r="F5" s="6">
        <v>21378</v>
      </c>
      <c r="G5" s="6">
        <v>3343</v>
      </c>
      <c r="H5" s="6">
        <v>0</v>
      </c>
      <c r="I5" s="6">
        <v>0</v>
      </c>
      <c r="J5" s="6">
        <v>3343</v>
      </c>
      <c r="K5" s="6">
        <v>24721</v>
      </c>
      <c r="L5" s="6">
        <v>7802</v>
      </c>
    </row>
    <row r="6" spans="1:12" x14ac:dyDescent="0.25">
      <c r="A6" s="111"/>
      <c r="B6" s="64" t="s">
        <v>43</v>
      </c>
      <c r="C6" s="9">
        <v>2993</v>
      </c>
      <c r="D6" s="9">
        <v>0</v>
      </c>
      <c r="E6" s="9">
        <v>140</v>
      </c>
      <c r="F6" s="9">
        <v>3133</v>
      </c>
      <c r="G6" s="9">
        <v>168</v>
      </c>
      <c r="H6" s="9">
        <v>0</v>
      </c>
      <c r="I6" s="9">
        <v>0</v>
      </c>
      <c r="J6" s="9">
        <v>168</v>
      </c>
      <c r="K6" s="9">
        <v>3301</v>
      </c>
      <c r="L6" s="9">
        <v>2363</v>
      </c>
    </row>
    <row r="7" spans="1:12" x14ac:dyDescent="0.25">
      <c r="A7" s="111"/>
      <c r="B7" s="64" t="s">
        <v>81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111"/>
      <c r="B8" s="64" t="s">
        <v>82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5">
      <c r="A9" s="111"/>
      <c r="B9" s="64" t="s">
        <v>47</v>
      </c>
      <c r="C9" s="9">
        <v>106</v>
      </c>
      <c r="D9" s="9">
        <v>0</v>
      </c>
      <c r="E9" s="9">
        <v>0</v>
      </c>
      <c r="F9" s="9">
        <v>106</v>
      </c>
      <c r="G9" s="9">
        <v>0</v>
      </c>
      <c r="H9" s="9">
        <v>0</v>
      </c>
      <c r="I9" s="9">
        <v>0</v>
      </c>
      <c r="J9" s="9">
        <v>0</v>
      </c>
      <c r="K9" s="9">
        <v>106</v>
      </c>
      <c r="L9" s="9">
        <v>87</v>
      </c>
    </row>
    <row r="10" spans="1:12" x14ac:dyDescent="0.25">
      <c r="A10" s="111"/>
      <c r="B10" s="64" t="s">
        <v>162</v>
      </c>
      <c r="C10" s="9">
        <v>8</v>
      </c>
      <c r="D10" s="9">
        <v>0</v>
      </c>
      <c r="E10" s="9">
        <v>0</v>
      </c>
      <c r="F10" s="9">
        <v>8</v>
      </c>
      <c r="G10" s="9">
        <v>0</v>
      </c>
      <c r="H10" s="9">
        <v>0</v>
      </c>
      <c r="I10" s="9">
        <v>0</v>
      </c>
      <c r="J10" s="9">
        <v>0</v>
      </c>
      <c r="K10" s="9">
        <v>8</v>
      </c>
      <c r="L10" s="9">
        <v>0</v>
      </c>
    </row>
    <row r="11" spans="1:12" x14ac:dyDescent="0.25">
      <c r="A11" s="111"/>
      <c r="B11" s="59" t="s">
        <v>99</v>
      </c>
      <c r="C11" s="9">
        <v>1116</v>
      </c>
      <c r="D11" s="9">
        <v>0</v>
      </c>
      <c r="E11" s="9">
        <v>0</v>
      </c>
      <c r="F11" s="9">
        <v>1116</v>
      </c>
      <c r="G11" s="9">
        <v>63</v>
      </c>
      <c r="H11" s="9">
        <v>0</v>
      </c>
      <c r="I11" s="9">
        <v>0</v>
      </c>
      <c r="J11" s="9">
        <v>63</v>
      </c>
      <c r="K11" s="9">
        <v>1179</v>
      </c>
      <c r="L11" s="9">
        <v>158</v>
      </c>
    </row>
    <row r="12" spans="1:12" x14ac:dyDescent="0.25">
      <c r="A12" s="111"/>
      <c r="B12" s="64" t="s">
        <v>100</v>
      </c>
      <c r="C12" s="9">
        <v>48</v>
      </c>
      <c r="D12" s="9">
        <v>0</v>
      </c>
      <c r="E12" s="9">
        <v>0</v>
      </c>
      <c r="F12" s="9">
        <v>48</v>
      </c>
      <c r="G12" s="9">
        <v>0</v>
      </c>
      <c r="H12" s="9">
        <v>0</v>
      </c>
      <c r="I12" s="9">
        <v>0</v>
      </c>
      <c r="J12" s="9">
        <v>0</v>
      </c>
      <c r="K12" s="9">
        <v>48</v>
      </c>
      <c r="L12" s="9">
        <v>4</v>
      </c>
    </row>
    <row r="13" spans="1:12" x14ac:dyDescent="0.25">
      <c r="A13" s="111"/>
      <c r="B13" s="64" t="s">
        <v>40</v>
      </c>
      <c r="C13" s="9">
        <v>6211</v>
      </c>
      <c r="D13" s="9">
        <v>274</v>
      </c>
      <c r="E13" s="9">
        <v>0</v>
      </c>
      <c r="F13" s="9">
        <v>6485</v>
      </c>
      <c r="G13" s="9">
        <v>1331</v>
      </c>
      <c r="H13" s="9">
        <v>0</v>
      </c>
      <c r="I13" s="9">
        <v>0</v>
      </c>
      <c r="J13" s="9">
        <v>1331</v>
      </c>
      <c r="K13" s="9">
        <v>7816</v>
      </c>
      <c r="L13" s="9">
        <v>1803</v>
      </c>
    </row>
    <row r="14" spans="1:12" x14ac:dyDescent="0.25">
      <c r="A14" s="111"/>
      <c r="B14" s="64" t="s">
        <v>41</v>
      </c>
      <c r="C14" s="9">
        <v>6697</v>
      </c>
      <c r="D14" s="9">
        <v>137</v>
      </c>
      <c r="E14" s="9">
        <v>0</v>
      </c>
      <c r="F14" s="9">
        <v>6834</v>
      </c>
      <c r="G14" s="9">
        <v>1105</v>
      </c>
      <c r="H14" s="9">
        <v>0</v>
      </c>
      <c r="I14" s="9">
        <v>0</v>
      </c>
      <c r="J14" s="9">
        <v>1105</v>
      </c>
      <c r="K14" s="9">
        <v>7939</v>
      </c>
      <c r="L14" s="9">
        <v>2629</v>
      </c>
    </row>
    <row r="15" spans="1:12" x14ac:dyDescent="0.25">
      <c r="A15" s="111"/>
      <c r="B15" s="64" t="s">
        <v>42</v>
      </c>
      <c r="C15" s="9">
        <v>2319</v>
      </c>
      <c r="D15" s="9">
        <v>0</v>
      </c>
      <c r="E15" s="9">
        <v>0</v>
      </c>
      <c r="F15" s="9">
        <v>2319</v>
      </c>
      <c r="G15" s="9">
        <v>564</v>
      </c>
      <c r="H15" s="9">
        <v>0</v>
      </c>
      <c r="I15" s="9">
        <v>0</v>
      </c>
      <c r="J15" s="9">
        <v>564</v>
      </c>
      <c r="K15" s="9">
        <v>2883</v>
      </c>
      <c r="L15" s="9">
        <v>513</v>
      </c>
    </row>
    <row r="16" spans="1:12" x14ac:dyDescent="0.25">
      <c r="A16" s="111"/>
      <c r="B16" s="64" t="s">
        <v>46</v>
      </c>
      <c r="C16" s="9">
        <v>142</v>
      </c>
      <c r="D16" s="9">
        <v>0</v>
      </c>
      <c r="E16" s="9">
        <v>46</v>
      </c>
      <c r="F16" s="9">
        <v>188</v>
      </c>
      <c r="G16" s="9">
        <v>0</v>
      </c>
      <c r="H16" s="9">
        <v>0</v>
      </c>
      <c r="I16" s="9">
        <v>0</v>
      </c>
      <c r="J16" s="9">
        <v>0</v>
      </c>
      <c r="K16" s="9">
        <v>188</v>
      </c>
      <c r="L16" s="9">
        <v>128</v>
      </c>
    </row>
    <row r="17" spans="1:12" x14ac:dyDescent="0.25">
      <c r="A17" s="111"/>
      <c r="B17" s="64" t="s">
        <v>45</v>
      </c>
      <c r="C17" s="9">
        <v>71</v>
      </c>
      <c r="D17" s="9">
        <v>0</v>
      </c>
      <c r="E17" s="9">
        <v>0</v>
      </c>
      <c r="F17" s="9">
        <v>71</v>
      </c>
      <c r="G17" s="9">
        <v>0</v>
      </c>
      <c r="H17" s="9">
        <v>0</v>
      </c>
      <c r="I17" s="9">
        <v>0</v>
      </c>
      <c r="J17" s="9">
        <v>0</v>
      </c>
      <c r="K17" s="9">
        <v>71</v>
      </c>
      <c r="L17" s="9">
        <v>24</v>
      </c>
    </row>
    <row r="18" spans="1:12" x14ac:dyDescent="0.25">
      <c r="A18" s="111"/>
      <c r="B18" s="70" t="s">
        <v>44</v>
      </c>
      <c r="C18" s="9">
        <v>1070</v>
      </c>
      <c r="D18" s="9">
        <v>0</v>
      </c>
      <c r="E18" s="9">
        <v>0</v>
      </c>
      <c r="F18" s="9">
        <v>1070</v>
      </c>
      <c r="G18" s="9">
        <v>112</v>
      </c>
      <c r="H18" s="9">
        <v>0</v>
      </c>
      <c r="I18" s="9">
        <v>0</v>
      </c>
      <c r="J18" s="9">
        <v>112</v>
      </c>
      <c r="K18" s="9">
        <v>1182</v>
      </c>
      <c r="L18" s="9">
        <v>93</v>
      </c>
    </row>
    <row r="19" spans="1:12" x14ac:dyDescent="0.25">
      <c r="A19" s="111"/>
      <c r="B19" s="64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111"/>
      <c r="B20" s="58" t="s">
        <v>4</v>
      </c>
      <c r="C20" s="6">
        <v>21788</v>
      </c>
      <c r="D20" s="6">
        <v>374</v>
      </c>
      <c r="E20" s="6">
        <v>459</v>
      </c>
      <c r="F20" s="6">
        <v>22621</v>
      </c>
      <c r="G20" s="6">
        <v>3555</v>
      </c>
      <c r="H20" s="6">
        <v>0</v>
      </c>
      <c r="I20" s="6">
        <v>0</v>
      </c>
      <c r="J20" s="6">
        <v>3555</v>
      </c>
      <c r="K20" s="6">
        <v>26176</v>
      </c>
      <c r="L20" s="6">
        <v>7913</v>
      </c>
    </row>
    <row r="21" spans="1:12" x14ac:dyDescent="0.25">
      <c r="A21" s="111"/>
      <c r="B21" s="65" t="s">
        <v>65</v>
      </c>
      <c r="C21" s="67">
        <v>3438</v>
      </c>
      <c r="D21" s="67">
        <v>114</v>
      </c>
      <c r="E21" s="67">
        <v>60</v>
      </c>
      <c r="F21" s="67">
        <v>3612</v>
      </c>
      <c r="G21" s="67">
        <v>401</v>
      </c>
      <c r="H21" s="67">
        <v>0</v>
      </c>
      <c r="I21" s="67">
        <v>0</v>
      </c>
      <c r="J21" s="67">
        <v>401</v>
      </c>
      <c r="K21" s="67">
        <v>4013</v>
      </c>
      <c r="L21" s="67">
        <v>1159</v>
      </c>
    </row>
    <row r="22" spans="1:12" x14ac:dyDescent="0.25">
      <c r="A22" s="111"/>
      <c r="B22" s="61" t="s">
        <v>52</v>
      </c>
      <c r="C22" s="9">
        <v>1349</v>
      </c>
      <c r="D22" s="9">
        <v>0</v>
      </c>
      <c r="E22" s="9">
        <v>307</v>
      </c>
      <c r="F22" s="9">
        <v>1656</v>
      </c>
      <c r="G22" s="9">
        <v>78</v>
      </c>
      <c r="H22" s="9">
        <v>0</v>
      </c>
      <c r="I22" s="9">
        <v>0</v>
      </c>
      <c r="J22" s="9">
        <v>78</v>
      </c>
      <c r="K22" s="9">
        <v>1734</v>
      </c>
      <c r="L22" s="9">
        <v>457</v>
      </c>
    </row>
    <row r="23" spans="1:12" x14ac:dyDescent="0.25">
      <c r="A23" s="111"/>
      <c r="B23" s="66" t="s">
        <v>65</v>
      </c>
      <c r="C23" s="68">
        <v>24</v>
      </c>
      <c r="D23" s="68">
        <v>0</v>
      </c>
      <c r="E23" s="68">
        <v>32</v>
      </c>
      <c r="F23" s="68">
        <v>56</v>
      </c>
      <c r="G23" s="68">
        <v>3</v>
      </c>
      <c r="H23" s="68">
        <v>0</v>
      </c>
      <c r="I23" s="68">
        <v>0</v>
      </c>
      <c r="J23" s="68">
        <v>3</v>
      </c>
      <c r="K23" s="68">
        <v>59</v>
      </c>
      <c r="L23" s="68">
        <v>33</v>
      </c>
    </row>
    <row r="24" spans="1:12" x14ac:dyDescent="0.25">
      <c r="A24" s="111"/>
      <c r="B24" s="61" t="s">
        <v>43</v>
      </c>
      <c r="C24" s="9">
        <v>2574</v>
      </c>
      <c r="D24" s="9">
        <v>0</v>
      </c>
      <c r="E24" s="9">
        <v>119</v>
      </c>
      <c r="F24" s="9">
        <v>2693</v>
      </c>
      <c r="G24" s="9">
        <v>153</v>
      </c>
      <c r="H24" s="9">
        <v>0</v>
      </c>
      <c r="I24" s="9">
        <v>0</v>
      </c>
      <c r="J24" s="9">
        <v>153</v>
      </c>
      <c r="K24" s="9">
        <v>2846</v>
      </c>
      <c r="L24" s="9">
        <v>1953</v>
      </c>
    </row>
    <row r="25" spans="1:12" x14ac:dyDescent="0.25">
      <c r="A25" s="111"/>
      <c r="B25" s="66" t="s">
        <v>65</v>
      </c>
      <c r="C25" s="68">
        <v>480</v>
      </c>
      <c r="D25" s="68">
        <v>0</v>
      </c>
      <c r="E25" s="68">
        <v>23</v>
      </c>
      <c r="F25" s="68">
        <v>503</v>
      </c>
      <c r="G25" s="68">
        <v>26</v>
      </c>
      <c r="H25" s="68">
        <v>0</v>
      </c>
      <c r="I25" s="68">
        <v>0</v>
      </c>
      <c r="J25" s="68">
        <v>26</v>
      </c>
      <c r="K25" s="68">
        <v>529</v>
      </c>
      <c r="L25" s="68">
        <v>373</v>
      </c>
    </row>
    <row r="26" spans="1:12" x14ac:dyDescent="0.25">
      <c r="A26" s="111"/>
      <c r="B26" s="61" t="s">
        <v>47</v>
      </c>
      <c r="C26" s="9">
        <v>83</v>
      </c>
      <c r="D26" s="9">
        <v>0</v>
      </c>
      <c r="E26" s="9">
        <v>0</v>
      </c>
      <c r="F26" s="9">
        <v>83</v>
      </c>
      <c r="G26" s="9">
        <v>0</v>
      </c>
      <c r="H26" s="9">
        <v>0</v>
      </c>
      <c r="I26" s="9">
        <v>0</v>
      </c>
      <c r="J26" s="9">
        <v>0</v>
      </c>
      <c r="K26" s="9">
        <v>83</v>
      </c>
      <c r="L26" s="9">
        <v>67</v>
      </c>
    </row>
    <row r="27" spans="1:12" x14ac:dyDescent="0.25">
      <c r="A27" s="111"/>
      <c r="B27" s="66" t="s">
        <v>65</v>
      </c>
      <c r="C27" s="68">
        <v>4</v>
      </c>
      <c r="D27" s="68">
        <v>0</v>
      </c>
      <c r="E27" s="68">
        <v>0</v>
      </c>
      <c r="F27" s="68">
        <v>4</v>
      </c>
      <c r="G27" s="68">
        <v>0</v>
      </c>
      <c r="H27" s="68">
        <v>0</v>
      </c>
      <c r="I27" s="68">
        <v>0</v>
      </c>
      <c r="J27" s="68">
        <v>0</v>
      </c>
      <c r="K27" s="68">
        <v>4</v>
      </c>
      <c r="L27" s="68">
        <v>3</v>
      </c>
    </row>
    <row r="28" spans="1:12" x14ac:dyDescent="0.25">
      <c r="A28" s="111"/>
      <c r="B28" s="61" t="s">
        <v>48</v>
      </c>
      <c r="C28" s="9">
        <v>4948</v>
      </c>
      <c r="D28" s="9">
        <v>154</v>
      </c>
      <c r="E28" s="9">
        <v>0</v>
      </c>
      <c r="F28" s="9">
        <v>5102</v>
      </c>
      <c r="G28" s="9">
        <v>857</v>
      </c>
      <c r="H28" s="9">
        <v>0</v>
      </c>
      <c r="I28" s="9">
        <v>0</v>
      </c>
      <c r="J28" s="9">
        <v>857</v>
      </c>
      <c r="K28" s="9">
        <v>5959</v>
      </c>
      <c r="L28" s="9">
        <v>1312</v>
      </c>
    </row>
    <row r="29" spans="1:12" x14ac:dyDescent="0.25">
      <c r="A29" s="111"/>
      <c r="B29" s="66" t="s">
        <v>65</v>
      </c>
      <c r="C29" s="68">
        <v>930</v>
      </c>
      <c r="D29" s="68">
        <v>49</v>
      </c>
      <c r="E29" s="68">
        <v>0</v>
      </c>
      <c r="F29" s="68">
        <v>979</v>
      </c>
      <c r="G29" s="68">
        <v>138</v>
      </c>
      <c r="H29" s="68">
        <v>0</v>
      </c>
      <c r="I29" s="68">
        <v>0</v>
      </c>
      <c r="J29" s="68">
        <v>138</v>
      </c>
      <c r="K29" s="68">
        <v>1117</v>
      </c>
      <c r="L29" s="68">
        <v>190</v>
      </c>
    </row>
    <row r="30" spans="1:12" x14ac:dyDescent="0.25">
      <c r="A30" s="111"/>
      <c r="B30" s="61" t="s">
        <v>163</v>
      </c>
      <c r="C30" s="9">
        <v>734</v>
      </c>
      <c r="D30" s="9">
        <v>0</v>
      </c>
      <c r="E30" s="9">
        <v>0</v>
      </c>
      <c r="F30" s="9">
        <v>734</v>
      </c>
      <c r="G30" s="9">
        <v>62</v>
      </c>
      <c r="H30" s="9">
        <v>0</v>
      </c>
      <c r="I30" s="9">
        <v>0</v>
      </c>
      <c r="J30" s="9">
        <v>62</v>
      </c>
      <c r="K30" s="9">
        <v>796</v>
      </c>
      <c r="L30" s="9">
        <v>81</v>
      </c>
    </row>
    <row r="31" spans="1:12" x14ac:dyDescent="0.25">
      <c r="A31" s="111"/>
      <c r="B31" s="66" t="s">
        <v>65</v>
      </c>
      <c r="C31" s="68">
        <v>0</v>
      </c>
      <c r="D31" s="68">
        <v>0</v>
      </c>
      <c r="E31" s="68">
        <v>0</v>
      </c>
      <c r="F31" s="68">
        <v>0</v>
      </c>
      <c r="G31" s="68">
        <v>4</v>
      </c>
      <c r="H31" s="68">
        <v>0</v>
      </c>
      <c r="I31" s="68">
        <v>0</v>
      </c>
      <c r="J31" s="68">
        <v>4</v>
      </c>
      <c r="K31" s="68">
        <v>4</v>
      </c>
      <c r="L31" s="68">
        <v>1</v>
      </c>
    </row>
    <row r="32" spans="1:12" x14ac:dyDescent="0.25">
      <c r="A32" s="111"/>
      <c r="B32" s="61" t="s">
        <v>49</v>
      </c>
      <c r="C32" s="9">
        <v>4318</v>
      </c>
      <c r="D32" s="9">
        <v>58</v>
      </c>
      <c r="E32" s="9">
        <v>0</v>
      </c>
      <c r="F32" s="9">
        <v>4376</v>
      </c>
      <c r="G32" s="9">
        <v>772</v>
      </c>
      <c r="H32" s="9">
        <v>0</v>
      </c>
      <c r="I32" s="9">
        <v>0</v>
      </c>
      <c r="J32" s="9">
        <v>772</v>
      </c>
      <c r="K32" s="9">
        <v>5148</v>
      </c>
      <c r="L32" s="9">
        <v>2009</v>
      </c>
    </row>
    <row r="33" spans="1:12" x14ac:dyDescent="0.25">
      <c r="A33" s="111"/>
      <c r="B33" s="66" t="s">
        <v>65</v>
      </c>
      <c r="C33" s="68">
        <v>753</v>
      </c>
      <c r="D33" s="68">
        <v>19</v>
      </c>
      <c r="E33" s="68">
        <v>0</v>
      </c>
      <c r="F33" s="68">
        <v>772</v>
      </c>
      <c r="G33" s="68">
        <v>78</v>
      </c>
      <c r="H33" s="68">
        <v>0</v>
      </c>
      <c r="I33" s="68">
        <v>0</v>
      </c>
      <c r="J33" s="68">
        <v>78</v>
      </c>
      <c r="K33" s="68">
        <v>850</v>
      </c>
      <c r="L33" s="68">
        <v>285</v>
      </c>
    </row>
    <row r="34" spans="1:12" x14ac:dyDescent="0.25">
      <c r="A34" s="111"/>
      <c r="B34" s="61" t="s">
        <v>50</v>
      </c>
      <c r="C34" s="9">
        <v>4482</v>
      </c>
      <c r="D34" s="9">
        <v>162</v>
      </c>
      <c r="E34" s="9">
        <v>0</v>
      </c>
      <c r="F34" s="9">
        <v>4644</v>
      </c>
      <c r="G34" s="9">
        <v>1006</v>
      </c>
      <c r="H34" s="9">
        <v>0</v>
      </c>
      <c r="I34" s="9">
        <v>0</v>
      </c>
      <c r="J34" s="9">
        <v>1006</v>
      </c>
      <c r="K34" s="9">
        <v>5650</v>
      </c>
      <c r="L34" s="9">
        <v>1388</v>
      </c>
    </row>
    <row r="35" spans="1:12" x14ac:dyDescent="0.25">
      <c r="A35" s="111"/>
      <c r="B35" s="66" t="s">
        <v>65</v>
      </c>
      <c r="C35" s="68">
        <v>746</v>
      </c>
      <c r="D35" s="68">
        <v>46</v>
      </c>
      <c r="E35" s="68">
        <v>0</v>
      </c>
      <c r="F35" s="68">
        <v>792</v>
      </c>
      <c r="G35" s="68">
        <v>120</v>
      </c>
      <c r="H35" s="68">
        <v>0</v>
      </c>
      <c r="I35" s="68">
        <v>0</v>
      </c>
      <c r="J35" s="68">
        <v>120</v>
      </c>
      <c r="K35" s="68">
        <v>912</v>
      </c>
      <c r="L35" s="68">
        <v>191</v>
      </c>
    </row>
    <row r="36" spans="1:12" x14ac:dyDescent="0.25">
      <c r="A36" s="111"/>
      <c r="B36" s="61" t="s">
        <v>51</v>
      </c>
      <c r="C36" s="9">
        <v>2183</v>
      </c>
      <c r="D36" s="9">
        <v>0</v>
      </c>
      <c r="E36" s="9">
        <v>0</v>
      </c>
      <c r="F36" s="9">
        <v>2183</v>
      </c>
      <c r="G36" s="9">
        <v>521</v>
      </c>
      <c r="H36" s="9">
        <v>0</v>
      </c>
      <c r="I36" s="9">
        <v>0</v>
      </c>
      <c r="J36" s="9">
        <v>521</v>
      </c>
      <c r="K36" s="9">
        <v>2704</v>
      </c>
      <c r="L36" s="9">
        <v>413</v>
      </c>
    </row>
    <row r="37" spans="1:12" x14ac:dyDescent="0.25">
      <c r="A37" s="111"/>
      <c r="B37" s="66" t="s">
        <v>65</v>
      </c>
      <c r="C37" s="68">
        <v>322</v>
      </c>
      <c r="D37" s="68">
        <v>0</v>
      </c>
      <c r="E37" s="68">
        <v>0</v>
      </c>
      <c r="F37" s="68">
        <v>322</v>
      </c>
      <c r="G37" s="68">
        <v>30</v>
      </c>
      <c r="H37" s="68">
        <v>0</v>
      </c>
      <c r="I37" s="68">
        <v>0</v>
      </c>
      <c r="J37" s="68">
        <v>30</v>
      </c>
      <c r="K37" s="68">
        <v>352</v>
      </c>
      <c r="L37" s="68">
        <v>46</v>
      </c>
    </row>
    <row r="38" spans="1:12" x14ac:dyDescent="0.25">
      <c r="A38" s="111"/>
      <c r="B38" s="61" t="s">
        <v>46</v>
      </c>
      <c r="C38" s="9">
        <v>120</v>
      </c>
      <c r="D38" s="9">
        <v>0</v>
      </c>
      <c r="E38" s="9">
        <v>33</v>
      </c>
      <c r="F38" s="9">
        <v>153</v>
      </c>
      <c r="G38" s="9">
        <v>0</v>
      </c>
      <c r="H38" s="9">
        <v>0</v>
      </c>
      <c r="I38" s="9">
        <v>0</v>
      </c>
      <c r="J38" s="9">
        <v>0</v>
      </c>
      <c r="K38" s="9">
        <v>153</v>
      </c>
      <c r="L38" s="9">
        <v>93</v>
      </c>
    </row>
    <row r="39" spans="1:12" x14ac:dyDescent="0.25">
      <c r="A39" s="111"/>
      <c r="B39" s="66" t="s">
        <v>65</v>
      </c>
      <c r="C39" s="68">
        <v>22</v>
      </c>
      <c r="D39" s="68">
        <v>0</v>
      </c>
      <c r="E39" s="68">
        <v>5</v>
      </c>
      <c r="F39" s="68">
        <v>27</v>
      </c>
      <c r="G39" s="68">
        <v>0</v>
      </c>
      <c r="H39" s="68">
        <v>0</v>
      </c>
      <c r="I39" s="68">
        <v>0</v>
      </c>
      <c r="J39" s="68">
        <v>0</v>
      </c>
      <c r="K39" s="68">
        <v>27</v>
      </c>
      <c r="L39" s="68">
        <v>18</v>
      </c>
    </row>
    <row r="40" spans="1:12" x14ac:dyDescent="0.25">
      <c r="A40" s="111"/>
      <c r="B40" s="61" t="s">
        <v>45</v>
      </c>
      <c r="C40" s="9">
        <v>82</v>
      </c>
      <c r="D40" s="9">
        <v>0</v>
      </c>
      <c r="E40" s="9">
        <v>0</v>
      </c>
      <c r="F40" s="9">
        <v>82</v>
      </c>
      <c r="G40" s="9">
        <v>0</v>
      </c>
      <c r="H40" s="9">
        <v>0</v>
      </c>
      <c r="I40" s="9">
        <v>0</v>
      </c>
      <c r="J40" s="9">
        <v>0</v>
      </c>
      <c r="K40" s="9">
        <v>82</v>
      </c>
      <c r="L40" s="9">
        <v>45</v>
      </c>
    </row>
    <row r="41" spans="1:12" x14ac:dyDescent="0.25">
      <c r="A41" s="111"/>
      <c r="B41" s="66" t="s">
        <v>65</v>
      </c>
      <c r="C41" s="68">
        <v>8</v>
      </c>
      <c r="D41" s="68">
        <v>0</v>
      </c>
      <c r="E41" s="68">
        <v>0</v>
      </c>
      <c r="F41" s="68">
        <v>8</v>
      </c>
      <c r="G41" s="68">
        <v>0</v>
      </c>
      <c r="H41" s="68">
        <v>0</v>
      </c>
      <c r="I41" s="68">
        <v>0</v>
      </c>
      <c r="J41" s="68">
        <v>0</v>
      </c>
      <c r="K41" s="68">
        <v>8</v>
      </c>
      <c r="L41" s="68">
        <v>2</v>
      </c>
    </row>
    <row r="42" spans="1:12" x14ac:dyDescent="0.25">
      <c r="A42" s="111"/>
      <c r="B42" s="61" t="s">
        <v>44</v>
      </c>
      <c r="C42" s="9">
        <v>915</v>
      </c>
      <c r="D42" s="9">
        <v>0</v>
      </c>
      <c r="E42" s="9">
        <v>0</v>
      </c>
      <c r="F42" s="9">
        <v>915</v>
      </c>
      <c r="G42" s="9">
        <v>106</v>
      </c>
      <c r="H42" s="9">
        <v>0</v>
      </c>
      <c r="I42" s="9">
        <v>0</v>
      </c>
      <c r="J42" s="9">
        <v>106</v>
      </c>
      <c r="K42" s="9">
        <v>1021</v>
      </c>
      <c r="L42" s="9">
        <v>95</v>
      </c>
    </row>
    <row r="43" spans="1:12" x14ac:dyDescent="0.25">
      <c r="A43" s="111"/>
      <c r="B43" s="66" t="s">
        <v>65</v>
      </c>
      <c r="C43" s="68">
        <v>149</v>
      </c>
      <c r="D43" s="68">
        <v>0</v>
      </c>
      <c r="E43" s="68">
        <v>0</v>
      </c>
      <c r="F43" s="68">
        <v>149</v>
      </c>
      <c r="G43" s="68">
        <v>2</v>
      </c>
      <c r="H43" s="68">
        <v>0</v>
      </c>
      <c r="I43" s="68">
        <v>0</v>
      </c>
      <c r="J43" s="68">
        <v>2</v>
      </c>
      <c r="K43" s="68">
        <v>151</v>
      </c>
      <c r="L43" s="68">
        <v>17</v>
      </c>
    </row>
    <row r="44" spans="1:12" x14ac:dyDescent="0.25">
      <c r="A44" s="112"/>
      <c r="B44" s="112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1:12" x14ac:dyDescent="0.25">
      <c r="A45" s="111" t="s">
        <v>66</v>
      </c>
      <c r="B45" s="111"/>
      <c r="C45" s="6">
        <v>42569</v>
      </c>
      <c r="D45" s="6">
        <v>785</v>
      </c>
      <c r="E45" s="6">
        <v>645</v>
      </c>
      <c r="F45" s="6">
        <v>43999</v>
      </c>
      <c r="G45" s="6">
        <v>6898</v>
      </c>
      <c r="H45" s="6">
        <v>0</v>
      </c>
      <c r="I45" s="6">
        <v>0</v>
      </c>
      <c r="J45" s="6">
        <v>6898</v>
      </c>
      <c r="K45" s="6">
        <v>50897</v>
      </c>
      <c r="L45" s="6">
        <v>15715</v>
      </c>
    </row>
    <row r="46" spans="1:12" ht="15.75" customHeight="1" x14ac:dyDescent="0.25">
      <c r="A46" s="113"/>
      <c r="B46" s="113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114" t="s">
        <v>67</v>
      </c>
      <c r="B47" s="69" t="s">
        <v>2</v>
      </c>
      <c r="C47" s="6">
        <v>6709</v>
      </c>
      <c r="D47" s="6">
        <v>120</v>
      </c>
      <c r="E47" s="6">
        <v>0</v>
      </c>
      <c r="F47" s="6">
        <v>6829</v>
      </c>
      <c r="G47" s="6">
        <v>2244</v>
      </c>
      <c r="H47" s="6">
        <v>0</v>
      </c>
      <c r="I47" s="6">
        <v>0</v>
      </c>
      <c r="J47" s="6">
        <v>2244</v>
      </c>
      <c r="K47" s="6">
        <v>9073</v>
      </c>
      <c r="L47" s="6">
        <v>4490</v>
      </c>
    </row>
    <row r="48" spans="1:12" x14ac:dyDescent="0.25">
      <c r="A48" s="111"/>
      <c r="B48" s="64" t="s">
        <v>54</v>
      </c>
      <c r="C48" s="9">
        <v>687</v>
      </c>
      <c r="D48" s="9">
        <v>0</v>
      </c>
      <c r="E48" s="9">
        <v>0</v>
      </c>
      <c r="F48" s="9">
        <v>687</v>
      </c>
      <c r="G48" s="9">
        <v>53</v>
      </c>
      <c r="H48" s="9">
        <v>0</v>
      </c>
      <c r="I48" s="9">
        <v>0</v>
      </c>
      <c r="J48" s="9">
        <v>53</v>
      </c>
      <c r="K48" s="9">
        <v>740</v>
      </c>
      <c r="L48" s="9">
        <v>574</v>
      </c>
    </row>
    <row r="49" spans="1:12" x14ac:dyDescent="0.25">
      <c r="A49" s="111"/>
      <c r="B49" s="64" t="s">
        <v>55</v>
      </c>
      <c r="C49" s="9">
        <v>496</v>
      </c>
      <c r="D49" s="9">
        <v>0</v>
      </c>
      <c r="E49" s="9">
        <v>0</v>
      </c>
      <c r="F49" s="9">
        <v>496</v>
      </c>
      <c r="G49" s="9">
        <v>0</v>
      </c>
      <c r="H49" s="9">
        <v>0</v>
      </c>
      <c r="I49" s="9">
        <v>0</v>
      </c>
      <c r="J49" s="9">
        <v>0</v>
      </c>
      <c r="K49" s="9">
        <v>496</v>
      </c>
      <c r="L49" s="9">
        <v>217</v>
      </c>
    </row>
    <row r="50" spans="1:12" x14ac:dyDescent="0.25">
      <c r="A50" s="111"/>
      <c r="B50" s="64" t="s">
        <v>101</v>
      </c>
      <c r="C50" s="9">
        <v>4480</v>
      </c>
      <c r="D50" s="9">
        <v>91</v>
      </c>
      <c r="E50" s="9">
        <v>0</v>
      </c>
      <c r="F50" s="9">
        <v>4571</v>
      </c>
      <c r="G50" s="9">
        <v>2086</v>
      </c>
      <c r="H50" s="9">
        <v>0</v>
      </c>
      <c r="I50" s="9">
        <v>0</v>
      </c>
      <c r="J50" s="9">
        <v>2086</v>
      </c>
      <c r="K50" s="9">
        <v>6657</v>
      </c>
      <c r="L50" s="9">
        <v>3096</v>
      </c>
    </row>
    <row r="51" spans="1:12" x14ac:dyDescent="0.25">
      <c r="A51" s="111"/>
      <c r="B51" s="64" t="s">
        <v>53</v>
      </c>
      <c r="C51" s="9">
        <v>1046</v>
      </c>
      <c r="D51" s="9">
        <v>0</v>
      </c>
      <c r="E51" s="9">
        <v>0</v>
      </c>
      <c r="F51" s="9">
        <v>1046</v>
      </c>
      <c r="G51" s="9">
        <v>105</v>
      </c>
      <c r="H51" s="9">
        <v>0</v>
      </c>
      <c r="I51" s="9">
        <v>0</v>
      </c>
      <c r="J51" s="9">
        <v>105</v>
      </c>
      <c r="K51" s="9">
        <v>1151</v>
      </c>
      <c r="L51" s="9">
        <v>599</v>
      </c>
    </row>
    <row r="52" spans="1:12" x14ac:dyDescent="0.25">
      <c r="A52" s="111"/>
      <c r="B52" s="70" t="s">
        <v>84</v>
      </c>
      <c r="C52" s="9">
        <v>0</v>
      </c>
      <c r="D52" s="9">
        <v>29</v>
      </c>
      <c r="E52" s="9">
        <v>0</v>
      </c>
      <c r="F52" s="9">
        <v>29</v>
      </c>
      <c r="G52" s="9">
        <v>0</v>
      </c>
      <c r="H52" s="9">
        <v>0</v>
      </c>
      <c r="I52" s="9">
        <v>0</v>
      </c>
      <c r="J52" s="9">
        <v>0</v>
      </c>
      <c r="K52" s="9">
        <v>29</v>
      </c>
      <c r="L52" s="9">
        <v>4</v>
      </c>
    </row>
    <row r="53" spans="1:12" x14ac:dyDescent="0.25">
      <c r="A53" s="111"/>
      <c r="B53" s="64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111"/>
      <c r="B54" s="58" t="s">
        <v>4</v>
      </c>
      <c r="C54" s="6">
        <v>6481</v>
      </c>
      <c r="D54" s="6">
        <v>119</v>
      </c>
      <c r="E54" s="6">
        <v>0</v>
      </c>
      <c r="F54" s="6">
        <v>6600</v>
      </c>
      <c r="G54" s="6">
        <v>2188</v>
      </c>
      <c r="H54" s="6">
        <v>0</v>
      </c>
      <c r="I54" s="6">
        <v>0</v>
      </c>
      <c r="J54" s="6">
        <v>2188</v>
      </c>
      <c r="K54" s="6">
        <v>8788</v>
      </c>
      <c r="L54" s="6">
        <v>4300</v>
      </c>
    </row>
    <row r="55" spans="1:12" x14ac:dyDescent="0.25">
      <c r="A55" s="111"/>
      <c r="B55" s="65" t="s">
        <v>65</v>
      </c>
      <c r="C55" s="67">
        <v>538</v>
      </c>
      <c r="D55" s="67">
        <v>34</v>
      </c>
      <c r="E55" s="67">
        <v>0</v>
      </c>
      <c r="F55" s="67">
        <v>572</v>
      </c>
      <c r="G55" s="67">
        <v>199</v>
      </c>
      <c r="H55" s="67">
        <v>0</v>
      </c>
      <c r="I55" s="67">
        <v>0</v>
      </c>
      <c r="J55" s="67">
        <v>199</v>
      </c>
      <c r="K55" s="67">
        <v>771</v>
      </c>
      <c r="L55" s="67">
        <v>280</v>
      </c>
    </row>
    <row r="56" spans="1:12" x14ac:dyDescent="0.25">
      <c r="A56" s="111"/>
      <c r="B56" s="61" t="s">
        <v>52</v>
      </c>
      <c r="C56" s="9">
        <v>483</v>
      </c>
      <c r="D56" s="9">
        <v>0</v>
      </c>
      <c r="E56" s="9">
        <v>0</v>
      </c>
      <c r="F56" s="9">
        <v>483</v>
      </c>
      <c r="G56" s="9">
        <v>0</v>
      </c>
      <c r="H56" s="9">
        <v>0</v>
      </c>
      <c r="I56" s="9">
        <v>0</v>
      </c>
      <c r="J56" s="9">
        <v>0</v>
      </c>
      <c r="K56" s="9">
        <v>483</v>
      </c>
      <c r="L56" s="9">
        <v>267</v>
      </c>
    </row>
    <row r="57" spans="1:12" x14ac:dyDescent="0.25">
      <c r="A57" s="111"/>
      <c r="B57" s="66" t="s">
        <v>65</v>
      </c>
      <c r="C57" s="68">
        <v>11</v>
      </c>
      <c r="D57" s="68">
        <v>0</v>
      </c>
      <c r="E57" s="68">
        <v>0</v>
      </c>
      <c r="F57" s="68">
        <v>11</v>
      </c>
      <c r="G57" s="68">
        <v>0</v>
      </c>
      <c r="H57" s="68">
        <v>0</v>
      </c>
      <c r="I57" s="68">
        <v>0</v>
      </c>
      <c r="J57" s="68">
        <v>0</v>
      </c>
      <c r="K57" s="68">
        <v>11</v>
      </c>
      <c r="L57" s="68">
        <v>7</v>
      </c>
    </row>
    <row r="58" spans="1:12" x14ac:dyDescent="0.25">
      <c r="A58" s="111"/>
      <c r="B58" s="61" t="s">
        <v>54</v>
      </c>
      <c r="C58" s="9">
        <v>537</v>
      </c>
      <c r="D58" s="9">
        <v>0</v>
      </c>
      <c r="E58" s="9">
        <v>0</v>
      </c>
      <c r="F58" s="9">
        <v>537</v>
      </c>
      <c r="G58" s="9">
        <v>38</v>
      </c>
      <c r="H58" s="9">
        <v>0</v>
      </c>
      <c r="I58" s="9">
        <v>0</v>
      </c>
      <c r="J58" s="9">
        <v>38</v>
      </c>
      <c r="K58" s="9">
        <v>575</v>
      </c>
      <c r="L58" s="9">
        <v>447</v>
      </c>
    </row>
    <row r="59" spans="1:12" x14ac:dyDescent="0.25">
      <c r="A59" s="111"/>
      <c r="B59" s="66" t="s">
        <v>65</v>
      </c>
      <c r="C59" s="68">
        <v>4</v>
      </c>
      <c r="D59" s="68">
        <v>0</v>
      </c>
      <c r="E59" s="68">
        <v>0</v>
      </c>
      <c r="F59" s="68">
        <v>4</v>
      </c>
      <c r="G59" s="68">
        <v>0</v>
      </c>
      <c r="H59" s="68">
        <v>0</v>
      </c>
      <c r="I59" s="68">
        <v>0</v>
      </c>
      <c r="J59" s="68">
        <v>0</v>
      </c>
      <c r="K59" s="68">
        <v>4</v>
      </c>
      <c r="L59" s="68">
        <v>2</v>
      </c>
    </row>
    <row r="60" spans="1:12" x14ac:dyDescent="0.25">
      <c r="A60" s="111"/>
      <c r="B60" s="61" t="s">
        <v>55</v>
      </c>
      <c r="C60" s="9">
        <v>454</v>
      </c>
      <c r="D60" s="9">
        <v>0</v>
      </c>
      <c r="E60" s="9">
        <v>0</v>
      </c>
      <c r="F60" s="9">
        <v>454</v>
      </c>
      <c r="G60" s="9">
        <v>0</v>
      </c>
      <c r="H60" s="9">
        <v>0</v>
      </c>
      <c r="I60" s="9">
        <v>0</v>
      </c>
      <c r="J60" s="9">
        <v>0</v>
      </c>
      <c r="K60" s="9">
        <v>454</v>
      </c>
      <c r="L60" s="9">
        <v>204</v>
      </c>
    </row>
    <row r="61" spans="1:12" x14ac:dyDescent="0.25">
      <c r="A61" s="111"/>
      <c r="B61" s="66" t="s">
        <v>65</v>
      </c>
      <c r="C61" s="68">
        <v>36</v>
      </c>
      <c r="D61" s="68">
        <v>0</v>
      </c>
      <c r="E61" s="68">
        <v>0</v>
      </c>
      <c r="F61" s="68">
        <v>36</v>
      </c>
      <c r="G61" s="68">
        <v>0</v>
      </c>
      <c r="H61" s="68">
        <v>0</v>
      </c>
      <c r="I61" s="68">
        <v>0</v>
      </c>
      <c r="J61" s="68">
        <v>0</v>
      </c>
      <c r="K61" s="68">
        <v>36</v>
      </c>
      <c r="L61" s="68">
        <v>13</v>
      </c>
    </row>
    <row r="62" spans="1:12" x14ac:dyDescent="0.25">
      <c r="A62" s="111"/>
      <c r="B62" s="61" t="s">
        <v>164</v>
      </c>
      <c r="C62" s="9">
        <v>4019</v>
      </c>
      <c r="D62" s="9">
        <v>65</v>
      </c>
      <c r="E62" s="9">
        <v>0</v>
      </c>
      <c r="F62" s="9">
        <v>4084</v>
      </c>
      <c r="G62" s="9">
        <v>2064</v>
      </c>
      <c r="H62" s="9">
        <v>0</v>
      </c>
      <c r="I62" s="9">
        <v>0</v>
      </c>
      <c r="J62" s="9">
        <v>2064</v>
      </c>
      <c r="K62" s="9">
        <v>6148</v>
      </c>
      <c r="L62" s="9">
        <v>2802</v>
      </c>
    </row>
    <row r="63" spans="1:12" x14ac:dyDescent="0.25">
      <c r="A63" s="111"/>
      <c r="B63" s="66" t="s">
        <v>65</v>
      </c>
      <c r="C63" s="68">
        <v>397</v>
      </c>
      <c r="D63" s="68">
        <v>23</v>
      </c>
      <c r="E63" s="68">
        <v>0</v>
      </c>
      <c r="F63" s="68">
        <v>420</v>
      </c>
      <c r="G63" s="68">
        <v>198</v>
      </c>
      <c r="H63" s="68">
        <v>0</v>
      </c>
      <c r="I63" s="68">
        <v>0</v>
      </c>
      <c r="J63" s="68">
        <v>198</v>
      </c>
      <c r="K63" s="68">
        <v>618</v>
      </c>
      <c r="L63" s="68">
        <v>212</v>
      </c>
    </row>
    <row r="64" spans="1:12" x14ac:dyDescent="0.25">
      <c r="A64" s="111"/>
      <c r="B64" s="61" t="s">
        <v>53</v>
      </c>
      <c r="C64" s="9">
        <v>988</v>
      </c>
      <c r="D64" s="9">
        <v>29</v>
      </c>
      <c r="E64" s="9">
        <v>0</v>
      </c>
      <c r="F64" s="9">
        <v>1017</v>
      </c>
      <c r="G64" s="9">
        <v>86</v>
      </c>
      <c r="H64" s="9">
        <v>0</v>
      </c>
      <c r="I64" s="9">
        <v>0</v>
      </c>
      <c r="J64" s="9">
        <v>86</v>
      </c>
      <c r="K64" s="9">
        <v>1103</v>
      </c>
      <c r="L64" s="9">
        <v>577</v>
      </c>
    </row>
    <row r="65" spans="1:12" x14ac:dyDescent="0.25">
      <c r="A65" s="111"/>
      <c r="B65" s="66" t="s">
        <v>65</v>
      </c>
      <c r="C65" s="68">
        <v>90</v>
      </c>
      <c r="D65" s="68">
        <v>8</v>
      </c>
      <c r="E65" s="68">
        <v>0</v>
      </c>
      <c r="F65" s="68">
        <v>98</v>
      </c>
      <c r="G65" s="68">
        <v>1</v>
      </c>
      <c r="H65" s="68">
        <v>0</v>
      </c>
      <c r="I65" s="68">
        <v>0</v>
      </c>
      <c r="J65" s="68">
        <v>1</v>
      </c>
      <c r="K65" s="68">
        <v>99</v>
      </c>
      <c r="L65" s="68">
        <v>45</v>
      </c>
    </row>
    <row r="66" spans="1:12" x14ac:dyDescent="0.25">
      <c r="A66" s="111"/>
      <c r="B66" s="61" t="s">
        <v>84</v>
      </c>
      <c r="C66" s="9">
        <v>0</v>
      </c>
      <c r="D66" s="9">
        <v>25</v>
      </c>
      <c r="E66" s="9">
        <v>0</v>
      </c>
      <c r="F66" s="9">
        <v>25</v>
      </c>
      <c r="G66" s="9">
        <v>0</v>
      </c>
      <c r="H66" s="9">
        <v>0</v>
      </c>
      <c r="I66" s="9">
        <v>0</v>
      </c>
      <c r="J66" s="9">
        <v>0</v>
      </c>
      <c r="K66" s="9">
        <v>25</v>
      </c>
      <c r="L66" s="9">
        <v>3</v>
      </c>
    </row>
    <row r="67" spans="1:12" x14ac:dyDescent="0.25">
      <c r="A67" s="111"/>
      <c r="B67" s="66" t="s">
        <v>65</v>
      </c>
      <c r="C67" s="68">
        <v>0</v>
      </c>
      <c r="D67" s="68">
        <v>3</v>
      </c>
      <c r="E67" s="68">
        <v>0</v>
      </c>
      <c r="F67" s="68">
        <v>3</v>
      </c>
      <c r="G67" s="68">
        <v>0</v>
      </c>
      <c r="H67" s="68">
        <v>0</v>
      </c>
      <c r="I67" s="68">
        <v>0</v>
      </c>
      <c r="J67" s="68">
        <v>0</v>
      </c>
      <c r="K67" s="68">
        <v>3</v>
      </c>
      <c r="L67" s="68">
        <v>1</v>
      </c>
    </row>
    <row r="68" spans="1:12" x14ac:dyDescent="0.25">
      <c r="A68" s="111"/>
      <c r="B68" s="111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1:12" x14ac:dyDescent="0.25">
      <c r="A69" s="111" t="s">
        <v>68</v>
      </c>
      <c r="B69" s="111"/>
      <c r="C69" s="6">
        <v>13190</v>
      </c>
      <c r="D69" s="6">
        <v>239</v>
      </c>
      <c r="E69" s="6">
        <v>0</v>
      </c>
      <c r="F69" s="6">
        <v>13429</v>
      </c>
      <c r="G69" s="6">
        <v>4432</v>
      </c>
      <c r="H69" s="6">
        <v>0</v>
      </c>
      <c r="I69" s="6">
        <v>0</v>
      </c>
      <c r="J69" s="6">
        <v>4432</v>
      </c>
      <c r="K69" s="6">
        <v>17861</v>
      </c>
      <c r="L69" s="6">
        <v>8790</v>
      </c>
    </row>
    <row r="70" spans="1:12" ht="15.75" customHeight="1" x14ac:dyDescent="0.25">
      <c r="A70" s="113"/>
      <c r="B70" s="113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1:12" x14ac:dyDescent="0.25">
      <c r="A71" s="111" t="s">
        <v>56</v>
      </c>
      <c r="B71" s="69" t="s">
        <v>2</v>
      </c>
      <c r="C71" s="6">
        <v>5870</v>
      </c>
      <c r="D71" s="6">
        <v>97</v>
      </c>
      <c r="E71" s="6">
        <v>16</v>
      </c>
      <c r="F71" s="6">
        <v>5983</v>
      </c>
      <c r="G71" s="6">
        <v>747</v>
      </c>
      <c r="H71" s="6">
        <v>0</v>
      </c>
      <c r="I71" s="6">
        <v>0</v>
      </c>
      <c r="J71" s="6">
        <v>747</v>
      </c>
      <c r="K71" s="6">
        <v>6730</v>
      </c>
      <c r="L71" s="6">
        <v>4782</v>
      </c>
    </row>
    <row r="72" spans="1:12" x14ac:dyDescent="0.25">
      <c r="A72" s="111"/>
      <c r="B72" s="64" t="s">
        <v>63</v>
      </c>
      <c r="C72" s="9">
        <v>0</v>
      </c>
      <c r="D72" s="9">
        <v>97</v>
      </c>
      <c r="E72" s="9">
        <v>0</v>
      </c>
      <c r="F72" s="9">
        <v>97</v>
      </c>
      <c r="G72" s="9">
        <v>0</v>
      </c>
      <c r="H72" s="9">
        <v>0</v>
      </c>
      <c r="I72" s="9">
        <v>0</v>
      </c>
      <c r="J72" s="9">
        <v>0</v>
      </c>
      <c r="K72" s="9">
        <v>97</v>
      </c>
      <c r="L72" s="9">
        <v>27</v>
      </c>
    </row>
    <row r="73" spans="1:12" x14ac:dyDescent="0.25">
      <c r="A73" s="111"/>
      <c r="B73" s="64" t="s">
        <v>59</v>
      </c>
      <c r="C73" s="9">
        <v>126</v>
      </c>
      <c r="D73" s="9">
        <v>0</v>
      </c>
      <c r="E73" s="9">
        <v>0</v>
      </c>
      <c r="F73" s="9">
        <v>126</v>
      </c>
      <c r="G73" s="9">
        <v>0</v>
      </c>
      <c r="H73" s="9">
        <v>0</v>
      </c>
      <c r="I73" s="9">
        <v>0</v>
      </c>
      <c r="J73" s="9">
        <v>0</v>
      </c>
      <c r="K73" s="9">
        <v>126</v>
      </c>
      <c r="L73" s="9">
        <v>80</v>
      </c>
    </row>
    <row r="74" spans="1:12" x14ac:dyDescent="0.25">
      <c r="A74" s="111"/>
      <c r="B74" s="64" t="s">
        <v>57</v>
      </c>
      <c r="C74" s="9">
        <v>4939</v>
      </c>
      <c r="D74" s="9">
        <v>0</v>
      </c>
      <c r="E74" s="9">
        <v>16</v>
      </c>
      <c r="F74" s="9">
        <v>4955</v>
      </c>
      <c r="G74" s="9">
        <v>451</v>
      </c>
      <c r="H74" s="9">
        <v>0</v>
      </c>
      <c r="I74" s="9">
        <v>0</v>
      </c>
      <c r="J74" s="9">
        <v>451</v>
      </c>
      <c r="K74" s="9">
        <v>5406</v>
      </c>
      <c r="L74" s="9">
        <v>3945</v>
      </c>
    </row>
    <row r="75" spans="1:12" x14ac:dyDescent="0.25">
      <c r="A75" s="111"/>
      <c r="B75" s="64" t="s">
        <v>58</v>
      </c>
      <c r="C75" s="9">
        <v>805</v>
      </c>
      <c r="D75" s="9">
        <v>0</v>
      </c>
      <c r="E75" s="9">
        <v>0</v>
      </c>
      <c r="F75" s="9">
        <v>805</v>
      </c>
      <c r="G75" s="9">
        <v>296</v>
      </c>
      <c r="H75" s="9">
        <v>0</v>
      </c>
      <c r="I75" s="9">
        <v>0</v>
      </c>
      <c r="J75" s="9">
        <v>296</v>
      </c>
      <c r="K75" s="9">
        <v>1101</v>
      </c>
      <c r="L75" s="9">
        <v>730</v>
      </c>
    </row>
    <row r="76" spans="1:12" x14ac:dyDescent="0.25">
      <c r="A76" s="111"/>
      <c r="B76" s="64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111"/>
      <c r="B77" s="71" t="s">
        <v>4</v>
      </c>
      <c r="C77" s="6">
        <v>5038</v>
      </c>
      <c r="D77" s="6">
        <v>72</v>
      </c>
      <c r="E77" s="6">
        <v>26</v>
      </c>
      <c r="F77" s="6">
        <v>5136</v>
      </c>
      <c r="G77" s="6">
        <v>540</v>
      </c>
      <c r="H77" s="6">
        <v>0</v>
      </c>
      <c r="I77" s="6">
        <v>0</v>
      </c>
      <c r="J77" s="6">
        <v>540</v>
      </c>
      <c r="K77" s="6">
        <v>5676</v>
      </c>
      <c r="L77" s="6">
        <v>3948</v>
      </c>
    </row>
    <row r="78" spans="1:12" x14ac:dyDescent="0.25">
      <c r="A78" s="111"/>
      <c r="B78" s="65" t="s">
        <v>65</v>
      </c>
      <c r="C78" s="67">
        <v>1054</v>
      </c>
      <c r="D78" s="67">
        <v>19</v>
      </c>
      <c r="E78" s="67">
        <v>5</v>
      </c>
      <c r="F78" s="67">
        <v>1078</v>
      </c>
      <c r="G78" s="67">
        <v>81</v>
      </c>
      <c r="H78" s="67">
        <v>0</v>
      </c>
      <c r="I78" s="67">
        <v>0</v>
      </c>
      <c r="J78" s="67">
        <v>81</v>
      </c>
      <c r="K78" s="67">
        <v>1159</v>
      </c>
      <c r="L78" s="67">
        <v>745</v>
      </c>
    </row>
    <row r="79" spans="1:12" x14ac:dyDescent="0.25">
      <c r="A79" s="111"/>
      <c r="B79" s="61" t="s">
        <v>59</v>
      </c>
      <c r="C79" s="9">
        <v>123</v>
      </c>
      <c r="D79" s="9">
        <v>0</v>
      </c>
      <c r="E79" s="9">
        <v>0</v>
      </c>
      <c r="F79" s="9">
        <v>123</v>
      </c>
      <c r="G79" s="9">
        <v>0</v>
      </c>
      <c r="H79" s="9">
        <v>0</v>
      </c>
      <c r="I79" s="9">
        <v>0</v>
      </c>
      <c r="J79" s="9">
        <v>0</v>
      </c>
      <c r="K79" s="9">
        <v>123</v>
      </c>
      <c r="L79" s="9">
        <v>91</v>
      </c>
    </row>
    <row r="80" spans="1:12" x14ac:dyDescent="0.25">
      <c r="A80" s="111"/>
      <c r="B80" s="66" t="s">
        <v>65</v>
      </c>
      <c r="C80" s="68">
        <v>35</v>
      </c>
      <c r="D80" s="68">
        <v>0</v>
      </c>
      <c r="E80" s="68">
        <v>0</v>
      </c>
      <c r="F80" s="68">
        <v>35</v>
      </c>
      <c r="G80" s="68">
        <v>0</v>
      </c>
      <c r="H80" s="68">
        <v>0</v>
      </c>
      <c r="I80" s="68">
        <v>0</v>
      </c>
      <c r="J80" s="68">
        <v>0</v>
      </c>
      <c r="K80" s="68">
        <v>35</v>
      </c>
      <c r="L80" s="68">
        <v>27</v>
      </c>
    </row>
    <row r="81" spans="1:12" x14ac:dyDescent="0.25">
      <c r="A81" s="111"/>
      <c r="B81" s="61" t="s">
        <v>57</v>
      </c>
      <c r="C81" s="9">
        <v>1351</v>
      </c>
      <c r="D81" s="9">
        <v>0</v>
      </c>
      <c r="E81" s="9">
        <v>0</v>
      </c>
      <c r="F81" s="9">
        <v>1351</v>
      </c>
      <c r="G81" s="9">
        <v>87</v>
      </c>
      <c r="H81" s="9">
        <v>0</v>
      </c>
      <c r="I81" s="9">
        <v>0</v>
      </c>
      <c r="J81" s="9">
        <v>87</v>
      </c>
      <c r="K81" s="9">
        <v>1438</v>
      </c>
      <c r="L81" s="9">
        <v>993</v>
      </c>
    </row>
    <row r="82" spans="1:12" x14ac:dyDescent="0.25">
      <c r="A82" s="111"/>
      <c r="B82" s="66" t="s">
        <v>65</v>
      </c>
      <c r="C82" s="68">
        <v>317</v>
      </c>
      <c r="D82" s="68">
        <v>0</v>
      </c>
      <c r="E82" s="68">
        <v>0</v>
      </c>
      <c r="F82" s="68">
        <v>317</v>
      </c>
      <c r="G82" s="68">
        <v>13</v>
      </c>
      <c r="H82" s="68">
        <v>0</v>
      </c>
      <c r="I82" s="68">
        <v>0</v>
      </c>
      <c r="J82" s="68">
        <v>13</v>
      </c>
      <c r="K82" s="68">
        <v>330</v>
      </c>
      <c r="L82" s="68">
        <v>214</v>
      </c>
    </row>
    <row r="83" spans="1:12" x14ac:dyDescent="0.25">
      <c r="A83" s="111"/>
      <c r="B83" s="61" t="s">
        <v>60</v>
      </c>
      <c r="C83" s="9">
        <v>2877</v>
      </c>
      <c r="D83" s="9">
        <v>0</v>
      </c>
      <c r="E83" s="9">
        <v>26</v>
      </c>
      <c r="F83" s="9">
        <v>2903</v>
      </c>
      <c r="G83" s="9">
        <v>209</v>
      </c>
      <c r="H83" s="9">
        <v>0</v>
      </c>
      <c r="I83" s="9">
        <v>0</v>
      </c>
      <c r="J83" s="9">
        <v>209</v>
      </c>
      <c r="K83" s="9">
        <v>3112</v>
      </c>
      <c r="L83" s="9">
        <v>2257</v>
      </c>
    </row>
    <row r="84" spans="1:12" x14ac:dyDescent="0.25">
      <c r="A84" s="111"/>
      <c r="B84" s="66" t="s">
        <v>65</v>
      </c>
      <c r="C84" s="68">
        <v>607</v>
      </c>
      <c r="D84" s="68">
        <v>0</v>
      </c>
      <c r="E84" s="68">
        <v>5</v>
      </c>
      <c r="F84" s="68">
        <v>612</v>
      </c>
      <c r="G84" s="68">
        <v>37</v>
      </c>
      <c r="H84" s="68">
        <v>0</v>
      </c>
      <c r="I84" s="68">
        <v>0</v>
      </c>
      <c r="J84" s="68">
        <v>37</v>
      </c>
      <c r="K84" s="68">
        <v>649</v>
      </c>
      <c r="L84" s="68">
        <v>438</v>
      </c>
    </row>
    <row r="85" spans="1:12" x14ac:dyDescent="0.25">
      <c r="A85" s="111"/>
      <c r="B85" s="61" t="s">
        <v>58</v>
      </c>
      <c r="C85" s="9">
        <v>687</v>
      </c>
      <c r="D85" s="9">
        <v>0</v>
      </c>
      <c r="E85" s="9">
        <v>0</v>
      </c>
      <c r="F85" s="9">
        <v>687</v>
      </c>
      <c r="G85" s="9">
        <v>244</v>
      </c>
      <c r="H85" s="9">
        <v>0</v>
      </c>
      <c r="I85" s="9">
        <v>0</v>
      </c>
      <c r="J85" s="9">
        <v>244</v>
      </c>
      <c r="K85" s="9">
        <v>931</v>
      </c>
      <c r="L85" s="9">
        <v>590</v>
      </c>
    </row>
    <row r="86" spans="1:12" x14ac:dyDescent="0.25">
      <c r="A86" s="111"/>
      <c r="B86" s="66" t="s">
        <v>65</v>
      </c>
      <c r="C86" s="68">
        <v>95</v>
      </c>
      <c r="D86" s="68">
        <v>0</v>
      </c>
      <c r="E86" s="68">
        <v>0</v>
      </c>
      <c r="F86" s="68">
        <v>95</v>
      </c>
      <c r="G86" s="68">
        <v>31</v>
      </c>
      <c r="H86" s="68">
        <v>0</v>
      </c>
      <c r="I86" s="68">
        <v>0</v>
      </c>
      <c r="J86" s="68">
        <v>31</v>
      </c>
      <c r="K86" s="68">
        <v>126</v>
      </c>
      <c r="L86" s="68">
        <v>62</v>
      </c>
    </row>
    <row r="87" spans="1:12" x14ac:dyDescent="0.25">
      <c r="A87" s="111"/>
      <c r="B87" s="61" t="s">
        <v>62</v>
      </c>
      <c r="C87" s="9">
        <v>0</v>
      </c>
      <c r="D87" s="9">
        <v>72</v>
      </c>
      <c r="E87" s="9">
        <v>0</v>
      </c>
      <c r="F87" s="9">
        <v>72</v>
      </c>
      <c r="G87" s="9">
        <v>0</v>
      </c>
      <c r="H87" s="9">
        <v>0</v>
      </c>
      <c r="I87" s="9">
        <v>0</v>
      </c>
      <c r="J87" s="9">
        <v>0</v>
      </c>
      <c r="K87" s="9">
        <v>72</v>
      </c>
      <c r="L87" s="9">
        <v>17</v>
      </c>
    </row>
    <row r="88" spans="1:12" x14ac:dyDescent="0.25">
      <c r="A88" s="111"/>
      <c r="B88" s="66" t="s">
        <v>65</v>
      </c>
      <c r="C88" s="68">
        <v>0</v>
      </c>
      <c r="D88" s="68">
        <v>19</v>
      </c>
      <c r="E88" s="68">
        <v>0</v>
      </c>
      <c r="F88" s="68">
        <v>19</v>
      </c>
      <c r="G88" s="68">
        <v>0</v>
      </c>
      <c r="H88" s="68">
        <v>0</v>
      </c>
      <c r="I88" s="68">
        <v>0</v>
      </c>
      <c r="J88" s="68">
        <v>0</v>
      </c>
      <c r="K88" s="68">
        <v>19</v>
      </c>
      <c r="L88" s="68">
        <v>4</v>
      </c>
    </row>
    <row r="89" spans="1:12" x14ac:dyDescent="0.25">
      <c r="A89" s="111"/>
      <c r="B89" s="111"/>
      <c r="C89" s="68"/>
      <c r="D89" s="68"/>
      <c r="E89" s="68"/>
      <c r="F89" s="68"/>
      <c r="G89" s="68"/>
      <c r="H89" s="68"/>
      <c r="I89" s="68"/>
      <c r="J89" s="68"/>
      <c r="K89" s="68"/>
      <c r="L89" s="68"/>
    </row>
    <row r="90" spans="1:12" x14ac:dyDescent="0.25">
      <c r="A90" s="111" t="s">
        <v>69</v>
      </c>
      <c r="B90" s="111"/>
      <c r="C90" s="6">
        <v>10908</v>
      </c>
      <c r="D90" s="6">
        <v>169</v>
      </c>
      <c r="E90" s="6">
        <v>42</v>
      </c>
      <c r="F90" s="6">
        <v>11119</v>
      </c>
      <c r="G90" s="6">
        <v>1287</v>
      </c>
      <c r="H90" s="6">
        <v>0</v>
      </c>
      <c r="I90" s="6">
        <v>0</v>
      </c>
      <c r="J90" s="6">
        <v>1287</v>
      </c>
      <c r="K90" s="6">
        <v>12406</v>
      </c>
      <c r="L90" s="6">
        <v>8730</v>
      </c>
    </row>
    <row r="91" spans="1:12" ht="15.75" customHeight="1" x14ac:dyDescent="0.25">
      <c r="A91" s="113"/>
      <c r="B91" s="113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x14ac:dyDescent="0.25">
      <c r="A92" s="111" t="s">
        <v>64</v>
      </c>
      <c r="B92" s="69" t="s">
        <v>2</v>
      </c>
      <c r="C92" s="6">
        <v>33360</v>
      </c>
      <c r="D92" s="6">
        <v>628</v>
      </c>
      <c r="E92" s="6">
        <v>202</v>
      </c>
      <c r="F92" s="6">
        <v>34190</v>
      </c>
      <c r="G92" s="6">
        <v>6334</v>
      </c>
      <c r="H92" s="6">
        <v>0</v>
      </c>
      <c r="I92" s="6">
        <v>0</v>
      </c>
      <c r="J92" s="6">
        <v>6334</v>
      </c>
      <c r="K92" s="6">
        <v>40524</v>
      </c>
      <c r="L92" s="6">
        <v>17074</v>
      </c>
    </row>
    <row r="93" spans="1:12" x14ac:dyDescent="0.25">
      <c r="A93" s="111"/>
      <c r="B93" s="58" t="s">
        <v>4</v>
      </c>
      <c r="C93" s="6">
        <v>33307</v>
      </c>
      <c r="D93" s="6">
        <v>565</v>
      </c>
      <c r="E93" s="6">
        <v>485</v>
      </c>
      <c r="F93" s="6">
        <v>34357</v>
      </c>
      <c r="G93" s="6">
        <v>6283</v>
      </c>
      <c r="H93" s="6">
        <v>0</v>
      </c>
      <c r="I93" s="6">
        <v>0</v>
      </c>
      <c r="J93" s="6">
        <v>6283</v>
      </c>
      <c r="K93" s="6">
        <v>40640</v>
      </c>
      <c r="L93" s="6">
        <v>16161</v>
      </c>
    </row>
    <row r="94" spans="1:12" ht="15.75" customHeight="1" x14ac:dyDescent="0.25">
      <c r="A94" s="111"/>
      <c r="B94" s="62" t="s">
        <v>65</v>
      </c>
      <c r="C94" s="67">
        <v>5030</v>
      </c>
      <c r="D94" s="67">
        <v>167</v>
      </c>
      <c r="E94" s="67">
        <v>65</v>
      </c>
      <c r="F94" s="67">
        <v>5262</v>
      </c>
      <c r="G94" s="67">
        <v>681</v>
      </c>
      <c r="H94" s="67">
        <v>0</v>
      </c>
      <c r="I94" s="67">
        <v>0</v>
      </c>
      <c r="J94" s="67">
        <v>681</v>
      </c>
      <c r="K94" s="67">
        <v>5943</v>
      </c>
      <c r="L94" s="67">
        <v>2184</v>
      </c>
    </row>
    <row r="95" spans="1:12" x14ac:dyDescent="0.25">
      <c r="A95" s="114"/>
      <c r="B95" s="114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1:12" x14ac:dyDescent="0.25">
      <c r="A96" s="111" t="s">
        <v>3</v>
      </c>
      <c r="B96" s="111"/>
      <c r="C96" s="6">
        <v>66667</v>
      </c>
      <c r="D96" s="6">
        <v>1193</v>
      </c>
      <c r="E96" s="6">
        <v>687</v>
      </c>
      <c r="F96" s="6">
        <v>68547</v>
      </c>
      <c r="G96" s="6">
        <v>12617</v>
      </c>
      <c r="H96" s="6">
        <v>0</v>
      </c>
      <c r="I96" s="6">
        <v>0</v>
      </c>
      <c r="J96" s="6">
        <v>12617</v>
      </c>
      <c r="K96" s="6">
        <v>81164</v>
      </c>
      <c r="L96" s="6">
        <v>33235</v>
      </c>
    </row>
    <row r="97" spans="1:12" x14ac:dyDescent="0.25">
      <c r="A97" s="111"/>
      <c r="B97" s="111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1:12" x14ac:dyDescent="0.25">
      <c r="A98" s="3"/>
      <c r="B98" s="3"/>
    </row>
    <row r="99" spans="1:12" x14ac:dyDescent="0.25">
      <c r="A99" s="8" t="s">
        <v>106</v>
      </c>
      <c r="B99" s="3"/>
    </row>
    <row r="100" spans="1:12" x14ac:dyDescent="0.25">
      <c r="A100" s="8" t="s">
        <v>107</v>
      </c>
      <c r="B100" s="3"/>
    </row>
  </sheetData>
  <mergeCells count="21">
    <mergeCell ref="A95:B95"/>
    <mergeCell ref="A5:A43"/>
    <mergeCell ref="C3:F3"/>
    <mergeCell ref="A4:B4"/>
    <mergeCell ref="A89:B89"/>
    <mergeCell ref="G3:J3"/>
    <mergeCell ref="K3:K4"/>
    <mergeCell ref="L3:L4"/>
    <mergeCell ref="A97:B97"/>
    <mergeCell ref="A44:B44"/>
    <mergeCell ref="A46:B46"/>
    <mergeCell ref="A47:A67"/>
    <mergeCell ref="A68:B68"/>
    <mergeCell ref="A70:B70"/>
    <mergeCell ref="A96:B96"/>
    <mergeCell ref="A45:B45"/>
    <mergeCell ref="A69:B69"/>
    <mergeCell ref="A71:A88"/>
    <mergeCell ref="A90:B90"/>
    <mergeCell ref="A92:A94"/>
    <mergeCell ref="A91:B91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baseColWidth="10" defaultRowHeight="15" x14ac:dyDescent="0.25"/>
  <cols>
    <col min="1" max="1" width="29.28515625" customWidth="1"/>
    <col min="2" max="19" width="7.5703125" customWidth="1"/>
    <col min="255" max="255" width="29.28515625" customWidth="1"/>
    <col min="256" max="269" width="7.5703125" customWidth="1"/>
    <col min="270" max="270" width="11.42578125" customWidth="1"/>
    <col min="511" max="511" width="29.28515625" customWidth="1"/>
    <col min="512" max="525" width="7.5703125" customWidth="1"/>
    <col min="526" max="526" width="11.42578125" customWidth="1"/>
    <col min="767" max="767" width="29.28515625" customWidth="1"/>
    <col min="768" max="781" width="7.5703125" customWidth="1"/>
    <col min="782" max="782" width="11.42578125" customWidth="1"/>
    <col min="1023" max="1023" width="29.28515625" customWidth="1"/>
    <col min="1024" max="1037" width="7.5703125" customWidth="1"/>
    <col min="1038" max="1038" width="11.42578125" customWidth="1"/>
    <col min="1279" max="1279" width="29.28515625" customWidth="1"/>
    <col min="1280" max="1293" width="7.5703125" customWidth="1"/>
    <col min="1294" max="1294" width="11.42578125" customWidth="1"/>
    <col min="1535" max="1535" width="29.28515625" customWidth="1"/>
    <col min="1536" max="1549" width="7.5703125" customWidth="1"/>
    <col min="1550" max="1550" width="11.42578125" customWidth="1"/>
    <col min="1791" max="1791" width="29.28515625" customWidth="1"/>
    <col min="1792" max="1805" width="7.5703125" customWidth="1"/>
    <col min="1806" max="1806" width="11.42578125" customWidth="1"/>
    <col min="2047" max="2047" width="29.28515625" customWidth="1"/>
    <col min="2048" max="2061" width="7.5703125" customWidth="1"/>
    <col min="2062" max="2062" width="11.42578125" customWidth="1"/>
    <col min="2303" max="2303" width="29.28515625" customWidth="1"/>
    <col min="2304" max="2317" width="7.5703125" customWidth="1"/>
    <col min="2318" max="2318" width="11.42578125" customWidth="1"/>
    <col min="2559" max="2559" width="29.28515625" customWidth="1"/>
    <col min="2560" max="2573" width="7.5703125" customWidth="1"/>
    <col min="2574" max="2574" width="11.42578125" customWidth="1"/>
    <col min="2815" max="2815" width="29.28515625" customWidth="1"/>
    <col min="2816" max="2829" width="7.5703125" customWidth="1"/>
    <col min="2830" max="2830" width="11.42578125" customWidth="1"/>
    <col min="3071" max="3071" width="29.28515625" customWidth="1"/>
    <col min="3072" max="3085" width="7.5703125" customWidth="1"/>
    <col min="3086" max="3086" width="11.42578125" customWidth="1"/>
    <col min="3327" max="3327" width="29.28515625" customWidth="1"/>
    <col min="3328" max="3341" width="7.5703125" customWidth="1"/>
    <col min="3342" max="3342" width="11.42578125" customWidth="1"/>
    <col min="3583" max="3583" width="29.28515625" customWidth="1"/>
    <col min="3584" max="3597" width="7.5703125" customWidth="1"/>
    <col min="3598" max="3598" width="11.42578125" customWidth="1"/>
    <col min="3839" max="3839" width="29.28515625" customWidth="1"/>
    <col min="3840" max="3853" width="7.5703125" customWidth="1"/>
    <col min="3854" max="3854" width="11.42578125" customWidth="1"/>
    <col min="4095" max="4095" width="29.28515625" customWidth="1"/>
    <col min="4096" max="4109" width="7.5703125" customWidth="1"/>
    <col min="4110" max="4110" width="11.42578125" customWidth="1"/>
    <col min="4351" max="4351" width="29.28515625" customWidth="1"/>
    <col min="4352" max="4365" width="7.5703125" customWidth="1"/>
    <col min="4366" max="4366" width="11.42578125" customWidth="1"/>
    <col min="4607" max="4607" width="29.28515625" customWidth="1"/>
    <col min="4608" max="4621" width="7.5703125" customWidth="1"/>
    <col min="4622" max="4622" width="11.42578125" customWidth="1"/>
    <col min="4863" max="4863" width="29.28515625" customWidth="1"/>
    <col min="4864" max="4877" width="7.5703125" customWidth="1"/>
    <col min="4878" max="4878" width="11.42578125" customWidth="1"/>
    <col min="5119" max="5119" width="29.28515625" customWidth="1"/>
    <col min="5120" max="5133" width="7.5703125" customWidth="1"/>
    <col min="5134" max="5134" width="11.42578125" customWidth="1"/>
    <col min="5375" max="5375" width="29.28515625" customWidth="1"/>
    <col min="5376" max="5389" width="7.5703125" customWidth="1"/>
    <col min="5390" max="5390" width="11.42578125" customWidth="1"/>
    <col min="5631" max="5631" width="29.28515625" customWidth="1"/>
    <col min="5632" max="5645" width="7.5703125" customWidth="1"/>
    <col min="5646" max="5646" width="11.42578125" customWidth="1"/>
    <col min="5887" max="5887" width="29.28515625" customWidth="1"/>
    <col min="5888" max="5901" width="7.5703125" customWidth="1"/>
    <col min="5902" max="5902" width="11.42578125" customWidth="1"/>
    <col min="6143" max="6143" width="29.28515625" customWidth="1"/>
    <col min="6144" max="6157" width="7.5703125" customWidth="1"/>
    <col min="6158" max="6158" width="11.42578125" customWidth="1"/>
    <col min="6399" max="6399" width="29.28515625" customWidth="1"/>
    <col min="6400" max="6413" width="7.5703125" customWidth="1"/>
    <col min="6414" max="6414" width="11.42578125" customWidth="1"/>
    <col min="6655" max="6655" width="29.28515625" customWidth="1"/>
    <col min="6656" max="6669" width="7.5703125" customWidth="1"/>
    <col min="6670" max="6670" width="11.42578125" customWidth="1"/>
    <col min="6911" max="6911" width="29.28515625" customWidth="1"/>
    <col min="6912" max="6925" width="7.5703125" customWidth="1"/>
    <col min="6926" max="6926" width="11.42578125" customWidth="1"/>
    <col min="7167" max="7167" width="29.28515625" customWidth="1"/>
    <col min="7168" max="7181" width="7.5703125" customWidth="1"/>
    <col min="7182" max="7182" width="11.42578125" customWidth="1"/>
    <col min="7423" max="7423" width="29.28515625" customWidth="1"/>
    <col min="7424" max="7437" width="7.5703125" customWidth="1"/>
    <col min="7438" max="7438" width="11.42578125" customWidth="1"/>
    <col min="7679" max="7679" width="29.28515625" customWidth="1"/>
    <col min="7680" max="7693" width="7.5703125" customWidth="1"/>
    <col min="7694" max="7694" width="11.42578125" customWidth="1"/>
    <col min="7935" max="7935" width="29.28515625" customWidth="1"/>
    <col min="7936" max="7949" width="7.5703125" customWidth="1"/>
    <col min="7950" max="7950" width="11.42578125" customWidth="1"/>
    <col min="8191" max="8191" width="29.28515625" customWidth="1"/>
    <col min="8192" max="8205" width="7.5703125" customWidth="1"/>
    <col min="8206" max="8206" width="11.42578125" customWidth="1"/>
    <col min="8447" max="8447" width="29.28515625" customWidth="1"/>
    <col min="8448" max="8461" width="7.5703125" customWidth="1"/>
    <col min="8462" max="8462" width="11.42578125" customWidth="1"/>
    <col min="8703" max="8703" width="29.28515625" customWidth="1"/>
    <col min="8704" max="8717" width="7.5703125" customWidth="1"/>
    <col min="8718" max="8718" width="11.42578125" customWidth="1"/>
    <col min="8959" max="8959" width="29.28515625" customWidth="1"/>
    <col min="8960" max="8973" width="7.5703125" customWidth="1"/>
    <col min="8974" max="8974" width="11.42578125" customWidth="1"/>
    <col min="9215" max="9215" width="29.28515625" customWidth="1"/>
    <col min="9216" max="9229" width="7.5703125" customWidth="1"/>
    <col min="9230" max="9230" width="11.42578125" customWidth="1"/>
    <col min="9471" max="9471" width="29.28515625" customWidth="1"/>
    <col min="9472" max="9485" width="7.5703125" customWidth="1"/>
    <col min="9486" max="9486" width="11.42578125" customWidth="1"/>
    <col min="9727" max="9727" width="29.28515625" customWidth="1"/>
    <col min="9728" max="9741" width="7.5703125" customWidth="1"/>
    <col min="9742" max="9742" width="11.42578125" customWidth="1"/>
    <col min="9983" max="9983" width="29.28515625" customWidth="1"/>
    <col min="9984" max="9997" width="7.5703125" customWidth="1"/>
    <col min="9998" max="9998" width="11.42578125" customWidth="1"/>
    <col min="10239" max="10239" width="29.28515625" customWidth="1"/>
    <col min="10240" max="10253" width="7.5703125" customWidth="1"/>
    <col min="10254" max="10254" width="11.42578125" customWidth="1"/>
    <col min="10495" max="10495" width="29.28515625" customWidth="1"/>
    <col min="10496" max="10509" width="7.5703125" customWidth="1"/>
    <col min="10510" max="10510" width="11.42578125" customWidth="1"/>
    <col min="10751" max="10751" width="29.28515625" customWidth="1"/>
    <col min="10752" max="10765" width="7.5703125" customWidth="1"/>
    <col min="10766" max="10766" width="11.42578125" customWidth="1"/>
    <col min="11007" max="11007" width="29.28515625" customWidth="1"/>
    <col min="11008" max="11021" width="7.5703125" customWidth="1"/>
    <col min="11022" max="11022" width="11.42578125" customWidth="1"/>
    <col min="11263" max="11263" width="29.28515625" customWidth="1"/>
    <col min="11264" max="11277" width="7.5703125" customWidth="1"/>
    <col min="11278" max="11278" width="11.42578125" customWidth="1"/>
    <col min="11519" max="11519" width="29.28515625" customWidth="1"/>
    <col min="11520" max="11533" width="7.5703125" customWidth="1"/>
    <col min="11534" max="11534" width="11.42578125" customWidth="1"/>
    <col min="11775" max="11775" width="29.28515625" customWidth="1"/>
    <col min="11776" max="11789" width="7.5703125" customWidth="1"/>
    <col min="11790" max="11790" width="11.42578125" customWidth="1"/>
    <col min="12031" max="12031" width="29.28515625" customWidth="1"/>
    <col min="12032" max="12045" width="7.5703125" customWidth="1"/>
    <col min="12046" max="12046" width="11.42578125" customWidth="1"/>
    <col min="12287" max="12287" width="29.28515625" customWidth="1"/>
    <col min="12288" max="12301" width="7.5703125" customWidth="1"/>
    <col min="12302" max="12302" width="11.42578125" customWidth="1"/>
    <col min="12543" max="12543" width="29.28515625" customWidth="1"/>
    <col min="12544" max="12557" width="7.5703125" customWidth="1"/>
    <col min="12558" max="12558" width="11.42578125" customWidth="1"/>
    <col min="12799" max="12799" width="29.28515625" customWidth="1"/>
    <col min="12800" max="12813" width="7.5703125" customWidth="1"/>
    <col min="12814" max="12814" width="11.42578125" customWidth="1"/>
    <col min="13055" max="13055" width="29.28515625" customWidth="1"/>
    <col min="13056" max="13069" width="7.5703125" customWidth="1"/>
    <col min="13070" max="13070" width="11.42578125" customWidth="1"/>
    <col min="13311" max="13311" width="29.28515625" customWidth="1"/>
    <col min="13312" max="13325" width="7.5703125" customWidth="1"/>
    <col min="13326" max="13326" width="11.42578125" customWidth="1"/>
    <col min="13567" max="13567" width="29.28515625" customWidth="1"/>
    <col min="13568" max="13581" width="7.5703125" customWidth="1"/>
    <col min="13582" max="13582" width="11.42578125" customWidth="1"/>
    <col min="13823" max="13823" width="29.28515625" customWidth="1"/>
    <col min="13824" max="13837" width="7.5703125" customWidth="1"/>
    <col min="13838" max="13838" width="11.42578125" customWidth="1"/>
    <col min="14079" max="14079" width="29.28515625" customWidth="1"/>
    <col min="14080" max="14093" width="7.5703125" customWidth="1"/>
    <col min="14094" max="14094" width="11.42578125" customWidth="1"/>
    <col min="14335" max="14335" width="29.28515625" customWidth="1"/>
    <col min="14336" max="14349" width="7.5703125" customWidth="1"/>
    <col min="14350" max="14350" width="11.42578125" customWidth="1"/>
    <col min="14591" max="14591" width="29.28515625" customWidth="1"/>
    <col min="14592" max="14605" width="7.5703125" customWidth="1"/>
    <col min="14606" max="14606" width="11.42578125" customWidth="1"/>
    <col min="14847" max="14847" width="29.28515625" customWidth="1"/>
    <col min="14848" max="14861" width="7.5703125" customWidth="1"/>
    <col min="14862" max="14862" width="11.42578125" customWidth="1"/>
    <col min="15103" max="15103" width="29.28515625" customWidth="1"/>
    <col min="15104" max="15117" width="7.5703125" customWidth="1"/>
    <col min="15118" max="15118" width="11.42578125" customWidth="1"/>
    <col min="15359" max="15359" width="29.28515625" customWidth="1"/>
    <col min="15360" max="15373" width="7.5703125" customWidth="1"/>
    <col min="15374" max="15374" width="11.42578125" customWidth="1"/>
    <col min="15615" max="15615" width="29.28515625" customWidth="1"/>
    <col min="15616" max="15629" width="7.5703125" customWidth="1"/>
    <col min="15630" max="15630" width="11.42578125" customWidth="1"/>
    <col min="15871" max="15871" width="29.28515625" customWidth="1"/>
    <col min="15872" max="15885" width="7.5703125" customWidth="1"/>
    <col min="15886" max="15886" width="11.42578125" customWidth="1"/>
    <col min="16127" max="16127" width="29.28515625" customWidth="1"/>
    <col min="16128" max="16141" width="7.5703125" customWidth="1"/>
    <col min="16142" max="16142" width="11.42578125" customWidth="1"/>
  </cols>
  <sheetData>
    <row r="1" spans="1:19" ht="18.75" customHeight="1" x14ac:dyDescent="0.25">
      <c r="A1" s="4" t="s">
        <v>117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30" customHeight="1" x14ac:dyDescent="0.25">
      <c r="A3" s="91"/>
      <c r="B3" s="92" t="s">
        <v>15</v>
      </c>
      <c r="C3" s="93" t="s">
        <v>16</v>
      </c>
      <c r="D3" s="93" t="s">
        <v>17</v>
      </c>
      <c r="E3" s="93" t="s">
        <v>18</v>
      </c>
      <c r="F3" s="93" t="s">
        <v>19</v>
      </c>
      <c r="G3" s="93" t="s">
        <v>20</v>
      </c>
      <c r="H3" s="93" t="s">
        <v>21</v>
      </c>
      <c r="I3" s="93" t="s">
        <v>22</v>
      </c>
      <c r="J3" s="93" t="s">
        <v>23</v>
      </c>
      <c r="K3" s="93" t="s">
        <v>24</v>
      </c>
      <c r="L3" s="93" t="s">
        <v>25</v>
      </c>
      <c r="M3" s="93" t="s">
        <v>26</v>
      </c>
      <c r="N3" s="93" t="s">
        <v>27</v>
      </c>
      <c r="O3" s="93" t="s">
        <v>28</v>
      </c>
      <c r="P3" s="94" t="s">
        <v>29</v>
      </c>
      <c r="Q3" s="94" t="s">
        <v>80</v>
      </c>
      <c r="R3" s="94" t="s">
        <v>83</v>
      </c>
      <c r="S3" s="94" t="s">
        <v>102</v>
      </c>
    </row>
    <row r="4" spans="1:19" x14ac:dyDescent="0.25">
      <c r="A4" s="3" t="s">
        <v>5</v>
      </c>
      <c r="B4" s="74">
        <v>46467</v>
      </c>
      <c r="C4" s="75">
        <v>47369</v>
      </c>
      <c r="D4" s="75">
        <v>47772</v>
      </c>
      <c r="E4" s="75">
        <v>48361</v>
      </c>
      <c r="F4" s="75">
        <v>49279</v>
      </c>
      <c r="G4" s="75">
        <v>49909</v>
      </c>
      <c r="H4" s="75">
        <v>49678</v>
      </c>
      <c r="I4" s="75">
        <v>49747</v>
      </c>
      <c r="J4" s="75">
        <v>50479</v>
      </c>
      <c r="K4" s="75">
        <v>51202</v>
      </c>
      <c r="L4" s="75">
        <v>51774</v>
      </c>
      <c r="M4" s="75">
        <v>53204</v>
      </c>
      <c r="N4" s="75">
        <v>53681</v>
      </c>
      <c r="O4" s="75">
        <v>53848</v>
      </c>
      <c r="P4" s="76">
        <v>53569</v>
      </c>
      <c r="Q4" s="76">
        <v>53482</v>
      </c>
      <c r="R4" s="76">
        <v>53406</v>
      </c>
      <c r="S4" s="76">
        <v>52603</v>
      </c>
    </row>
    <row r="5" spans="1:19" x14ac:dyDescent="0.25">
      <c r="A5" s="77" t="s">
        <v>30</v>
      </c>
      <c r="B5" s="78">
        <v>2.4</v>
      </c>
      <c r="C5" s="79">
        <v>1.9</v>
      </c>
      <c r="D5" s="79">
        <v>0.9</v>
      </c>
      <c r="E5" s="79">
        <v>1.2</v>
      </c>
      <c r="F5" s="79">
        <v>1.9</v>
      </c>
      <c r="G5" s="79">
        <v>1.3</v>
      </c>
      <c r="H5" s="79">
        <v>-0.5</v>
      </c>
      <c r="I5" s="80">
        <v>0.1</v>
      </c>
      <c r="J5" s="80">
        <v>1.5</v>
      </c>
      <c r="K5" s="80">
        <v>1.4</v>
      </c>
      <c r="L5" s="80">
        <v>1.1000000000000001</v>
      </c>
      <c r="M5" s="80">
        <v>2.8</v>
      </c>
      <c r="N5" s="80">
        <v>0.89654913164423733</v>
      </c>
      <c r="O5" s="80">
        <v>0.31109703619530188</v>
      </c>
      <c r="P5" s="81">
        <v>-0.51812509285395925</v>
      </c>
      <c r="Q5" s="81">
        <v>-0.2</v>
      </c>
      <c r="R5" s="81">
        <v>-0.1</v>
      </c>
      <c r="S5" s="81">
        <v>-1.5</v>
      </c>
    </row>
    <row r="6" spans="1:19" x14ac:dyDescent="0.25">
      <c r="A6" s="3" t="s">
        <v>8</v>
      </c>
      <c r="B6" s="74">
        <v>15792</v>
      </c>
      <c r="C6" s="75">
        <v>16177</v>
      </c>
      <c r="D6" s="75">
        <v>17092</v>
      </c>
      <c r="E6" s="75">
        <v>18323</v>
      </c>
      <c r="F6" s="75">
        <v>19202</v>
      </c>
      <c r="G6" s="75">
        <v>19447</v>
      </c>
      <c r="H6" s="75">
        <v>18490</v>
      </c>
      <c r="I6" s="75">
        <v>18598</v>
      </c>
      <c r="J6" s="75">
        <v>19260</v>
      </c>
      <c r="K6" s="75">
        <v>19632</v>
      </c>
      <c r="L6" s="75">
        <v>19591</v>
      </c>
      <c r="M6" s="75">
        <v>20010</v>
      </c>
      <c r="N6" s="75">
        <v>20168</v>
      </c>
      <c r="O6" s="75">
        <v>20056</v>
      </c>
      <c r="P6" s="76">
        <v>18971</v>
      </c>
      <c r="Q6" s="76">
        <v>19279</v>
      </c>
      <c r="R6" s="76">
        <v>19265</v>
      </c>
      <c r="S6" s="76">
        <v>18392</v>
      </c>
    </row>
    <row r="7" spans="1:19" x14ac:dyDescent="0.25">
      <c r="A7" s="77" t="s">
        <v>30</v>
      </c>
      <c r="B7" s="78">
        <v>-2.1</v>
      </c>
      <c r="C7" s="79">
        <v>2.4</v>
      </c>
      <c r="D7" s="79">
        <v>5.7</v>
      </c>
      <c r="E7" s="79">
        <v>7.2</v>
      </c>
      <c r="F7" s="79">
        <v>4.8</v>
      </c>
      <c r="G7" s="79">
        <v>1.3</v>
      </c>
      <c r="H7" s="79">
        <v>-4.9000000000000004</v>
      </c>
      <c r="I7" s="80">
        <v>0.6</v>
      </c>
      <c r="J7" s="80">
        <v>3.6</v>
      </c>
      <c r="K7" s="80">
        <v>1.9</v>
      </c>
      <c r="L7" s="80">
        <v>-0.2</v>
      </c>
      <c r="M7" s="80">
        <v>2.1</v>
      </c>
      <c r="N7" s="80">
        <v>0.78960519740129931</v>
      </c>
      <c r="O7" s="80">
        <v>-0.5553351844506148</v>
      </c>
      <c r="P7" s="81">
        <v>-5.4098524132429198</v>
      </c>
      <c r="Q7" s="81">
        <v>1.6</v>
      </c>
      <c r="R7" s="81">
        <v>-0.1</v>
      </c>
      <c r="S7" s="81">
        <v>-4.5</v>
      </c>
    </row>
    <row r="8" spans="1:19" x14ac:dyDescent="0.25">
      <c r="A8" s="3" t="s">
        <v>6</v>
      </c>
      <c r="B8" s="74">
        <v>10888</v>
      </c>
      <c r="C8" s="75">
        <v>11244</v>
      </c>
      <c r="D8" s="75">
        <v>11296</v>
      </c>
      <c r="E8" s="75">
        <v>11388</v>
      </c>
      <c r="F8" s="75">
        <v>11522</v>
      </c>
      <c r="G8" s="75">
        <v>11779</v>
      </c>
      <c r="H8" s="75">
        <v>11706</v>
      </c>
      <c r="I8" s="75">
        <v>12066</v>
      </c>
      <c r="J8" s="75">
        <v>12426</v>
      </c>
      <c r="K8" s="75">
        <v>12591</v>
      </c>
      <c r="L8" s="75">
        <v>12681</v>
      </c>
      <c r="M8" s="75">
        <v>12724</v>
      </c>
      <c r="N8" s="75">
        <v>12624</v>
      </c>
      <c r="O8" s="75">
        <v>12574</v>
      </c>
      <c r="P8" s="76">
        <v>12581</v>
      </c>
      <c r="Q8" s="76">
        <v>12309</v>
      </c>
      <c r="R8" s="76">
        <v>12232</v>
      </c>
      <c r="S8" s="76">
        <v>12376</v>
      </c>
    </row>
    <row r="9" spans="1:19" x14ac:dyDescent="0.25">
      <c r="A9" s="77" t="s">
        <v>30</v>
      </c>
      <c r="B9" s="78">
        <v>3.3</v>
      </c>
      <c r="C9" s="79">
        <v>3.3</v>
      </c>
      <c r="D9" s="79">
        <v>0.5</v>
      </c>
      <c r="E9" s="79">
        <v>0.8</v>
      </c>
      <c r="F9" s="79">
        <v>1.2</v>
      </c>
      <c r="G9" s="79">
        <v>2.2000000000000002</v>
      </c>
      <c r="H9" s="79">
        <v>-0.6</v>
      </c>
      <c r="I9" s="80">
        <v>3.1</v>
      </c>
      <c r="J9" s="80">
        <v>3</v>
      </c>
      <c r="K9" s="80">
        <v>1.3</v>
      </c>
      <c r="L9" s="80">
        <v>0.7</v>
      </c>
      <c r="M9" s="80">
        <v>0.3</v>
      </c>
      <c r="N9" s="80">
        <v>-0.78591637849732798</v>
      </c>
      <c r="O9" s="80">
        <v>-0.39607097591888468</v>
      </c>
      <c r="P9" s="81">
        <v>5.5670431048194691E-2</v>
      </c>
      <c r="Q9" s="81">
        <v>-2.2000000000000002</v>
      </c>
      <c r="R9" s="81">
        <v>-0.6</v>
      </c>
      <c r="S9" s="81">
        <v>1.2</v>
      </c>
    </row>
    <row r="10" spans="1:19" x14ac:dyDescent="0.25">
      <c r="A10" s="95"/>
      <c r="B10" s="96"/>
      <c r="C10" s="97"/>
      <c r="D10" s="98"/>
      <c r="E10" s="98"/>
      <c r="F10" s="98"/>
      <c r="G10" s="98"/>
      <c r="H10" s="98"/>
      <c r="I10" s="97"/>
      <c r="J10" s="97"/>
      <c r="K10" s="97"/>
      <c r="L10" s="97"/>
      <c r="M10" s="98"/>
      <c r="N10" s="98"/>
      <c r="O10" s="98"/>
      <c r="P10" s="99"/>
      <c r="Q10" s="99"/>
      <c r="R10" s="99"/>
      <c r="S10" s="99"/>
    </row>
    <row r="11" spans="1:19" x14ac:dyDescent="0.25">
      <c r="A11" s="100" t="s">
        <v>3</v>
      </c>
      <c r="B11" s="101">
        <v>73147</v>
      </c>
      <c r="C11" s="72">
        <v>74790</v>
      </c>
      <c r="D11" s="72">
        <v>76160</v>
      </c>
      <c r="E11" s="72">
        <v>78072</v>
      </c>
      <c r="F11" s="72">
        <v>80003</v>
      </c>
      <c r="G11" s="72">
        <v>81135</v>
      </c>
      <c r="H11" s="72">
        <v>79874</v>
      </c>
      <c r="I11" s="72">
        <v>80411</v>
      </c>
      <c r="J11" s="72">
        <v>82165</v>
      </c>
      <c r="K11" s="72">
        <v>83425</v>
      </c>
      <c r="L11" s="72">
        <v>84046</v>
      </c>
      <c r="M11" s="72">
        <v>85938</v>
      </c>
      <c r="N11" s="72">
        <v>86473</v>
      </c>
      <c r="O11" s="72">
        <v>86478</v>
      </c>
      <c r="P11" s="73">
        <v>85121</v>
      </c>
      <c r="Q11" s="73">
        <v>85070</v>
      </c>
      <c r="R11" s="73">
        <v>84903</v>
      </c>
      <c r="S11" s="73">
        <v>83371</v>
      </c>
    </row>
    <row r="12" spans="1:19" x14ac:dyDescent="0.25">
      <c r="A12" s="82" t="s">
        <v>30</v>
      </c>
      <c r="B12" s="83">
        <v>1.5</v>
      </c>
      <c r="C12" s="84">
        <v>2.2000000000000002</v>
      </c>
      <c r="D12" s="84">
        <v>1.8</v>
      </c>
      <c r="E12" s="84">
        <v>2.5</v>
      </c>
      <c r="F12" s="84">
        <v>2.5</v>
      </c>
      <c r="G12" s="84">
        <v>1.4</v>
      </c>
      <c r="H12" s="84">
        <v>-1.6</v>
      </c>
      <c r="I12" s="85">
        <v>0.7</v>
      </c>
      <c r="J12" s="84">
        <v>2.2000000000000002</v>
      </c>
      <c r="K12" s="84">
        <v>1.5</v>
      </c>
      <c r="L12" s="84">
        <v>0.7</v>
      </c>
      <c r="M12" s="84">
        <v>2.2999999999999998</v>
      </c>
      <c r="N12" s="84">
        <v>0.62254183248388373</v>
      </c>
      <c r="O12" s="84">
        <v>0</v>
      </c>
      <c r="P12" s="86">
        <v>-1.5691852263003305</v>
      </c>
      <c r="Q12" s="86">
        <v>-0.1</v>
      </c>
      <c r="R12" s="87">
        <v>-0.2</v>
      </c>
      <c r="S12" s="87">
        <v>-1.8</v>
      </c>
    </row>
    <row r="13" spans="1:19" x14ac:dyDescent="0.25">
      <c r="A13" s="88"/>
      <c r="B13" s="89"/>
      <c r="C13" s="89"/>
      <c r="D13" s="89"/>
      <c r="E13" s="89"/>
      <c r="F13" s="89"/>
      <c r="G13" s="89"/>
      <c r="H13" s="89"/>
      <c r="I13" s="90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19" x14ac:dyDescent="0.25">
      <c r="A14" s="8" t="s">
        <v>106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4"/>
      <c r="R14" s="24"/>
      <c r="S14" s="24"/>
    </row>
    <row r="15" spans="1:19" x14ac:dyDescent="0.25">
      <c r="A15" s="8" t="s">
        <v>107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4"/>
      <c r="R15" s="24"/>
      <c r="S15" s="24"/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5" x14ac:dyDescent="0.25"/>
  <cols>
    <col min="1" max="1" width="41.42578125" customWidth="1"/>
    <col min="2" max="2" width="13" customWidth="1"/>
    <col min="3" max="3" width="12.85546875" customWidth="1"/>
    <col min="4" max="4" width="12.140625" customWidth="1"/>
    <col min="5" max="5" width="11.85546875" customWidth="1"/>
    <col min="228" max="228" width="41.42578125" customWidth="1"/>
    <col min="229" max="232" width="10.85546875" customWidth="1"/>
    <col min="484" max="484" width="41.42578125" customWidth="1"/>
    <col min="485" max="488" width="10.85546875" customWidth="1"/>
    <col min="740" max="740" width="41.42578125" customWidth="1"/>
    <col min="741" max="744" width="10.85546875" customWidth="1"/>
    <col min="996" max="996" width="41.42578125" customWidth="1"/>
    <col min="997" max="1000" width="10.85546875" customWidth="1"/>
    <col min="1252" max="1252" width="41.42578125" customWidth="1"/>
    <col min="1253" max="1256" width="10.85546875" customWidth="1"/>
    <col min="1508" max="1508" width="41.42578125" customWidth="1"/>
    <col min="1509" max="1512" width="10.85546875" customWidth="1"/>
    <col min="1764" max="1764" width="41.42578125" customWidth="1"/>
    <col min="1765" max="1768" width="10.85546875" customWidth="1"/>
    <col min="2020" max="2020" width="41.42578125" customWidth="1"/>
    <col min="2021" max="2024" width="10.85546875" customWidth="1"/>
    <col min="2276" max="2276" width="41.42578125" customWidth="1"/>
    <col min="2277" max="2280" width="10.85546875" customWidth="1"/>
    <col min="2532" max="2532" width="41.42578125" customWidth="1"/>
    <col min="2533" max="2536" width="10.85546875" customWidth="1"/>
    <col min="2788" max="2788" width="41.42578125" customWidth="1"/>
    <col min="2789" max="2792" width="10.85546875" customWidth="1"/>
    <col min="3044" max="3044" width="41.42578125" customWidth="1"/>
    <col min="3045" max="3048" width="10.85546875" customWidth="1"/>
    <col min="3300" max="3300" width="41.42578125" customWidth="1"/>
    <col min="3301" max="3304" width="10.85546875" customWidth="1"/>
    <col min="3556" max="3556" width="41.42578125" customWidth="1"/>
    <col min="3557" max="3560" width="10.85546875" customWidth="1"/>
    <col min="3812" max="3812" width="41.42578125" customWidth="1"/>
    <col min="3813" max="3816" width="10.85546875" customWidth="1"/>
    <col min="4068" max="4068" width="41.42578125" customWidth="1"/>
    <col min="4069" max="4072" width="10.85546875" customWidth="1"/>
    <col min="4324" max="4324" width="41.42578125" customWidth="1"/>
    <col min="4325" max="4328" width="10.85546875" customWidth="1"/>
    <col min="4580" max="4580" width="41.42578125" customWidth="1"/>
    <col min="4581" max="4584" width="10.85546875" customWidth="1"/>
    <col min="4836" max="4836" width="41.42578125" customWidth="1"/>
    <col min="4837" max="4840" width="10.85546875" customWidth="1"/>
    <col min="5092" max="5092" width="41.42578125" customWidth="1"/>
    <col min="5093" max="5096" width="10.85546875" customWidth="1"/>
    <col min="5348" max="5348" width="41.42578125" customWidth="1"/>
    <col min="5349" max="5352" width="10.85546875" customWidth="1"/>
    <col min="5604" max="5604" width="41.42578125" customWidth="1"/>
    <col min="5605" max="5608" width="10.85546875" customWidth="1"/>
    <col min="5860" max="5860" width="41.42578125" customWidth="1"/>
    <col min="5861" max="5864" width="10.85546875" customWidth="1"/>
    <col min="6116" max="6116" width="41.42578125" customWidth="1"/>
    <col min="6117" max="6120" width="10.85546875" customWidth="1"/>
    <col min="6372" max="6372" width="41.42578125" customWidth="1"/>
    <col min="6373" max="6376" width="10.85546875" customWidth="1"/>
    <col min="6628" max="6628" width="41.42578125" customWidth="1"/>
    <col min="6629" max="6632" width="10.85546875" customWidth="1"/>
    <col min="6884" max="6884" width="41.42578125" customWidth="1"/>
    <col min="6885" max="6888" width="10.85546875" customWidth="1"/>
    <col min="7140" max="7140" width="41.42578125" customWidth="1"/>
    <col min="7141" max="7144" width="10.85546875" customWidth="1"/>
    <col min="7396" max="7396" width="41.42578125" customWidth="1"/>
    <col min="7397" max="7400" width="10.85546875" customWidth="1"/>
    <col min="7652" max="7652" width="41.42578125" customWidth="1"/>
    <col min="7653" max="7656" width="10.85546875" customWidth="1"/>
    <col min="7908" max="7908" width="41.42578125" customWidth="1"/>
    <col min="7909" max="7912" width="10.85546875" customWidth="1"/>
    <col min="8164" max="8164" width="41.42578125" customWidth="1"/>
    <col min="8165" max="8168" width="10.85546875" customWidth="1"/>
    <col min="8420" max="8420" width="41.42578125" customWidth="1"/>
    <col min="8421" max="8424" width="10.85546875" customWidth="1"/>
    <col min="8676" max="8676" width="41.42578125" customWidth="1"/>
    <col min="8677" max="8680" width="10.85546875" customWidth="1"/>
    <col min="8932" max="8932" width="41.42578125" customWidth="1"/>
    <col min="8933" max="8936" width="10.85546875" customWidth="1"/>
    <col min="9188" max="9188" width="41.42578125" customWidth="1"/>
    <col min="9189" max="9192" width="10.85546875" customWidth="1"/>
    <col min="9444" max="9444" width="41.42578125" customWidth="1"/>
    <col min="9445" max="9448" width="10.85546875" customWidth="1"/>
    <col min="9700" max="9700" width="41.42578125" customWidth="1"/>
    <col min="9701" max="9704" width="10.85546875" customWidth="1"/>
    <col min="9956" max="9956" width="41.42578125" customWidth="1"/>
    <col min="9957" max="9960" width="10.85546875" customWidth="1"/>
    <col min="10212" max="10212" width="41.42578125" customWidth="1"/>
    <col min="10213" max="10216" width="10.85546875" customWidth="1"/>
    <col min="10468" max="10468" width="41.42578125" customWidth="1"/>
    <col min="10469" max="10472" width="10.85546875" customWidth="1"/>
    <col min="10724" max="10724" width="41.42578125" customWidth="1"/>
    <col min="10725" max="10728" width="10.85546875" customWidth="1"/>
    <col min="10980" max="10980" width="41.42578125" customWidth="1"/>
    <col min="10981" max="10984" width="10.85546875" customWidth="1"/>
    <col min="11236" max="11236" width="41.42578125" customWidth="1"/>
    <col min="11237" max="11240" width="10.85546875" customWidth="1"/>
    <col min="11492" max="11492" width="41.42578125" customWidth="1"/>
    <col min="11493" max="11496" width="10.85546875" customWidth="1"/>
    <col min="11748" max="11748" width="41.42578125" customWidth="1"/>
    <col min="11749" max="11752" width="10.85546875" customWidth="1"/>
    <col min="12004" max="12004" width="41.42578125" customWidth="1"/>
    <col min="12005" max="12008" width="10.85546875" customWidth="1"/>
    <col min="12260" max="12260" width="41.42578125" customWidth="1"/>
    <col min="12261" max="12264" width="10.85546875" customWidth="1"/>
    <col min="12516" max="12516" width="41.42578125" customWidth="1"/>
    <col min="12517" max="12520" width="10.85546875" customWidth="1"/>
    <col min="12772" max="12772" width="41.42578125" customWidth="1"/>
    <col min="12773" max="12776" width="10.85546875" customWidth="1"/>
    <col min="13028" max="13028" width="41.42578125" customWidth="1"/>
    <col min="13029" max="13032" width="10.85546875" customWidth="1"/>
    <col min="13284" max="13284" width="41.42578125" customWidth="1"/>
    <col min="13285" max="13288" width="10.85546875" customWidth="1"/>
    <col min="13540" max="13540" width="41.42578125" customWidth="1"/>
    <col min="13541" max="13544" width="10.85546875" customWidth="1"/>
    <col min="13796" max="13796" width="41.42578125" customWidth="1"/>
    <col min="13797" max="13800" width="10.85546875" customWidth="1"/>
    <col min="14052" max="14052" width="41.42578125" customWidth="1"/>
    <col min="14053" max="14056" width="10.85546875" customWidth="1"/>
    <col min="14308" max="14308" width="41.42578125" customWidth="1"/>
    <col min="14309" max="14312" width="10.85546875" customWidth="1"/>
    <col min="14564" max="14564" width="41.42578125" customWidth="1"/>
    <col min="14565" max="14568" width="10.85546875" customWidth="1"/>
    <col min="14820" max="14820" width="41.42578125" customWidth="1"/>
    <col min="14821" max="14824" width="10.85546875" customWidth="1"/>
    <col min="15076" max="15076" width="41.42578125" customWidth="1"/>
    <col min="15077" max="15080" width="10.85546875" customWidth="1"/>
    <col min="15332" max="15332" width="41.42578125" customWidth="1"/>
    <col min="15333" max="15336" width="10.85546875" customWidth="1"/>
    <col min="15588" max="15588" width="41.42578125" customWidth="1"/>
    <col min="15589" max="15592" width="10.85546875" customWidth="1"/>
    <col min="15844" max="15844" width="41.42578125" customWidth="1"/>
    <col min="15845" max="15848" width="10.85546875" customWidth="1"/>
    <col min="16100" max="16100" width="41.42578125" customWidth="1"/>
    <col min="16101" max="16104" width="10.85546875" customWidth="1"/>
  </cols>
  <sheetData>
    <row r="1" spans="1:5" ht="18.75" customHeight="1" x14ac:dyDescent="0.25">
      <c r="A1" s="4" t="s">
        <v>118</v>
      </c>
      <c r="B1" s="24"/>
      <c r="C1" s="24"/>
      <c r="D1" s="24"/>
      <c r="E1" s="24"/>
    </row>
    <row r="2" spans="1:5" x14ac:dyDescent="0.25">
      <c r="A2" s="24"/>
      <c r="B2" s="24"/>
      <c r="C2" s="24"/>
      <c r="D2" s="24"/>
      <c r="E2" s="24"/>
    </row>
    <row r="3" spans="1:5" ht="32.25" customHeight="1" x14ac:dyDescent="0.25">
      <c r="A3" s="57"/>
      <c r="B3" s="52" t="s">
        <v>5</v>
      </c>
      <c r="C3" s="52" t="s">
        <v>8</v>
      </c>
      <c r="D3" s="52" t="s">
        <v>6</v>
      </c>
      <c r="E3" s="47" t="s">
        <v>3</v>
      </c>
    </row>
    <row r="4" spans="1:5" x14ac:dyDescent="0.25">
      <c r="A4" s="3" t="s">
        <v>72</v>
      </c>
      <c r="B4" s="55">
        <v>1.2</v>
      </c>
      <c r="C4" s="55">
        <v>1</v>
      </c>
      <c r="D4" s="55">
        <v>0.9</v>
      </c>
      <c r="E4" s="55">
        <v>1.1000000000000001</v>
      </c>
    </row>
    <row r="5" spans="1:5" x14ac:dyDescent="0.25">
      <c r="A5" s="3" t="s">
        <v>73</v>
      </c>
      <c r="B5" s="55">
        <v>8.5</v>
      </c>
      <c r="C5" s="55">
        <v>10.6</v>
      </c>
      <c r="D5" s="55">
        <v>7.6</v>
      </c>
      <c r="E5" s="55">
        <v>8.8000000000000007</v>
      </c>
    </row>
    <row r="6" spans="1:5" x14ac:dyDescent="0.25">
      <c r="A6" s="3" t="s">
        <v>74</v>
      </c>
      <c r="B6" s="55">
        <v>51.7</v>
      </c>
      <c r="C6" s="55">
        <v>49.2</v>
      </c>
      <c r="D6" s="55">
        <v>53.1</v>
      </c>
      <c r="E6" s="55">
        <v>51.4</v>
      </c>
    </row>
    <row r="7" spans="1:5" x14ac:dyDescent="0.25">
      <c r="A7" s="3" t="s">
        <v>75</v>
      </c>
      <c r="B7" s="55">
        <v>12.3</v>
      </c>
      <c r="C7" s="55">
        <v>10.3</v>
      </c>
      <c r="D7" s="55">
        <v>12.8</v>
      </c>
      <c r="E7" s="55">
        <v>11.9</v>
      </c>
    </row>
    <row r="8" spans="1:5" x14ac:dyDescent="0.25">
      <c r="A8" s="3" t="s">
        <v>76</v>
      </c>
      <c r="B8" s="55">
        <v>10.199999999999999</v>
      </c>
      <c r="C8" s="55">
        <v>10.1</v>
      </c>
      <c r="D8" s="55">
        <v>11.8</v>
      </c>
      <c r="E8" s="55">
        <v>10.5</v>
      </c>
    </row>
    <row r="9" spans="1:5" x14ac:dyDescent="0.25">
      <c r="A9" s="3" t="s">
        <v>77</v>
      </c>
      <c r="B9" s="55">
        <v>6.7</v>
      </c>
      <c r="C9" s="55">
        <v>6.5</v>
      </c>
      <c r="D9" s="55">
        <v>6</v>
      </c>
      <c r="E9" s="55">
        <v>6.5</v>
      </c>
    </row>
    <row r="10" spans="1:5" x14ac:dyDescent="0.25">
      <c r="A10" s="3" t="s">
        <v>78</v>
      </c>
      <c r="B10" s="55">
        <v>6.4</v>
      </c>
      <c r="C10" s="55">
        <v>6.8</v>
      </c>
      <c r="D10" s="55">
        <v>6.2</v>
      </c>
      <c r="E10" s="55">
        <v>6.4</v>
      </c>
    </row>
    <row r="11" spans="1:5" x14ac:dyDescent="0.25">
      <c r="A11" s="3" t="s">
        <v>79</v>
      </c>
      <c r="B11" s="55">
        <v>3.1</v>
      </c>
      <c r="C11" s="55">
        <v>5.6</v>
      </c>
      <c r="D11" s="55">
        <v>1.7</v>
      </c>
      <c r="E11" s="55">
        <v>3.4</v>
      </c>
    </row>
    <row r="12" spans="1:5" x14ac:dyDescent="0.25">
      <c r="A12" s="103"/>
      <c r="B12" s="102"/>
      <c r="C12" s="102"/>
      <c r="D12" s="102"/>
      <c r="E12" s="102"/>
    </row>
    <row r="13" spans="1:5" x14ac:dyDescent="0.25">
      <c r="A13" s="40" t="s">
        <v>3</v>
      </c>
      <c r="B13" s="53">
        <v>100</v>
      </c>
      <c r="C13" s="53">
        <v>100</v>
      </c>
      <c r="D13" s="53">
        <v>100</v>
      </c>
      <c r="E13" s="54">
        <v>100</v>
      </c>
    </row>
    <row r="14" spans="1:5" x14ac:dyDescent="0.25">
      <c r="A14" s="40"/>
      <c r="B14" s="54"/>
      <c r="C14" s="54"/>
      <c r="D14" s="54"/>
      <c r="E14" s="54"/>
    </row>
    <row r="15" spans="1:5" ht="15" customHeight="1" x14ac:dyDescent="0.25">
      <c r="A15" s="43" t="s">
        <v>106</v>
      </c>
      <c r="B15" s="24"/>
      <c r="C15" s="24"/>
      <c r="D15" s="24"/>
      <c r="E15" s="24"/>
    </row>
    <row r="16" spans="1:5" x14ac:dyDescent="0.25">
      <c r="A16" s="8" t="s">
        <v>107</v>
      </c>
      <c r="B16" s="3"/>
      <c r="C16" s="3"/>
      <c r="D16" s="3"/>
      <c r="E16" s="24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Tableau 4</vt:lpstr>
      <vt:lpstr>Tableau 5</vt:lpstr>
      <vt:lpstr>Tableau Annexe 1</vt:lpstr>
      <vt:lpstr>Tableau Annexe 2</vt:lpstr>
      <vt:lpstr>Tableau Annexe 3</vt:lpstr>
      <vt:lpstr>Tableau Annexe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2023-02-08T15:45:41Z</dcterms:modified>
</cp:coreProperties>
</file>