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3\03 - Mise en ligne\"/>
    </mc:Choice>
  </mc:AlternateContent>
  <bookViews>
    <workbookView xWindow="0" yWindow="0" windowWidth="20490" windowHeight="7020" tabRatio="306"/>
  </bookViews>
  <sheets>
    <sheet name="Sommaire" sheetId="6" r:id="rId1"/>
    <sheet name="1" sheetId="1" r:id="rId2"/>
    <sheet name="2" sheetId="2" r:id="rId3"/>
    <sheet name="3" sheetId="3" r:id="rId4"/>
    <sheet name="4" sheetId="4" r:id="rId5"/>
    <sheet name="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5" l="1"/>
  <c r="E8" i="5"/>
  <c r="E9" i="5"/>
  <c r="E10" i="5"/>
  <c r="E11" i="5"/>
  <c r="E12" i="5"/>
  <c r="E13" i="5"/>
  <c r="E14" i="5"/>
  <c r="E15" i="5"/>
  <c r="E16" i="5"/>
  <c r="I12" i="3"/>
  <c r="H12" i="3"/>
  <c r="G12" i="2"/>
  <c r="F12" i="2"/>
  <c r="F41" i="1"/>
  <c r="F42" i="1"/>
  <c r="F30" i="1"/>
  <c r="F31" i="1" s="1"/>
  <c r="F19" i="1"/>
  <c r="F20" i="1" s="1"/>
  <c r="F8" i="1"/>
  <c r="F9" i="1"/>
  <c r="G12" i="3" l="1"/>
  <c r="F12" i="3"/>
  <c r="E12" i="2"/>
  <c r="D12" i="2"/>
  <c r="D41" i="1"/>
  <c r="D42" i="1" s="1"/>
  <c r="D30" i="1"/>
  <c r="D31" i="1" s="1"/>
  <c r="D19" i="1"/>
  <c r="D20" i="1" s="1"/>
  <c r="D8" i="1"/>
  <c r="D9" i="1" s="1"/>
  <c r="C13" i="3" l="1"/>
  <c r="B13" i="3"/>
  <c r="B41" i="1"/>
  <c r="B42" i="1" s="1"/>
  <c r="D15" i="4" l="1"/>
  <c r="E15" i="4" s="1"/>
  <c r="F15" i="4" s="1"/>
  <c r="D14" i="4"/>
  <c r="E14" i="4" s="1"/>
  <c r="F14" i="4" s="1"/>
  <c r="D13" i="4"/>
  <c r="E13" i="4" s="1"/>
  <c r="F13" i="4" s="1"/>
  <c r="D12" i="4"/>
  <c r="E12" i="4" s="1"/>
  <c r="F12" i="4" s="1"/>
  <c r="D11" i="4"/>
  <c r="E11" i="4" s="1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E6" i="4" s="1"/>
  <c r="F6" i="4" s="1"/>
  <c r="B12" i="2" l="1"/>
  <c r="C12" i="2"/>
  <c r="B30" i="1" l="1"/>
  <c r="B31" i="1" s="1"/>
  <c r="B19" i="1"/>
  <c r="B20" i="1" s="1"/>
  <c r="B8" i="1" l="1"/>
  <c r="B9" i="1" s="1"/>
</calcChain>
</file>

<file path=xl/sharedStrings.xml><?xml version="1.0" encoding="utf-8"?>
<sst xmlns="http://schemas.openxmlformats.org/spreadsheetml/2006/main" count="159" uniqueCount="83">
  <si>
    <t>H 2019</t>
  </si>
  <si>
    <t>F 2019</t>
  </si>
  <si>
    <t xml:space="preserve">Femmes </t>
  </si>
  <si>
    <t>Hommes</t>
  </si>
  <si>
    <t>H 2020</t>
  </si>
  <si>
    <t>F 2020</t>
  </si>
  <si>
    <t>Chimie et environnement</t>
  </si>
  <si>
    <t>Electronique, traitement du signal et instrumentation</t>
  </si>
  <si>
    <t>Matériaux, mécanique et procédés industriels</t>
  </si>
  <si>
    <t>Numérique, technologies logicielles et communication</t>
  </si>
  <si>
    <t>Pharmacie et biotechnologies</t>
  </si>
  <si>
    <t>Technologies médicales</t>
  </si>
  <si>
    <t>Femmes</t>
  </si>
  <si>
    <t>Inventeurs domiciliés en France</t>
  </si>
  <si>
    <t>Total</t>
  </si>
  <si>
    <t>Nb de thèses</t>
  </si>
  <si>
    <t>Biologie</t>
  </si>
  <si>
    <t>Médecine</t>
  </si>
  <si>
    <t>Chimie</t>
  </si>
  <si>
    <t>Sciences humaines</t>
  </si>
  <si>
    <t>Autre</t>
  </si>
  <si>
    <t>Sciences sociales</t>
  </si>
  <si>
    <t>Informatique</t>
  </si>
  <si>
    <t>Ingénierie</t>
  </si>
  <si>
    <t>Physique</t>
  </si>
  <si>
    <t>Mathématiques</t>
  </si>
  <si>
    <t>Nb. de thèse avec une femme directrice</t>
  </si>
  <si>
    <t xml:space="preserve">Nb de thèses avec un homme directeur </t>
  </si>
  <si>
    <t>Pourcentage de femmes dans le vivier des encadrants de thèses</t>
  </si>
  <si>
    <t>Agroalimentaire</t>
  </si>
  <si>
    <t>Matériaux</t>
  </si>
  <si>
    <t>Numérique</t>
  </si>
  <si>
    <t>Santé</t>
  </si>
  <si>
    <t>Spatial</t>
  </si>
  <si>
    <t>Nécessités courantes de la vie</t>
  </si>
  <si>
    <t>Constructions fixes</t>
  </si>
  <si>
    <t>Nouveaux développements technologiques</t>
  </si>
  <si>
    <t>Électricité</t>
  </si>
  <si>
    <t>Chimie, métallurgie</t>
  </si>
  <si>
    <t>Techniques industrielles diverses, transports</t>
  </si>
  <si>
    <t>Textiles, papier</t>
  </si>
  <si>
    <t>Mécanique, éclairage, chauffage, armement, sautage</t>
  </si>
  <si>
    <t>Énergie</t>
  </si>
  <si>
    <t>01 Participation des femmes et des hommes dans les dipositifs d'incitation à la R&amp;D et à l'innovation des entreprises</t>
  </si>
  <si>
    <t>Sommaire</t>
  </si>
  <si>
    <t>Tableau 1</t>
  </si>
  <si>
    <t>Tableau 2</t>
  </si>
  <si>
    <t>Tableau 3</t>
  </si>
  <si>
    <t>Tableau 4</t>
  </si>
  <si>
    <t>Tableau 5</t>
  </si>
  <si>
    <t>Participation des femmes et des hommes dans les dipositifs d'incitation à la R&amp;D et à l'innovation des entreprises</t>
  </si>
  <si>
    <t>H 2021</t>
  </si>
  <si>
    <t>F 2021</t>
  </si>
  <si>
    <t>Champ : Les lauréats nationaux du prix Pepite.</t>
  </si>
  <si>
    <t>Electronique, instrument du signal et instrumentation</t>
  </si>
  <si>
    <t>Technologie médicale</t>
  </si>
  <si>
    <t>Cifre - Doctorants bénéficiant d'une convention entre 2019 et 2021</t>
  </si>
  <si>
    <t>Prix Pepite - Lauréats entre 2020 et 2022</t>
  </si>
  <si>
    <t>H 2022</t>
  </si>
  <si>
    <t>F 2022</t>
  </si>
  <si>
    <t>Source : ANRT, MESR-SIES.</t>
  </si>
  <si>
    <t>Champ : France.</t>
  </si>
  <si>
    <t>Source : Dossiers de presse, prix Pepite, tremplin pour l'entrepreneuriat étudiant, octobre 2020, octobre 2021 et octobre 2022.</t>
  </si>
  <si>
    <t>i-Lab - Palmarès 2020, 2021 et 2022</t>
  </si>
  <si>
    <t>Source : Dossiers de presse, concours d'innovation i-Lab, juillet 2020, juillet 2021 et juillet 2022.</t>
  </si>
  <si>
    <t>i-PhD 2019, 2021 et 2022</t>
  </si>
  <si>
    <t>Source : MESR, BPIFrance, concours d'innovation i-PhD, palmarès 2019, palmarès 2021 et palmarès 2022.</t>
  </si>
  <si>
    <t>02 i-Lab - Lauréates et lauréats du concours national d'aide à la création d'entreprises de technologies innovantes par domaine technologique entre 2020 et 2022 (en %)</t>
  </si>
  <si>
    <t>i-Lab - Lauréates et lauréats du concours national d'aide à la création d'entreprises de technologies innovantes par domaine technologique entre 2020 et 2022 (en %)</t>
  </si>
  <si>
    <t>03 Lauréates et lauréats du concours d'innovation i-PhD par secteur en 2019, 2021 et 2022</t>
  </si>
  <si>
    <t>Lauréates et lauréats du concours d'innovation i-PhD par secteur en 2019, 2021 et 2022</t>
  </si>
  <si>
    <t>Source : Office européen des brevets, Patstat, Autumn 2022 ; retraitement MESR-SIES.</t>
  </si>
  <si>
    <t>Champ : familles de brevets ayant une date de premier dépôt entre 2010 et l’automne 2022 avec au moins un déposant ou un inventeur avec une adresse française.</t>
  </si>
  <si>
    <t>Note :  une famille de dépôts de demandes de brevets peut être attachée à plusieurs codes de classification technologique et, dans ce cas, elle est comptabilisée plusieurs fois.</t>
  </si>
  <si>
    <t>04 Part des femmes inventrices selon le domaine technologique du brevet déposé entre 2010 et 2022</t>
  </si>
  <si>
    <t>Part des femmes inventrices selon le domaine technologique du brevet déposé entre 2010 et 2022</t>
  </si>
  <si>
    <t>05 Part des femmes dans les directions de thèses entre 2010 et 2019 (en %)</t>
  </si>
  <si>
    <t>Part des femmes dans les directions de thèses entre 2010 et 2019 (en %)</t>
  </si>
  <si>
    <t>Part des femmes parmi les directeurs de thèses entre 2010 et 2019 (en %)</t>
  </si>
  <si>
    <t>Proportion de thèses encadrées par au moins une femme par champ disciplinaire entre 2010 et 2019 (en %)</t>
  </si>
  <si>
    <t>Champ : Thèses soutenues entre 2010 et 2019.</t>
  </si>
  <si>
    <t>Source : theses.fr ; retraitement MESR-SIES.</t>
  </si>
  <si>
    <t>Sciences de la terre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</si>
</sst>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3" fillId="0" borderId="0" xfId="0" applyFont="1"/>
    <xf numFmtId="9" fontId="2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1" applyNumberFormat="1" applyFont="1" applyBorder="1"/>
    <xf numFmtId="9" fontId="2" fillId="0" borderId="0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6" fillId="0" borderId="0" xfId="0" applyFont="1" applyAlignment="1"/>
    <xf numFmtId="0" fontId="8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4" xfId="0" applyFont="1" applyFill="1" applyBorder="1"/>
    <xf numFmtId="3" fontId="2" fillId="0" borderId="4" xfId="1" applyNumberFormat="1" applyFont="1" applyBorder="1"/>
    <xf numFmtId="3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2"/>
    <xf numFmtId="0" fontId="10" fillId="0" borderId="0" xfId="2" applyAlignment="1"/>
    <xf numFmtId="0" fontId="1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1" sqref="B1"/>
    </sheetView>
  </sheetViews>
  <sheetFormatPr baseColWidth="10" defaultRowHeight="12.75" x14ac:dyDescent="0.2"/>
  <cols>
    <col min="1" max="16384" width="11.42578125" style="1"/>
  </cols>
  <sheetData>
    <row r="1" spans="1:2" x14ac:dyDescent="0.2">
      <c r="A1" s="6" t="s">
        <v>44</v>
      </c>
    </row>
    <row r="3" spans="1:2" ht="15" x14ac:dyDescent="0.25">
      <c r="A3" s="1" t="s">
        <v>45</v>
      </c>
      <c r="B3" s="57" t="s">
        <v>50</v>
      </c>
    </row>
    <row r="4" spans="1:2" ht="15" x14ac:dyDescent="0.25">
      <c r="A4" s="1" t="s">
        <v>46</v>
      </c>
      <c r="B4" s="57" t="s">
        <v>68</v>
      </c>
    </row>
    <row r="5" spans="1:2" ht="15" x14ac:dyDescent="0.25">
      <c r="A5" s="1" t="s">
        <v>47</v>
      </c>
      <c r="B5" s="57" t="s">
        <v>70</v>
      </c>
    </row>
    <row r="6" spans="1:2" ht="15" x14ac:dyDescent="0.25">
      <c r="A6" s="1" t="s">
        <v>48</v>
      </c>
      <c r="B6" s="57" t="s">
        <v>75</v>
      </c>
    </row>
    <row r="7" spans="1:2" ht="15" x14ac:dyDescent="0.25">
      <c r="A7" s="1" t="s">
        <v>49</v>
      </c>
      <c r="B7" s="57" t="s">
        <v>77</v>
      </c>
    </row>
  </sheetData>
  <hyperlinks>
    <hyperlink ref="B3" location="'1'!A1" display="Participation des femmes et des hommes dans les dipositifs d'incitation à la R&amp;D et à l'innovation des entreprises"/>
    <hyperlink ref="B4" location="'2'!A1" display="i-Lab - Lauréates et lauréats du concours national d'aide à la création d'entreprises de technologies innovantes par domaine technologique entre 2020 et 2022 (en %)"/>
    <hyperlink ref="B5" location="'3'!A1" display="Lauréates et lauréats du concours d'innovation i-PhD par secteur en 2019, 2021 et 2022"/>
    <hyperlink ref="B6" location="'4'!A1" display="Part des femmes inventrices selon le domaine technologique du brevet déposé entre 2010 et 2022"/>
    <hyperlink ref="B7" location="'5'!A1" display="Part des femmes dans les directions de thèses entre 2010 et 2019 (en %)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B2" sqref="B2"/>
    </sheetView>
  </sheetViews>
  <sheetFormatPr baseColWidth="10" defaultRowHeight="12.75" x14ac:dyDescent="0.2"/>
  <cols>
    <col min="1" max="2" width="11.42578125" style="8"/>
    <col min="3" max="3" width="11.5703125" style="8" customWidth="1"/>
    <col min="4" max="16384" width="11.42578125" style="8"/>
  </cols>
  <sheetData>
    <row r="1" spans="1:9" x14ac:dyDescent="0.2">
      <c r="A1" s="10" t="s">
        <v>43</v>
      </c>
    </row>
    <row r="2" spans="1:9" ht="15" x14ac:dyDescent="0.25">
      <c r="A2" s="58" t="s">
        <v>44</v>
      </c>
    </row>
    <row r="4" spans="1:9" ht="15.75" customHeight="1" x14ac:dyDescent="0.2">
      <c r="A4" s="18" t="s">
        <v>56</v>
      </c>
      <c r="B4" s="19"/>
      <c r="C4" s="16"/>
      <c r="F4" s="16"/>
      <c r="I4" s="16"/>
    </row>
    <row r="5" spans="1:9" x14ac:dyDescent="0.2">
      <c r="A5" s="59">
        <v>2019</v>
      </c>
      <c r="B5" s="3">
        <v>1450</v>
      </c>
      <c r="C5" s="59">
        <v>2020</v>
      </c>
      <c r="D5" s="3">
        <v>1556</v>
      </c>
      <c r="E5" s="59">
        <v>2021</v>
      </c>
      <c r="F5" s="3">
        <v>1677</v>
      </c>
    </row>
    <row r="6" spans="1:9" x14ac:dyDescent="0.2">
      <c r="A6" s="2" t="s">
        <v>0</v>
      </c>
      <c r="B6" s="4">
        <v>920</v>
      </c>
      <c r="C6" s="2" t="s">
        <v>4</v>
      </c>
      <c r="D6" s="4">
        <v>967</v>
      </c>
      <c r="E6" s="2" t="s">
        <v>51</v>
      </c>
      <c r="F6" s="4">
        <v>1020</v>
      </c>
    </row>
    <row r="7" spans="1:9" x14ac:dyDescent="0.2">
      <c r="A7" s="2" t="s">
        <v>1</v>
      </c>
      <c r="B7" s="4">
        <v>530</v>
      </c>
      <c r="C7" s="2" t="s">
        <v>5</v>
      </c>
      <c r="D7" s="4">
        <v>589</v>
      </c>
      <c r="E7" s="2" t="s">
        <v>52</v>
      </c>
      <c r="F7" s="4">
        <v>657</v>
      </c>
    </row>
    <row r="8" spans="1:9" x14ac:dyDescent="0.2">
      <c r="A8" s="2" t="s">
        <v>2</v>
      </c>
      <c r="B8" s="5">
        <f t="shared" ref="B8" si="0">B7/B5</f>
        <v>0.36551724137931035</v>
      </c>
      <c r="C8" s="2" t="s">
        <v>2</v>
      </c>
      <c r="D8" s="5">
        <f t="shared" ref="D8:F8" si="1">D7/D5</f>
        <v>0.37853470437017994</v>
      </c>
      <c r="E8" s="2" t="s">
        <v>2</v>
      </c>
      <c r="F8" s="5">
        <f>F7/F5</f>
        <v>0.39177101967799643</v>
      </c>
    </row>
    <row r="9" spans="1:9" x14ac:dyDescent="0.2">
      <c r="A9" s="15" t="s">
        <v>3</v>
      </c>
      <c r="B9" s="5">
        <f>1-B8</f>
        <v>0.63448275862068959</v>
      </c>
      <c r="C9" s="15" t="s">
        <v>3</v>
      </c>
      <c r="D9" s="5">
        <f>1-D8</f>
        <v>0.62146529562982011</v>
      </c>
      <c r="E9" s="15" t="s">
        <v>3</v>
      </c>
      <c r="F9" s="5">
        <f>1-F8</f>
        <v>0.60822898032200357</v>
      </c>
    </row>
    <row r="11" spans="1:9" x14ac:dyDescent="0.2">
      <c r="A11" s="20" t="s">
        <v>60</v>
      </c>
    </row>
    <row r="12" spans="1:9" x14ac:dyDescent="0.2">
      <c r="A12" s="8" t="s">
        <v>61</v>
      </c>
    </row>
    <row r="15" spans="1:9" ht="15" x14ac:dyDescent="0.2">
      <c r="A15" s="18" t="s">
        <v>57</v>
      </c>
      <c r="B15" s="19"/>
    </row>
    <row r="16" spans="1:9" x14ac:dyDescent="0.2">
      <c r="A16" s="59">
        <v>2020</v>
      </c>
      <c r="B16" s="3">
        <v>29</v>
      </c>
      <c r="C16" s="59">
        <v>2021</v>
      </c>
      <c r="D16" s="3">
        <v>32</v>
      </c>
      <c r="E16" s="59">
        <v>2022</v>
      </c>
      <c r="F16" s="3">
        <v>33</v>
      </c>
      <c r="I16" s="10"/>
    </row>
    <row r="17" spans="1:14" x14ac:dyDescent="0.2">
      <c r="A17" s="2" t="s">
        <v>4</v>
      </c>
      <c r="B17" s="4">
        <v>21</v>
      </c>
      <c r="C17" s="2" t="s">
        <v>51</v>
      </c>
      <c r="D17" s="4">
        <v>20</v>
      </c>
      <c r="E17" s="2" t="s">
        <v>58</v>
      </c>
      <c r="F17" s="4">
        <v>19</v>
      </c>
    </row>
    <row r="18" spans="1:14" x14ac:dyDescent="0.2">
      <c r="A18" s="2" t="s">
        <v>5</v>
      </c>
      <c r="B18" s="4">
        <v>8</v>
      </c>
      <c r="C18" s="2" t="s">
        <v>52</v>
      </c>
      <c r="D18" s="4">
        <v>12</v>
      </c>
      <c r="E18" s="2" t="s">
        <v>59</v>
      </c>
      <c r="F18" s="4">
        <v>14</v>
      </c>
    </row>
    <row r="19" spans="1:14" x14ac:dyDescent="0.2">
      <c r="A19" s="2" t="s">
        <v>2</v>
      </c>
      <c r="B19" s="5">
        <f>B18/B16</f>
        <v>0.27586206896551724</v>
      </c>
      <c r="C19" s="2" t="s">
        <v>2</v>
      </c>
      <c r="D19" s="5">
        <f>D18/D16</f>
        <v>0.375</v>
      </c>
      <c r="E19" s="2" t="s">
        <v>2</v>
      </c>
      <c r="F19" s="5">
        <f>F18/F16</f>
        <v>0.42424242424242425</v>
      </c>
    </row>
    <row r="20" spans="1:14" x14ac:dyDescent="0.2">
      <c r="A20" s="15" t="s">
        <v>3</v>
      </c>
      <c r="B20" s="5">
        <f>1-B19</f>
        <v>0.72413793103448276</v>
      </c>
      <c r="C20" s="15" t="s">
        <v>3</v>
      </c>
      <c r="D20" s="5">
        <f>1-D19</f>
        <v>0.625</v>
      </c>
      <c r="E20" s="15" t="s">
        <v>3</v>
      </c>
      <c r="F20" s="5">
        <f>1-F19</f>
        <v>0.57575757575757569</v>
      </c>
    </row>
    <row r="22" spans="1:14" ht="15" x14ac:dyDescent="0.25">
      <c r="A22" s="20" t="s">
        <v>62</v>
      </c>
      <c r="B22" s="21"/>
      <c r="C22" s="21"/>
      <c r="D22" s="21"/>
    </row>
    <row r="23" spans="1:14" x14ac:dyDescent="0.2">
      <c r="A23" s="8" t="s">
        <v>53</v>
      </c>
    </row>
    <row r="26" spans="1:14" ht="15" x14ac:dyDescent="0.2">
      <c r="A26" s="10" t="s">
        <v>63</v>
      </c>
      <c r="B26" s="19"/>
    </row>
    <row r="27" spans="1:14" ht="15" customHeight="1" x14ac:dyDescent="0.2">
      <c r="A27" s="59">
        <v>2020</v>
      </c>
      <c r="B27" s="3">
        <v>73</v>
      </c>
      <c r="C27" s="59">
        <v>2021</v>
      </c>
      <c r="D27" s="3">
        <v>69</v>
      </c>
      <c r="E27" s="59">
        <v>2022</v>
      </c>
      <c r="F27" s="3">
        <v>78</v>
      </c>
    </row>
    <row r="28" spans="1:14" x14ac:dyDescent="0.2">
      <c r="A28" s="2" t="s">
        <v>4</v>
      </c>
      <c r="B28" s="4">
        <v>58</v>
      </c>
      <c r="C28" s="2" t="s">
        <v>51</v>
      </c>
      <c r="D28" s="4">
        <v>60</v>
      </c>
      <c r="E28" s="2" t="s">
        <v>58</v>
      </c>
      <c r="F28" s="4">
        <v>65</v>
      </c>
    </row>
    <row r="29" spans="1:14" x14ac:dyDescent="0.2">
      <c r="A29" s="2" t="s">
        <v>5</v>
      </c>
      <c r="B29" s="4">
        <v>15</v>
      </c>
      <c r="C29" s="2" t="s">
        <v>52</v>
      </c>
      <c r="D29" s="4">
        <v>9</v>
      </c>
      <c r="E29" s="2" t="s">
        <v>59</v>
      </c>
      <c r="F29" s="4">
        <v>13</v>
      </c>
    </row>
    <row r="30" spans="1:14" x14ac:dyDescent="0.2">
      <c r="A30" s="2" t="s">
        <v>2</v>
      </c>
      <c r="B30" s="5">
        <f>B29/B27</f>
        <v>0.20547945205479451</v>
      </c>
      <c r="C30" s="2" t="s">
        <v>2</v>
      </c>
      <c r="D30" s="5">
        <f>D29/D27</f>
        <v>0.13043478260869565</v>
      </c>
      <c r="E30" s="2" t="s">
        <v>2</v>
      </c>
      <c r="F30" s="5">
        <f>F29/F27</f>
        <v>0.16666666666666666</v>
      </c>
      <c r="N30" s="10"/>
    </row>
    <row r="31" spans="1:14" x14ac:dyDescent="0.2">
      <c r="A31" s="15" t="s">
        <v>3</v>
      </c>
      <c r="B31" s="5">
        <f>1-B30</f>
        <v>0.79452054794520555</v>
      </c>
      <c r="C31" s="15" t="s">
        <v>3</v>
      </c>
      <c r="D31" s="5">
        <f>1-D30</f>
        <v>0.86956521739130432</v>
      </c>
      <c r="E31" s="15" t="s">
        <v>3</v>
      </c>
      <c r="F31" s="5">
        <f>1-F30</f>
        <v>0.83333333333333337</v>
      </c>
    </row>
    <row r="33" spans="1:6" ht="15" x14ac:dyDescent="0.25">
      <c r="A33" s="20" t="s">
        <v>64</v>
      </c>
      <c r="B33" s="21"/>
      <c r="C33" s="21"/>
      <c r="D33" s="21"/>
    </row>
    <row r="34" spans="1:6" x14ac:dyDescent="0.2">
      <c r="A34" s="8" t="s">
        <v>61</v>
      </c>
    </row>
    <row r="37" spans="1:6" ht="15" x14ac:dyDescent="0.2">
      <c r="A37" s="18" t="s">
        <v>65</v>
      </c>
      <c r="B37" s="19"/>
    </row>
    <row r="38" spans="1:6" x14ac:dyDescent="0.2">
      <c r="A38" s="59">
        <v>2019</v>
      </c>
      <c r="B38" s="3">
        <v>29</v>
      </c>
      <c r="C38" s="59">
        <v>2021</v>
      </c>
      <c r="D38" s="3">
        <v>43</v>
      </c>
      <c r="E38" s="59">
        <v>2022</v>
      </c>
      <c r="F38" s="3">
        <v>36</v>
      </c>
    </row>
    <row r="39" spans="1:6" x14ac:dyDescent="0.2">
      <c r="A39" s="2" t="s">
        <v>0</v>
      </c>
      <c r="B39" s="4">
        <v>24</v>
      </c>
      <c r="C39" s="2" t="s">
        <v>51</v>
      </c>
      <c r="D39" s="4">
        <v>28</v>
      </c>
      <c r="E39" s="2" t="s">
        <v>58</v>
      </c>
      <c r="F39" s="4">
        <v>26</v>
      </c>
    </row>
    <row r="40" spans="1:6" x14ac:dyDescent="0.2">
      <c r="A40" s="2" t="s">
        <v>1</v>
      </c>
      <c r="B40" s="4">
        <v>5</v>
      </c>
      <c r="C40" s="2" t="s">
        <v>52</v>
      </c>
      <c r="D40" s="4">
        <v>15</v>
      </c>
      <c r="E40" s="2" t="s">
        <v>59</v>
      </c>
      <c r="F40" s="4">
        <v>10</v>
      </c>
    </row>
    <row r="41" spans="1:6" ht="14.25" customHeight="1" x14ac:dyDescent="0.2">
      <c r="A41" s="2" t="s">
        <v>2</v>
      </c>
      <c r="B41" s="5">
        <f>B40/B38</f>
        <v>0.17241379310344829</v>
      </c>
      <c r="C41" s="2" t="s">
        <v>2</v>
      </c>
      <c r="D41" s="5">
        <f>D40/D38</f>
        <v>0.34883720930232559</v>
      </c>
      <c r="E41" s="2" t="s">
        <v>2</v>
      </c>
      <c r="F41" s="5">
        <f>F40/F38</f>
        <v>0.27777777777777779</v>
      </c>
    </row>
    <row r="42" spans="1:6" ht="13.5" customHeight="1" x14ac:dyDescent="0.2">
      <c r="A42" s="15" t="s">
        <v>3</v>
      </c>
      <c r="B42" s="5">
        <f>1-B41</f>
        <v>0.82758620689655171</v>
      </c>
      <c r="C42" s="15" t="s">
        <v>3</v>
      </c>
      <c r="D42" s="5">
        <f>1-D41</f>
        <v>0.65116279069767447</v>
      </c>
      <c r="E42" s="15" t="s">
        <v>3</v>
      </c>
      <c r="F42" s="5">
        <f>1-F41</f>
        <v>0.72222222222222221</v>
      </c>
    </row>
    <row r="44" spans="1:6" ht="15" x14ac:dyDescent="0.25">
      <c r="A44" s="20" t="s">
        <v>66</v>
      </c>
      <c r="B44" s="21"/>
      <c r="C44" s="21"/>
      <c r="D44" s="21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2" sqref="B2"/>
    </sheetView>
  </sheetViews>
  <sheetFormatPr baseColWidth="10" defaultRowHeight="12.75" x14ac:dyDescent="0.2"/>
  <cols>
    <col min="1" max="1" width="45.7109375" style="1" customWidth="1"/>
    <col min="2" max="16384" width="11.42578125" style="1"/>
  </cols>
  <sheetData>
    <row r="1" spans="1:7" x14ac:dyDescent="0.2">
      <c r="A1" s="6" t="s">
        <v>67</v>
      </c>
      <c r="C1" s="6"/>
    </row>
    <row r="2" spans="1:7" ht="15" x14ac:dyDescent="0.25">
      <c r="A2" s="58" t="s">
        <v>44</v>
      </c>
      <c r="C2" s="6"/>
    </row>
    <row r="3" spans="1:7" ht="15" x14ac:dyDescent="0.25">
      <c r="A3" s="58"/>
      <c r="C3" s="6"/>
    </row>
    <row r="4" spans="1:7" x14ac:dyDescent="0.2">
      <c r="B4" s="62">
        <v>2020</v>
      </c>
      <c r="C4" s="62"/>
      <c r="D4" s="62">
        <v>2021</v>
      </c>
      <c r="E4" s="62"/>
      <c r="F4" s="62">
        <v>2022</v>
      </c>
      <c r="G4" s="62"/>
    </row>
    <row r="5" spans="1:7" x14ac:dyDescent="0.2">
      <c r="A5" s="26"/>
      <c r="B5" s="27" t="s">
        <v>12</v>
      </c>
      <c r="C5" s="27" t="s">
        <v>3</v>
      </c>
      <c r="D5" s="27" t="s">
        <v>12</v>
      </c>
      <c r="E5" s="27" t="s">
        <v>3</v>
      </c>
      <c r="F5" s="60" t="s">
        <v>12</v>
      </c>
      <c r="G5" s="60" t="s">
        <v>3</v>
      </c>
    </row>
    <row r="6" spans="1:7" x14ac:dyDescent="0.2">
      <c r="A6" s="23" t="s">
        <v>6</v>
      </c>
      <c r="B6" s="30">
        <v>2</v>
      </c>
      <c r="C6" s="30">
        <v>6</v>
      </c>
      <c r="D6" s="30">
        <v>0</v>
      </c>
      <c r="E6" s="30">
        <v>5</v>
      </c>
      <c r="F6" s="30">
        <v>1</v>
      </c>
      <c r="G6" s="30">
        <v>4</v>
      </c>
    </row>
    <row r="7" spans="1:7" x14ac:dyDescent="0.2">
      <c r="A7" s="23" t="s">
        <v>7</v>
      </c>
      <c r="B7" s="30">
        <v>0</v>
      </c>
      <c r="C7" s="30">
        <v>4</v>
      </c>
      <c r="D7" s="30">
        <v>0</v>
      </c>
      <c r="E7" s="30">
        <v>7</v>
      </c>
      <c r="F7" s="30">
        <v>3</v>
      </c>
      <c r="G7" s="30">
        <v>11</v>
      </c>
    </row>
    <row r="8" spans="1:7" x14ac:dyDescent="0.2">
      <c r="A8" s="23" t="s">
        <v>8</v>
      </c>
      <c r="B8" s="30">
        <v>0</v>
      </c>
      <c r="C8" s="30">
        <v>3</v>
      </c>
      <c r="D8" s="30">
        <v>2</v>
      </c>
      <c r="E8" s="30">
        <v>7</v>
      </c>
      <c r="F8" s="30">
        <v>0</v>
      </c>
      <c r="G8" s="30">
        <v>10</v>
      </c>
    </row>
    <row r="9" spans="1:7" x14ac:dyDescent="0.2">
      <c r="A9" s="23" t="s">
        <v>9</v>
      </c>
      <c r="B9" s="30">
        <v>4</v>
      </c>
      <c r="C9" s="30">
        <v>20</v>
      </c>
      <c r="D9" s="30">
        <v>2</v>
      </c>
      <c r="E9" s="30">
        <v>17</v>
      </c>
      <c r="F9" s="30">
        <v>2</v>
      </c>
      <c r="G9" s="30">
        <v>15</v>
      </c>
    </row>
    <row r="10" spans="1:7" x14ac:dyDescent="0.2">
      <c r="A10" s="23" t="s">
        <v>10</v>
      </c>
      <c r="B10" s="30">
        <v>5</v>
      </c>
      <c r="C10" s="30">
        <v>11</v>
      </c>
      <c r="D10" s="30">
        <v>4</v>
      </c>
      <c r="E10" s="30">
        <v>17</v>
      </c>
      <c r="F10" s="30">
        <v>5</v>
      </c>
      <c r="G10" s="30">
        <v>11</v>
      </c>
    </row>
    <row r="11" spans="1:7" x14ac:dyDescent="0.2">
      <c r="A11" s="23" t="s">
        <v>11</v>
      </c>
      <c r="B11" s="30">
        <v>4</v>
      </c>
      <c r="C11" s="30">
        <v>14</v>
      </c>
      <c r="D11" s="30">
        <v>1</v>
      </c>
      <c r="E11" s="30">
        <v>7</v>
      </c>
      <c r="F11" s="30">
        <v>2</v>
      </c>
      <c r="G11" s="30">
        <v>14</v>
      </c>
    </row>
    <row r="12" spans="1:7" x14ac:dyDescent="0.2">
      <c r="A12" s="28" t="s">
        <v>14</v>
      </c>
      <c r="B12" s="31">
        <f t="shared" ref="B12:C12" si="0">SUM(B6:B11)</f>
        <v>15</v>
      </c>
      <c r="C12" s="31">
        <f t="shared" si="0"/>
        <v>58</v>
      </c>
      <c r="D12" s="31">
        <f t="shared" ref="D12:E12" si="1">SUM(D6:D11)</f>
        <v>9</v>
      </c>
      <c r="E12" s="31">
        <f t="shared" si="1"/>
        <v>60</v>
      </c>
      <c r="F12" s="31">
        <f t="shared" ref="F12:G12" si="2">SUM(F6:F11)</f>
        <v>13</v>
      </c>
      <c r="G12" s="31">
        <f t="shared" si="2"/>
        <v>65</v>
      </c>
    </row>
    <row r="14" spans="1:7" x14ac:dyDescent="0.2">
      <c r="A14" s="20" t="s">
        <v>64</v>
      </c>
    </row>
    <row r="15" spans="1:7" x14ac:dyDescent="0.2">
      <c r="A15" s="1" t="s">
        <v>61</v>
      </c>
    </row>
    <row r="18" spans="4:13" x14ac:dyDescent="0.2">
      <c r="D18" s="6"/>
      <c r="H18" s="6"/>
      <c r="M18" s="6"/>
    </row>
    <row r="33" spans="4:13" x14ac:dyDescent="0.2">
      <c r="D33" s="6"/>
      <c r="I33" s="6"/>
      <c r="M33" s="6"/>
    </row>
    <row r="45" spans="4:13" ht="15" x14ac:dyDescent="0.25">
      <c r="E45" s="9"/>
      <c r="F45" s="9"/>
      <c r="G45" s="9"/>
    </row>
  </sheetData>
  <mergeCells count="3">
    <mergeCell ref="B4:C4"/>
    <mergeCell ref="D4:E4"/>
    <mergeCell ref="F4:G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B2" sqref="B2"/>
    </sheetView>
  </sheetViews>
  <sheetFormatPr baseColWidth="10" defaultRowHeight="12.75" x14ac:dyDescent="0.2"/>
  <cols>
    <col min="1" max="1" width="16.28515625" style="1" customWidth="1"/>
    <col min="2" max="4" width="11.42578125" style="1"/>
    <col min="5" max="5" width="46.140625" style="1" customWidth="1"/>
    <col min="6" max="16384" width="11.42578125" style="1"/>
  </cols>
  <sheetData>
    <row r="1" spans="1:9" x14ac:dyDescent="0.2">
      <c r="A1" s="6" t="s">
        <v>69</v>
      </c>
      <c r="B1" s="6"/>
    </row>
    <row r="2" spans="1:9" ht="15" x14ac:dyDescent="0.25">
      <c r="A2" s="58" t="s">
        <v>44</v>
      </c>
      <c r="B2" s="6"/>
    </row>
    <row r="3" spans="1:9" ht="15" x14ac:dyDescent="0.25">
      <c r="A3" s="58"/>
      <c r="B3" s="6"/>
    </row>
    <row r="4" spans="1:9" x14ac:dyDescent="0.2">
      <c r="A4" s="6"/>
      <c r="B4" s="63">
        <v>2019</v>
      </c>
      <c r="C4" s="64"/>
      <c r="F4" s="63">
        <v>2021</v>
      </c>
      <c r="G4" s="64"/>
      <c r="H4" s="63">
        <v>2022</v>
      </c>
      <c r="I4" s="64"/>
    </row>
    <row r="5" spans="1:9" x14ac:dyDescent="0.2">
      <c r="A5" s="26"/>
      <c r="B5" s="27" t="s">
        <v>12</v>
      </c>
      <c r="C5" s="27" t="s">
        <v>3</v>
      </c>
      <c r="E5" s="61"/>
      <c r="F5" s="27" t="s">
        <v>12</v>
      </c>
      <c r="G5" s="27" t="s">
        <v>3</v>
      </c>
      <c r="H5" s="60" t="s">
        <v>12</v>
      </c>
      <c r="I5" s="60" t="s">
        <v>3</v>
      </c>
    </row>
    <row r="6" spans="1:9" x14ac:dyDescent="0.2">
      <c r="A6" s="23" t="s">
        <v>29</v>
      </c>
      <c r="B6" s="30">
        <v>0</v>
      </c>
      <c r="C6" s="30">
        <v>2</v>
      </c>
      <c r="E6" s="23" t="s">
        <v>54</v>
      </c>
      <c r="F6" s="24">
        <v>0</v>
      </c>
      <c r="G6" s="24">
        <v>3</v>
      </c>
      <c r="H6" s="24">
        <v>1</v>
      </c>
      <c r="I6" s="24">
        <v>4</v>
      </c>
    </row>
    <row r="7" spans="1:9" x14ac:dyDescent="0.2">
      <c r="A7" s="23" t="s">
        <v>18</v>
      </c>
      <c r="B7" s="30">
        <v>0</v>
      </c>
      <c r="C7" s="30">
        <v>2</v>
      </c>
      <c r="E7" s="23" t="s">
        <v>8</v>
      </c>
      <c r="F7" s="24">
        <v>1</v>
      </c>
      <c r="G7" s="24">
        <v>4</v>
      </c>
      <c r="H7" s="24">
        <v>0</v>
      </c>
      <c r="I7" s="24">
        <v>3</v>
      </c>
    </row>
    <row r="8" spans="1:9" x14ac:dyDescent="0.2">
      <c r="A8" s="23" t="s">
        <v>42</v>
      </c>
      <c r="B8" s="30">
        <v>2</v>
      </c>
      <c r="C8" s="30">
        <v>4</v>
      </c>
      <c r="E8" s="23" t="s">
        <v>55</v>
      </c>
      <c r="F8" s="24">
        <v>3</v>
      </c>
      <c r="G8" s="24">
        <v>11</v>
      </c>
      <c r="H8" s="24">
        <v>3</v>
      </c>
      <c r="I8" s="24">
        <v>3</v>
      </c>
    </row>
    <row r="9" spans="1:9" x14ac:dyDescent="0.2">
      <c r="A9" s="23" t="s">
        <v>30</v>
      </c>
      <c r="B9" s="30">
        <v>0</v>
      </c>
      <c r="C9" s="30">
        <v>2</v>
      </c>
      <c r="E9" s="23" t="s">
        <v>9</v>
      </c>
      <c r="F9" s="24">
        <v>1</v>
      </c>
      <c r="G9" s="24">
        <v>3</v>
      </c>
      <c r="H9" s="24">
        <v>1</v>
      </c>
      <c r="I9" s="24">
        <v>9</v>
      </c>
    </row>
    <row r="10" spans="1:9" x14ac:dyDescent="0.2">
      <c r="A10" s="23" t="s">
        <v>31</v>
      </c>
      <c r="B10" s="30">
        <v>1</v>
      </c>
      <c r="C10" s="30">
        <v>8</v>
      </c>
      <c r="E10" s="23" t="s">
        <v>6</v>
      </c>
      <c r="F10" s="24">
        <v>5</v>
      </c>
      <c r="G10" s="24">
        <v>4</v>
      </c>
      <c r="H10" s="24">
        <v>1</v>
      </c>
      <c r="I10" s="24">
        <v>3</v>
      </c>
    </row>
    <row r="11" spans="1:9" x14ac:dyDescent="0.2">
      <c r="A11" s="23" t="s">
        <v>32</v>
      </c>
      <c r="B11" s="30">
        <v>2</v>
      </c>
      <c r="C11" s="30">
        <v>5</v>
      </c>
      <c r="E11" s="23" t="s">
        <v>10</v>
      </c>
      <c r="F11" s="24">
        <v>5</v>
      </c>
      <c r="G11" s="24">
        <v>3</v>
      </c>
      <c r="H11" s="24">
        <v>4</v>
      </c>
      <c r="I11" s="24">
        <v>4</v>
      </c>
    </row>
    <row r="12" spans="1:9" x14ac:dyDescent="0.2">
      <c r="A12" s="23" t="s">
        <v>33</v>
      </c>
      <c r="B12" s="30">
        <v>0</v>
      </c>
      <c r="C12" s="30">
        <v>1</v>
      </c>
      <c r="E12" s="28" t="s">
        <v>14</v>
      </c>
      <c r="F12" s="29">
        <f>SUM(F6:F11)</f>
        <v>15</v>
      </c>
      <c r="G12" s="29">
        <f>SUM(G6:G11)</f>
        <v>28</v>
      </c>
      <c r="H12" s="29">
        <f>SUM(H6:H11)</f>
        <v>10</v>
      </c>
      <c r="I12" s="29">
        <f>SUM(I6:I11)</f>
        <v>26</v>
      </c>
    </row>
    <row r="13" spans="1:9" x14ac:dyDescent="0.2">
      <c r="A13" s="28" t="s">
        <v>14</v>
      </c>
      <c r="B13" s="31">
        <f>SUM(B6:B12)</f>
        <v>5</v>
      </c>
      <c r="C13" s="31">
        <f t="shared" ref="C13" si="0">SUM(C6:C12)</f>
        <v>24</v>
      </c>
    </row>
    <row r="15" spans="1:9" x14ac:dyDescent="0.2">
      <c r="A15" s="17" t="s">
        <v>66</v>
      </c>
    </row>
  </sheetData>
  <mergeCells count="3">
    <mergeCell ref="B4:C4"/>
    <mergeCell ref="F4:G4"/>
    <mergeCell ref="H4:I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B2" sqref="B2"/>
    </sheetView>
  </sheetViews>
  <sheetFormatPr baseColWidth="10" defaultRowHeight="12.75" x14ac:dyDescent="0.2"/>
  <cols>
    <col min="1" max="1" width="67.85546875" style="1" customWidth="1"/>
    <col min="2" max="16384" width="11.42578125" style="1"/>
  </cols>
  <sheetData>
    <row r="1" spans="1:6" x14ac:dyDescent="0.2">
      <c r="A1" s="6" t="s">
        <v>74</v>
      </c>
    </row>
    <row r="2" spans="1:6" ht="15" x14ac:dyDescent="0.25">
      <c r="A2" s="58" t="s">
        <v>44</v>
      </c>
    </row>
    <row r="4" spans="1:6" ht="15" x14ac:dyDescent="0.25">
      <c r="A4" s="22"/>
      <c r="B4" s="65" t="s">
        <v>13</v>
      </c>
      <c r="C4" s="66"/>
      <c r="D4" s="66"/>
      <c r="E4" s="66"/>
      <c r="F4" s="67"/>
    </row>
    <row r="5" spans="1:6" x14ac:dyDescent="0.2">
      <c r="A5" s="25"/>
      <c r="B5" s="38" t="s">
        <v>12</v>
      </c>
      <c r="C5" s="38" t="s">
        <v>3</v>
      </c>
      <c r="D5" s="38" t="s">
        <v>14</v>
      </c>
      <c r="E5" s="38" t="s">
        <v>12</v>
      </c>
      <c r="F5" s="38" t="s">
        <v>3</v>
      </c>
    </row>
    <row r="6" spans="1:6" x14ac:dyDescent="0.2">
      <c r="A6" s="35" t="s">
        <v>41</v>
      </c>
      <c r="B6" s="24">
        <v>9495</v>
      </c>
      <c r="C6" s="24">
        <v>123318</v>
      </c>
      <c r="D6" s="36">
        <f>B6+C6</f>
        <v>132813</v>
      </c>
      <c r="E6" s="39">
        <f>B6/D6</f>
        <v>7.1491495561428475E-2</v>
      </c>
      <c r="F6" s="32">
        <f>1-E6</f>
        <v>0.92850850443857147</v>
      </c>
    </row>
    <row r="7" spans="1:6" x14ac:dyDescent="0.2">
      <c r="A7" s="23" t="s">
        <v>35</v>
      </c>
      <c r="B7" s="24">
        <v>4060</v>
      </c>
      <c r="C7" s="24">
        <v>49507</v>
      </c>
      <c r="D7" s="36">
        <f t="shared" ref="D7:D15" si="0">B7+C7</f>
        <v>53567</v>
      </c>
      <c r="E7" s="39">
        <f t="shared" ref="E7:E15" si="1">B7/D7</f>
        <v>7.579293221572983E-2</v>
      </c>
      <c r="F7" s="32">
        <f t="shared" ref="F7:F15" si="2">1-E7</f>
        <v>0.9242070677842702</v>
      </c>
    </row>
    <row r="8" spans="1:6" x14ac:dyDescent="0.2">
      <c r="A8" s="23" t="s">
        <v>37</v>
      </c>
      <c r="B8" s="24">
        <v>15038</v>
      </c>
      <c r="C8" s="24">
        <v>168268</v>
      </c>
      <c r="D8" s="36">
        <f t="shared" si="0"/>
        <v>183306</v>
      </c>
      <c r="E8" s="39">
        <f t="shared" si="1"/>
        <v>8.2037685618583128E-2</v>
      </c>
      <c r="F8" s="32">
        <f t="shared" si="2"/>
        <v>0.91796231438141684</v>
      </c>
    </row>
    <row r="9" spans="1:6" x14ac:dyDescent="0.2">
      <c r="A9" s="23" t="s">
        <v>39</v>
      </c>
      <c r="B9" s="24">
        <v>27638</v>
      </c>
      <c r="C9" s="24">
        <v>230577</v>
      </c>
      <c r="D9" s="36">
        <f t="shared" si="0"/>
        <v>258215</v>
      </c>
      <c r="E9" s="39">
        <f t="shared" si="1"/>
        <v>0.10703483531165889</v>
      </c>
      <c r="F9" s="32">
        <f t="shared" si="2"/>
        <v>0.89296516468834108</v>
      </c>
    </row>
    <row r="10" spans="1:6" x14ac:dyDescent="0.2">
      <c r="A10" s="23" t="s">
        <v>24</v>
      </c>
      <c r="B10" s="24">
        <v>28956</v>
      </c>
      <c r="C10" s="24">
        <v>209033</v>
      </c>
      <c r="D10" s="36">
        <f t="shared" si="0"/>
        <v>237989</v>
      </c>
      <c r="E10" s="39">
        <f t="shared" si="1"/>
        <v>0.12166948892595876</v>
      </c>
      <c r="F10" s="32">
        <f t="shared" si="2"/>
        <v>0.87833051107404125</v>
      </c>
    </row>
    <row r="11" spans="1:6" x14ac:dyDescent="0.2">
      <c r="A11" s="23" t="s">
        <v>36</v>
      </c>
      <c r="B11" s="24">
        <v>16084</v>
      </c>
      <c r="C11" s="24">
        <v>115489</v>
      </c>
      <c r="D11" s="36">
        <f t="shared" si="0"/>
        <v>131573</v>
      </c>
      <c r="E11" s="39">
        <f t="shared" si="1"/>
        <v>0.12224392542542922</v>
      </c>
      <c r="F11" s="32">
        <f t="shared" si="2"/>
        <v>0.87775607457457072</v>
      </c>
    </row>
    <row r="12" spans="1:6" x14ac:dyDescent="0.2">
      <c r="A12" s="23" t="s">
        <v>40</v>
      </c>
      <c r="B12" s="24">
        <v>2583</v>
      </c>
      <c r="C12" s="24">
        <v>12937</v>
      </c>
      <c r="D12" s="36">
        <f t="shared" si="0"/>
        <v>15520</v>
      </c>
      <c r="E12" s="39">
        <f t="shared" si="1"/>
        <v>0.16643041237113401</v>
      </c>
      <c r="F12" s="32">
        <f t="shared" si="2"/>
        <v>0.83356958762886602</v>
      </c>
    </row>
    <row r="13" spans="1:6" x14ac:dyDescent="0.2">
      <c r="A13" s="23" t="s">
        <v>34</v>
      </c>
      <c r="B13" s="24">
        <v>48857</v>
      </c>
      <c r="C13" s="24">
        <v>155777</v>
      </c>
      <c r="D13" s="36">
        <f t="shared" si="0"/>
        <v>204634</v>
      </c>
      <c r="E13" s="39">
        <f t="shared" si="1"/>
        <v>0.23875309088421279</v>
      </c>
      <c r="F13" s="32">
        <f t="shared" si="2"/>
        <v>0.76124690911578718</v>
      </c>
    </row>
    <row r="14" spans="1:6" x14ac:dyDescent="0.2">
      <c r="A14" s="23" t="s">
        <v>38</v>
      </c>
      <c r="B14" s="24">
        <v>51858</v>
      </c>
      <c r="C14" s="24">
        <v>160414</v>
      </c>
      <c r="D14" s="36">
        <f t="shared" si="0"/>
        <v>212272</v>
      </c>
      <c r="E14" s="39">
        <f t="shared" si="1"/>
        <v>0.2442997663375292</v>
      </c>
      <c r="F14" s="32">
        <f t="shared" si="2"/>
        <v>0.75570023366247074</v>
      </c>
    </row>
    <row r="15" spans="1:6" s="6" customFormat="1" x14ac:dyDescent="0.2">
      <c r="A15" s="28" t="s">
        <v>14</v>
      </c>
      <c r="B15" s="29">
        <v>204569</v>
      </c>
      <c r="C15" s="29">
        <v>1225320</v>
      </c>
      <c r="D15" s="37">
        <f t="shared" si="0"/>
        <v>1429889</v>
      </c>
      <c r="E15" s="40">
        <f t="shared" si="1"/>
        <v>0.14306634990548217</v>
      </c>
      <c r="F15" s="34">
        <f t="shared" si="2"/>
        <v>0.85693365009451783</v>
      </c>
    </row>
    <row r="16" spans="1:6" x14ac:dyDescent="0.2">
      <c r="A16" s="11"/>
      <c r="B16" s="12"/>
      <c r="C16" s="12"/>
      <c r="D16" s="13"/>
      <c r="E16" s="14"/>
    </row>
    <row r="17" spans="1:8" x14ac:dyDescent="0.2">
      <c r="A17" s="20" t="s">
        <v>71</v>
      </c>
      <c r="B17" s="8"/>
      <c r="C17" s="8"/>
      <c r="D17" s="8"/>
      <c r="E17" s="8"/>
      <c r="F17" s="8"/>
      <c r="G17" s="8"/>
      <c r="H17" s="8"/>
    </row>
    <row r="18" spans="1:8" ht="15" x14ac:dyDescent="0.25">
      <c r="A18" s="8" t="s">
        <v>72</v>
      </c>
      <c r="B18" s="9"/>
      <c r="C18" s="9"/>
      <c r="D18" s="9"/>
      <c r="E18" s="9"/>
      <c r="F18" s="9"/>
      <c r="G18" s="9"/>
      <c r="H18" s="9"/>
    </row>
    <row r="19" spans="1:8" ht="15" x14ac:dyDescent="0.25">
      <c r="A19" s="8" t="s">
        <v>73</v>
      </c>
      <c r="B19" s="9"/>
      <c r="C19" s="9"/>
      <c r="D19" s="9"/>
      <c r="E19" s="9"/>
      <c r="F19" s="9"/>
      <c r="G19" s="9"/>
      <c r="H19" s="9"/>
    </row>
  </sheetData>
  <mergeCells count="1">
    <mergeCell ref="B4:F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2" sqref="B2"/>
    </sheetView>
  </sheetViews>
  <sheetFormatPr baseColWidth="10" defaultRowHeight="12.75" x14ac:dyDescent="0.2"/>
  <cols>
    <col min="1" max="1" width="18.85546875" style="1" customWidth="1"/>
    <col min="2" max="4" width="11.42578125" style="1"/>
    <col min="5" max="5" width="17.85546875" style="1" customWidth="1"/>
    <col min="6" max="16384" width="11.42578125" style="1"/>
  </cols>
  <sheetData>
    <row r="1" spans="1:9" x14ac:dyDescent="0.2">
      <c r="A1" s="6" t="s">
        <v>76</v>
      </c>
    </row>
    <row r="2" spans="1:9" ht="15" x14ac:dyDescent="0.25">
      <c r="A2" s="58" t="s">
        <v>44</v>
      </c>
    </row>
    <row r="4" spans="1:9" x14ac:dyDescent="0.2">
      <c r="A4" s="10" t="s">
        <v>78</v>
      </c>
      <c r="I4" s="10"/>
    </row>
    <row r="6" spans="1:9" x14ac:dyDescent="0.2">
      <c r="A6" s="45"/>
      <c r="B6" s="45" t="s">
        <v>12</v>
      </c>
      <c r="C6" s="45" t="s">
        <v>3</v>
      </c>
      <c r="D6" s="46" t="s">
        <v>12</v>
      </c>
      <c r="E6" s="27" t="s">
        <v>3</v>
      </c>
    </row>
    <row r="7" spans="1:9" x14ac:dyDescent="0.2">
      <c r="A7" s="41">
        <v>2010</v>
      </c>
      <c r="B7" s="42">
        <v>3529</v>
      </c>
      <c r="C7" s="42">
        <v>10435</v>
      </c>
      <c r="D7" s="47">
        <v>0.28010159536471146</v>
      </c>
      <c r="E7" s="32">
        <f>1-D7</f>
        <v>0.71989840463528854</v>
      </c>
    </row>
    <row r="8" spans="1:9" x14ac:dyDescent="0.2">
      <c r="A8" s="41">
        <v>2011</v>
      </c>
      <c r="B8" s="42">
        <v>3751</v>
      </c>
      <c r="C8" s="42">
        <v>10903</v>
      </c>
      <c r="D8" s="47">
        <v>0.28490050129120464</v>
      </c>
      <c r="E8" s="32">
        <f t="shared" ref="E8:E16" si="0">1-D8</f>
        <v>0.7150994987087953</v>
      </c>
    </row>
    <row r="9" spans="1:9" x14ac:dyDescent="0.2">
      <c r="A9" s="41">
        <v>2012</v>
      </c>
      <c r="B9" s="42">
        <v>4044</v>
      </c>
      <c r="C9" s="42">
        <v>11409</v>
      </c>
      <c r="D9" s="47">
        <v>0.29425889543767736</v>
      </c>
      <c r="E9" s="32">
        <f t="shared" si="0"/>
        <v>0.70574110456232264</v>
      </c>
    </row>
    <row r="10" spans="1:9" x14ac:dyDescent="0.2">
      <c r="A10" s="41">
        <v>2013</v>
      </c>
      <c r="B10" s="42">
        <v>4214</v>
      </c>
      <c r="C10" s="42">
        <v>11278</v>
      </c>
      <c r="D10" s="47">
        <v>0.30960252736757032</v>
      </c>
      <c r="E10" s="32">
        <f t="shared" si="0"/>
        <v>0.69039747263242968</v>
      </c>
    </row>
    <row r="11" spans="1:9" x14ac:dyDescent="0.2">
      <c r="A11" s="41">
        <v>2014</v>
      </c>
      <c r="B11" s="42">
        <v>4293</v>
      </c>
      <c r="C11" s="42">
        <v>10960</v>
      </c>
      <c r="D11" s="47">
        <v>0.32309776473244523</v>
      </c>
      <c r="E11" s="32">
        <f t="shared" si="0"/>
        <v>0.67690223526755477</v>
      </c>
    </row>
    <row r="12" spans="1:9" x14ac:dyDescent="0.2">
      <c r="A12" s="41">
        <v>2015</v>
      </c>
      <c r="B12" s="42">
        <v>4362</v>
      </c>
      <c r="C12" s="42">
        <v>11104</v>
      </c>
      <c r="D12" s="47">
        <v>0.3254738098791225</v>
      </c>
      <c r="E12" s="32">
        <f t="shared" si="0"/>
        <v>0.67452619012087744</v>
      </c>
    </row>
    <row r="13" spans="1:9" x14ac:dyDescent="0.2">
      <c r="A13" s="41">
        <v>2016</v>
      </c>
      <c r="B13" s="42">
        <v>4691</v>
      </c>
      <c r="C13" s="42">
        <v>11138</v>
      </c>
      <c r="D13" s="47">
        <v>0.34622481363938296</v>
      </c>
      <c r="E13" s="32">
        <f t="shared" si="0"/>
        <v>0.65377518636061704</v>
      </c>
    </row>
    <row r="14" spans="1:9" x14ac:dyDescent="0.2">
      <c r="A14" s="41">
        <v>2017</v>
      </c>
      <c r="B14" s="42">
        <v>4853</v>
      </c>
      <c r="C14" s="42">
        <v>11345</v>
      </c>
      <c r="D14" s="47">
        <v>0.35369142190802422</v>
      </c>
      <c r="E14" s="32">
        <f t="shared" si="0"/>
        <v>0.64630857809197573</v>
      </c>
    </row>
    <row r="15" spans="1:9" x14ac:dyDescent="0.2">
      <c r="A15" s="41">
        <v>2018</v>
      </c>
      <c r="B15" s="42">
        <v>4769</v>
      </c>
      <c r="C15" s="42">
        <v>11276</v>
      </c>
      <c r="D15" s="47">
        <v>0.34901932084309134</v>
      </c>
      <c r="E15" s="32">
        <f t="shared" si="0"/>
        <v>0.6509806791569086</v>
      </c>
    </row>
    <row r="16" spans="1:9" x14ac:dyDescent="0.2">
      <c r="A16" s="43">
        <v>2019</v>
      </c>
      <c r="B16" s="44">
        <v>4723</v>
      </c>
      <c r="C16" s="44">
        <v>10619</v>
      </c>
      <c r="D16" s="48">
        <v>0.36640806826997674</v>
      </c>
      <c r="E16" s="33">
        <f t="shared" si="0"/>
        <v>0.63359193173002326</v>
      </c>
    </row>
    <row r="18" spans="1:6" x14ac:dyDescent="0.2">
      <c r="A18" s="6" t="s">
        <v>79</v>
      </c>
    </row>
    <row r="20" spans="1:6" ht="66.75" customHeight="1" x14ac:dyDescent="0.2">
      <c r="A20" s="45"/>
      <c r="B20" s="55" t="s">
        <v>26</v>
      </c>
      <c r="C20" s="55" t="s">
        <v>27</v>
      </c>
      <c r="D20" s="56" t="s">
        <v>15</v>
      </c>
      <c r="E20" s="56" t="s">
        <v>28</v>
      </c>
    </row>
    <row r="21" spans="1:6" x14ac:dyDescent="0.2">
      <c r="A21" s="49" t="s">
        <v>16</v>
      </c>
      <c r="B21" s="50">
        <v>7469</v>
      </c>
      <c r="C21" s="50">
        <v>13148</v>
      </c>
      <c r="D21" s="50">
        <v>17454</v>
      </c>
      <c r="E21" s="53">
        <v>0.42792483098430162</v>
      </c>
      <c r="F21" s="7"/>
    </row>
    <row r="22" spans="1:6" x14ac:dyDescent="0.2">
      <c r="A22" s="49" t="s">
        <v>17</v>
      </c>
      <c r="B22" s="50">
        <v>3939</v>
      </c>
      <c r="C22" s="50">
        <v>7320</v>
      </c>
      <c r="D22" s="50">
        <v>9577</v>
      </c>
      <c r="E22" s="53">
        <v>0.41129790122167692</v>
      </c>
      <c r="F22" s="7"/>
    </row>
    <row r="23" spans="1:6" x14ac:dyDescent="0.2">
      <c r="A23" s="49" t="s">
        <v>18</v>
      </c>
      <c r="B23" s="50">
        <v>4289</v>
      </c>
      <c r="C23" s="50">
        <v>8799</v>
      </c>
      <c r="D23" s="50">
        <v>10612</v>
      </c>
      <c r="E23" s="53">
        <v>0.40416509611760271</v>
      </c>
      <c r="F23" s="7"/>
    </row>
    <row r="24" spans="1:6" x14ac:dyDescent="0.2">
      <c r="A24" s="49" t="s">
        <v>19</v>
      </c>
      <c r="B24" s="50">
        <v>7231</v>
      </c>
      <c r="C24" s="50">
        <v>15361</v>
      </c>
      <c r="D24" s="50">
        <v>20231</v>
      </c>
      <c r="E24" s="53">
        <v>0.35742177845880085</v>
      </c>
      <c r="F24" s="7"/>
    </row>
    <row r="25" spans="1:6" x14ac:dyDescent="0.2">
      <c r="A25" s="49" t="s">
        <v>20</v>
      </c>
      <c r="B25" s="50">
        <v>1608</v>
      </c>
      <c r="C25" s="50">
        <v>3822</v>
      </c>
      <c r="D25" s="50">
        <v>4705</v>
      </c>
      <c r="E25" s="53">
        <v>0.34176408076514347</v>
      </c>
      <c r="F25" s="7"/>
    </row>
    <row r="26" spans="1:6" x14ac:dyDescent="0.2">
      <c r="A26" s="49" t="s">
        <v>82</v>
      </c>
      <c r="B26" s="50">
        <v>1311</v>
      </c>
      <c r="C26" s="50">
        <v>3456</v>
      </c>
      <c r="D26" s="50">
        <v>3895</v>
      </c>
      <c r="E26" s="53">
        <v>0.33658536585365856</v>
      </c>
      <c r="F26" s="7"/>
    </row>
    <row r="27" spans="1:6" x14ac:dyDescent="0.2">
      <c r="A27" s="49" t="s">
        <v>21</v>
      </c>
      <c r="B27" s="50">
        <v>7422</v>
      </c>
      <c r="C27" s="50">
        <v>18349</v>
      </c>
      <c r="D27" s="50">
        <v>23252</v>
      </c>
      <c r="E27" s="53">
        <v>0.31919834852915879</v>
      </c>
      <c r="F27" s="7"/>
    </row>
    <row r="28" spans="1:6" x14ac:dyDescent="0.2">
      <c r="A28" s="49" t="s">
        <v>22</v>
      </c>
      <c r="B28" s="50">
        <v>2380</v>
      </c>
      <c r="C28" s="50">
        <v>8488</v>
      </c>
      <c r="D28" s="50">
        <v>9472</v>
      </c>
      <c r="E28" s="53">
        <v>0.25126689189189189</v>
      </c>
      <c r="F28" s="7"/>
    </row>
    <row r="29" spans="1:6" x14ac:dyDescent="0.2">
      <c r="A29" s="49" t="s">
        <v>23</v>
      </c>
      <c r="B29" s="50">
        <v>3757</v>
      </c>
      <c r="C29" s="50">
        <v>15353</v>
      </c>
      <c r="D29" s="50">
        <v>16537</v>
      </c>
      <c r="E29" s="53">
        <v>0.2271875188970188</v>
      </c>
      <c r="F29" s="7"/>
    </row>
    <row r="30" spans="1:6" x14ac:dyDescent="0.2">
      <c r="A30" s="49" t="s">
        <v>24</v>
      </c>
      <c r="B30" s="50">
        <v>2972</v>
      </c>
      <c r="C30" s="50">
        <v>11938</v>
      </c>
      <c r="D30" s="50">
        <v>13125</v>
      </c>
      <c r="E30" s="53">
        <v>0.22643809523809524</v>
      </c>
      <c r="F30" s="7"/>
    </row>
    <row r="31" spans="1:6" x14ac:dyDescent="0.2">
      <c r="A31" s="51" t="s">
        <v>25</v>
      </c>
      <c r="B31" s="52">
        <v>851</v>
      </c>
      <c r="C31" s="52">
        <v>4433</v>
      </c>
      <c r="D31" s="52">
        <v>4772</v>
      </c>
      <c r="E31" s="54">
        <v>0.17833193629505448</v>
      </c>
      <c r="F31" s="7"/>
    </row>
    <row r="33" spans="1:8" ht="15" customHeight="1" x14ac:dyDescent="0.25">
      <c r="A33" s="20" t="s">
        <v>81</v>
      </c>
      <c r="B33" s="21"/>
      <c r="C33" s="21"/>
      <c r="D33" s="21"/>
      <c r="E33" s="21"/>
      <c r="F33" s="21"/>
      <c r="G33" s="21"/>
      <c r="H33" s="21"/>
    </row>
    <row r="34" spans="1:8" x14ac:dyDescent="0.2">
      <c r="A34" s="8" t="s">
        <v>80</v>
      </c>
      <c r="B34" s="8"/>
      <c r="C34" s="8"/>
      <c r="D34" s="8"/>
      <c r="E34" s="8"/>
      <c r="F34" s="8"/>
      <c r="G34" s="8"/>
      <c r="H34" s="8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1</vt:lpstr>
      <vt:lpstr>2</vt:lpstr>
      <vt:lpstr>3</vt:lpstr>
      <vt:lpstr>4</vt:lpstr>
      <vt:lpstr>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2021-02-01T06:39:01Z</dcterms:created>
  <dcterms:modified xsi:type="dcterms:W3CDTF">2023-03-07T10:01:44Z</dcterms:modified>
</cp:coreProperties>
</file>