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Clixi\Documents\"/>
    </mc:Choice>
  </mc:AlternateContent>
  <bookViews>
    <workbookView xWindow="0" yWindow="0" windowWidth="18405" windowHeight="7605"/>
  </bookViews>
  <sheets>
    <sheet name="Sommaire" sheetId="6" r:id="rId1"/>
    <sheet name="Tab.1" sheetId="1" r:id="rId2"/>
    <sheet name="Tab.2" sheetId="3" r:id="rId3"/>
    <sheet name="Tab.3" sheetId="2" r:id="rId4"/>
    <sheet name="Tab.4" sheetId="4" r:id="rId5"/>
    <sheet name="Graph.1" sheetId="5" r:id="rId6"/>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6" i="4" l="1"/>
  <c r="M7" i="4"/>
  <c r="M8" i="4"/>
  <c r="M9" i="4"/>
  <c r="M10" i="4"/>
  <c r="M11" i="4"/>
  <c r="M12" i="4"/>
  <c r="M13" i="4"/>
  <c r="M14" i="4"/>
  <c r="M15" i="4"/>
  <c r="M16" i="4"/>
  <c r="M17" i="4"/>
  <c r="M18" i="4"/>
  <c r="M19" i="4"/>
  <c r="M20" i="4"/>
  <c r="M21" i="4"/>
  <c r="M22" i="4"/>
  <c r="M23" i="4"/>
  <c r="M24" i="4"/>
  <c r="M25" i="4"/>
  <c r="M26" i="4"/>
  <c r="M27" i="4"/>
  <c r="M28" i="4"/>
  <c r="M29" i="4"/>
  <c r="M30" i="4"/>
  <c r="M31" i="4"/>
  <c r="M32" i="4"/>
  <c r="M33" i="4"/>
  <c r="M34" i="4"/>
  <c r="M35" i="4"/>
  <c r="M36" i="4"/>
  <c r="M37" i="4"/>
  <c r="M38" i="4"/>
  <c r="M39" i="4"/>
  <c r="M40" i="4"/>
  <c r="M41" i="4"/>
  <c r="C52" i="2"/>
  <c r="D52" i="2"/>
  <c r="E52" i="2"/>
  <c r="B52" i="2"/>
  <c r="C42" i="2"/>
  <c r="D42" i="2"/>
  <c r="E42" i="2"/>
  <c r="B42" i="2"/>
  <c r="C32" i="2"/>
  <c r="D32" i="2"/>
  <c r="E32" i="2"/>
  <c r="B32" i="2"/>
  <c r="C22" i="2"/>
  <c r="D22" i="2"/>
  <c r="E22" i="2"/>
  <c r="B22" i="2"/>
  <c r="C12" i="2"/>
  <c r="D12" i="2"/>
  <c r="E12" i="2"/>
  <c r="B12" i="2"/>
  <c r="T6" i="1" l="1"/>
  <c r="U6" i="1"/>
  <c r="T7" i="1"/>
  <c r="U7" i="1"/>
  <c r="T8" i="1"/>
  <c r="U8" i="1"/>
  <c r="T9" i="1"/>
  <c r="U9" i="1"/>
  <c r="T10" i="1"/>
  <c r="U10" i="1"/>
  <c r="T11" i="1"/>
  <c r="U11" i="1"/>
  <c r="T12" i="1"/>
  <c r="U12" i="1"/>
  <c r="T13" i="1"/>
  <c r="U13" i="1"/>
  <c r="T14" i="1"/>
  <c r="U14" i="1"/>
  <c r="T15" i="1"/>
  <c r="U15" i="1"/>
  <c r="T16" i="1"/>
  <c r="U16" i="1"/>
  <c r="T17" i="1"/>
  <c r="U17" i="1"/>
  <c r="T18" i="1"/>
  <c r="U18" i="1"/>
  <c r="T19" i="1"/>
  <c r="U19" i="1"/>
  <c r="T20" i="1"/>
  <c r="U20" i="1"/>
  <c r="T21" i="1"/>
  <c r="U21" i="1"/>
  <c r="T22" i="1"/>
  <c r="U22" i="1"/>
  <c r="T23" i="1"/>
  <c r="U23" i="1"/>
  <c r="J6" i="1"/>
  <c r="K6" i="1"/>
  <c r="J7" i="1"/>
  <c r="K7" i="1"/>
  <c r="J8" i="1"/>
  <c r="K8" i="1"/>
  <c r="J9" i="1"/>
  <c r="K9" i="1"/>
  <c r="J10" i="1"/>
  <c r="K10" i="1"/>
  <c r="J11" i="1"/>
  <c r="K11" i="1"/>
  <c r="J12" i="1"/>
  <c r="K12" i="1"/>
  <c r="J13" i="1"/>
  <c r="K13" i="1"/>
  <c r="J14" i="1"/>
  <c r="K14" i="1"/>
  <c r="J15" i="1"/>
  <c r="K15" i="1"/>
  <c r="J16" i="1"/>
  <c r="K16" i="1"/>
  <c r="J17" i="1"/>
  <c r="K17" i="1"/>
  <c r="J18" i="1"/>
  <c r="K18" i="1"/>
  <c r="J19" i="1"/>
  <c r="K19" i="1"/>
  <c r="J20" i="1"/>
  <c r="K20" i="1"/>
  <c r="J21" i="1"/>
  <c r="K21" i="1"/>
  <c r="J22" i="1"/>
  <c r="K22" i="1"/>
  <c r="J23" i="1"/>
  <c r="K23" i="1"/>
  <c r="G6" i="1"/>
  <c r="H6" i="1"/>
  <c r="G7" i="1"/>
  <c r="H7" i="1"/>
  <c r="G8" i="1"/>
  <c r="H8" i="1"/>
  <c r="G9" i="1"/>
  <c r="H9" i="1"/>
  <c r="G10" i="1"/>
  <c r="H10" i="1"/>
  <c r="G11" i="1"/>
  <c r="H11" i="1"/>
  <c r="G12" i="1"/>
  <c r="H12" i="1"/>
  <c r="G13" i="1"/>
  <c r="H13" i="1"/>
  <c r="G14" i="1"/>
  <c r="H14" i="1"/>
  <c r="G15" i="1"/>
  <c r="H15" i="1"/>
  <c r="G16" i="1"/>
  <c r="H16" i="1"/>
  <c r="G17" i="1"/>
  <c r="H17" i="1"/>
  <c r="G18" i="1"/>
  <c r="H18" i="1"/>
  <c r="G19" i="1"/>
  <c r="H19" i="1"/>
  <c r="G20" i="1"/>
  <c r="H20" i="1"/>
  <c r="G21" i="1"/>
  <c r="H21" i="1"/>
  <c r="G22" i="1"/>
  <c r="H22" i="1"/>
  <c r="G23" i="1"/>
  <c r="H23" i="1"/>
  <c r="D6" i="1"/>
  <c r="E6" i="1"/>
  <c r="D7" i="1"/>
  <c r="E7" i="1"/>
  <c r="D8" i="1"/>
  <c r="E8" i="1"/>
  <c r="D9" i="1"/>
  <c r="E9" i="1"/>
  <c r="D10" i="1"/>
  <c r="E10" i="1"/>
  <c r="D11" i="1"/>
  <c r="E11" i="1"/>
  <c r="D12" i="1"/>
  <c r="E12" i="1"/>
  <c r="D13" i="1"/>
  <c r="E13" i="1"/>
  <c r="D14" i="1"/>
  <c r="E14" i="1"/>
  <c r="D15" i="1"/>
  <c r="E15" i="1"/>
  <c r="D16" i="1"/>
  <c r="E16" i="1"/>
  <c r="D17" i="1"/>
  <c r="E17" i="1"/>
  <c r="D18" i="1"/>
  <c r="E18" i="1"/>
  <c r="D19" i="1"/>
  <c r="E19" i="1"/>
  <c r="D20" i="1"/>
  <c r="E20" i="1"/>
  <c r="D21" i="1"/>
  <c r="E21" i="1"/>
  <c r="D22" i="1"/>
  <c r="E22" i="1"/>
  <c r="D23" i="1"/>
  <c r="E23" i="1"/>
  <c r="T24" i="3" l="1"/>
  <c r="T14" i="3"/>
  <c r="T13" i="3"/>
  <c r="T23" i="3"/>
  <c r="T12" i="3"/>
  <c r="T6" i="3" l="1"/>
  <c r="U6" i="3"/>
  <c r="T7" i="3"/>
  <c r="U7" i="3"/>
  <c r="T8" i="3"/>
  <c r="U8" i="3"/>
  <c r="T9" i="3"/>
  <c r="U9" i="3"/>
  <c r="T10" i="3"/>
  <c r="U10" i="3"/>
  <c r="T11" i="3"/>
  <c r="U11" i="3"/>
  <c r="U12" i="3"/>
  <c r="U13" i="3"/>
  <c r="U14" i="3"/>
  <c r="T15" i="3"/>
  <c r="U15" i="3"/>
  <c r="T16" i="3"/>
  <c r="U16" i="3"/>
  <c r="T17" i="3"/>
  <c r="U17" i="3"/>
  <c r="T20" i="3"/>
  <c r="U20" i="3"/>
  <c r="T21" i="3"/>
  <c r="U21" i="3"/>
  <c r="T22" i="3"/>
  <c r="U22" i="3"/>
  <c r="U23" i="3"/>
  <c r="U24" i="3"/>
  <c r="T26" i="3"/>
  <c r="U26" i="3"/>
  <c r="J6" i="3"/>
  <c r="K6" i="3"/>
  <c r="J7" i="3"/>
  <c r="K7" i="3"/>
  <c r="J8" i="3"/>
  <c r="K8" i="3"/>
  <c r="J9" i="3"/>
  <c r="K9" i="3"/>
  <c r="J10" i="3"/>
  <c r="K10" i="3"/>
  <c r="J11" i="3"/>
  <c r="K11" i="3"/>
  <c r="J12" i="3"/>
  <c r="K12" i="3"/>
  <c r="J13" i="3"/>
  <c r="K13" i="3"/>
  <c r="J14" i="3"/>
  <c r="K14" i="3"/>
  <c r="J15" i="3"/>
  <c r="K15" i="3"/>
  <c r="J16" i="3"/>
  <c r="K16" i="3"/>
  <c r="J17" i="3"/>
  <c r="K17" i="3"/>
  <c r="J20" i="3"/>
  <c r="K20" i="3"/>
  <c r="J21" i="3"/>
  <c r="K21" i="3"/>
  <c r="J22" i="3"/>
  <c r="K22" i="3"/>
  <c r="J23" i="3"/>
  <c r="K23" i="3"/>
  <c r="J24" i="3"/>
  <c r="K24" i="3"/>
  <c r="J26" i="3"/>
  <c r="K26" i="3"/>
  <c r="G6" i="3"/>
  <c r="H6" i="3"/>
  <c r="G7" i="3"/>
  <c r="H7" i="3"/>
  <c r="G8" i="3"/>
  <c r="H8" i="3"/>
  <c r="G9" i="3"/>
  <c r="H9" i="3"/>
  <c r="G10" i="3"/>
  <c r="H10" i="3"/>
  <c r="G11" i="3"/>
  <c r="H11" i="3"/>
  <c r="G12" i="3"/>
  <c r="H12" i="3"/>
  <c r="G13" i="3"/>
  <c r="H13" i="3"/>
  <c r="G14" i="3"/>
  <c r="H14" i="3"/>
  <c r="G15" i="3"/>
  <c r="H15" i="3"/>
  <c r="G16" i="3"/>
  <c r="H16" i="3"/>
  <c r="G17" i="3"/>
  <c r="H17" i="3"/>
  <c r="G20" i="3"/>
  <c r="H20" i="3"/>
  <c r="G21" i="3"/>
  <c r="H21" i="3"/>
  <c r="G22" i="3"/>
  <c r="H22" i="3"/>
  <c r="G23" i="3"/>
  <c r="H23" i="3"/>
  <c r="G24" i="3"/>
  <c r="H24" i="3"/>
  <c r="G26" i="3"/>
  <c r="H26" i="3"/>
  <c r="D6" i="3"/>
  <c r="E6" i="3"/>
  <c r="D7" i="3"/>
  <c r="E7" i="3"/>
  <c r="D8" i="3"/>
  <c r="E8" i="3"/>
  <c r="D9" i="3"/>
  <c r="E9" i="3"/>
  <c r="D10" i="3"/>
  <c r="E10" i="3"/>
  <c r="D11" i="3"/>
  <c r="E11" i="3"/>
  <c r="D12" i="3"/>
  <c r="E12" i="3"/>
  <c r="D13" i="3"/>
  <c r="E13" i="3"/>
  <c r="D14" i="3"/>
  <c r="E14" i="3"/>
  <c r="D15" i="3"/>
  <c r="E15" i="3"/>
  <c r="D16" i="3"/>
  <c r="E16" i="3"/>
  <c r="D17" i="3"/>
  <c r="E17" i="3"/>
  <c r="D20" i="3"/>
  <c r="E20" i="3"/>
  <c r="D21" i="3"/>
  <c r="E21" i="3"/>
  <c r="D22" i="3"/>
  <c r="E22" i="3"/>
  <c r="D23" i="3"/>
  <c r="E23" i="3"/>
  <c r="D24" i="3"/>
  <c r="E24" i="3"/>
  <c r="D26" i="3"/>
  <c r="E26" i="3"/>
  <c r="U5" i="3"/>
  <c r="K5" i="3"/>
  <c r="U5" i="1"/>
  <c r="K5" i="1"/>
  <c r="J18" i="3" l="1"/>
  <c r="K18" i="3"/>
  <c r="D18" i="3"/>
  <c r="E18" i="3"/>
  <c r="H18" i="3"/>
  <c r="G18" i="3"/>
  <c r="T18" i="3"/>
  <c r="U18" i="3"/>
  <c r="H5" i="3"/>
  <c r="G19" i="3" l="1"/>
  <c r="H19" i="3"/>
  <c r="E19" i="3"/>
  <c r="D19" i="3"/>
  <c r="U19" i="3"/>
  <c r="T19" i="3"/>
  <c r="K19" i="3"/>
  <c r="J19" i="3"/>
  <c r="E5" i="1"/>
  <c r="D5" i="1"/>
  <c r="E25" i="3" l="1"/>
  <c r="T25" i="3"/>
  <c r="U25" i="3"/>
  <c r="D25" i="3"/>
  <c r="J25" i="3"/>
  <c r="K25" i="3"/>
  <c r="G25" i="3"/>
  <c r="H25" i="3"/>
  <c r="H5" i="1"/>
  <c r="T5" i="1" l="1"/>
  <c r="J5" i="1"/>
  <c r="G5" i="1"/>
  <c r="T5" i="3"/>
  <c r="G5" i="3"/>
  <c r="M5" i="4" l="1"/>
  <c r="J5" i="3" l="1"/>
  <c r="E5" i="3"/>
  <c r="D5" i="3"/>
</calcChain>
</file>

<file path=xl/sharedStrings.xml><?xml version="1.0" encoding="utf-8"?>
<sst xmlns="http://schemas.openxmlformats.org/spreadsheetml/2006/main" count="213" uniqueCount="94">
  <si>
    <t>Constat</t>
  </si>
  <si>
    <t>IUT</t>
  </si>
  <si>
    <t xml:space="preserve">Ensemble de l'enseignement supérieur </t>
  </si>
  <si>
    <r>
      <t xml:space="preserve">CPGE </t>
    </r>
    <r>
      <rPr>
        <sz val="10"/>
        <rFont val="Calibri"/>
        <family val="2"/>
        <scheme val="minor"/>
      </rPr>
      <t>(hors CPES)</t>
    </r>
  </si>
  <si>
    <t>Evolution 2021/2020</t>
  </si>
  <si>
    <t>Eff.</t>
  </si>
  <si>
    <t>%</t>
  </si>
  <si>
    <t>Proj.</t>
  </si>
  <si>
    <t>Projections</t>
  </si>
  <si>
    <t>Tableau 1 : Effectifs de l'enseignement supérieur</t>
  </si>
  <si>
    <t>Bacheliers généraux</t>
  </si>
  <si>
    <t xml:space="preserve">CPGE      </t>
  </si>
  <si>
    <t>Bacheliers technologiques</t>
  </si>
  <si>
    <t>Bacheliers Géné. + Techno.</t>
  </si>
  <si>
    <t>Bacheliers professionnels</t>
  </si>
  <si>
    <t>Ensemble bacheliers</t>
  </si>
  <si>
    <t>Ecoles d'ingénieurs</t>
  </si>
  <si>
    <t>Constats</t>
  </si>
  <si>
    <t>Cursus L</t>
  </si>
  <si>
    <t>Droit</t>
  </si>
  <si>
    <t>Sc.économiques, AES</t>
  </si>
  <si>
    <t>Lettres, Sc. humaines</t>
  </si>
  <si>
    <t>Sciences</t>
  </si>
  <si>
    <t>STAPS</t>
  </si>
  <si>
    <t>Santé autres</t>
  </si>
  <si>
    <t>Santé médecine</t>
  </si>
  <si>
    <t>Santé pharmacie</t>
  </si>
  <si>
    <t>Santé odontologie, maieutique</t>
  </si>
  <si>
    <t>Ingénieurs universitaires</t>
  </si>
  <si>
    <t>Cursus D</t>
  </si>
  <si>
    <t>TOTAL</t>
  </si>
  <si>
    <t>Santé (médecine, pharma, odonto)</t>
  </si>
  <si>
    <t>Sommaire des figures</t>
  </si>
  <si>
    <t>Tableau 1</t>
  </si>
  <si>
    <t>Tableau 2</t>
  </si>
  <si>
    <t>Tableau 3</t>
  </si>
  <si>
    <t>Tableau 4</t>
  </si>
  <si>
    <t>Graphique 1</t>
  </si>
  <si>
    <t>Effectifs de l'enseignement supérieur</t>
  </si>
  <si>
    <t>Ensemble des néo-bacheliers</t>
  </si>
  <si>
    <t>Ensemble des filières principales</t>
  </si>
  <si>
    <t>Note : à cause des arrondis, la somme des lignes peut différer des sous-totaux affichés</t>
  </si>
  <si>
    <t>Santé PACES/PASS</t>
  </si>
  <si>
    <t>Cursus M</t>
  </si>
  <si>
    <t>Pour l'ensemble des figures, le champ est France métropolitaine + DROM</t>
  </si>
  <si>
    <t>Champ : France métropolitaine + DROM</t>
  </si>
  <si>
    <t>Evolution 2022/2021</t>
  </si>
  <si>
    <t>Ecoles de commerce (1)</t>
  </si>
  <si>
    <t>STS</t>
  </si>
  <si>
    <t>Sous statut scolaire</t>
  </si>
  <si>
    <t>Par apprentissage</t>
  </si>
  <si>
    <t>cursus Master (M)</t>
  </si>
  <si>
    <t>cursus Doctorat (D)</t>
  </si>
  <si>
    <t>Grands établissements</t>
  </si>
  <si>
    <t xml:space="preserve">Établissements d’enseignement universitaire privés </t>
  </si>
  <si>
    <t>Formations d'ingénieurs (y.c. prépas intégrées)</t>
  </si>
  <si>
    <t>Formations culturelles et artistiques</t>
  </si>
  <si>
    <t>Sc. économiques, AES</t>
  </si>
  <si>
    <t>Santé</t>
  </si>
  <si>
    <t>Etablissements d’enseignement universitaire privés</t>
  </si>
  <si>
    <t>En apprentissage</t>
  </si>
  <si>
    <t xml:space="preserve">IUT  </t>
  </si>
  <si>
    <t>Écoles de commerce, gestion, vente (champ partiel)</t>
  </si>
  <si>
    <t>Ecoles de commerce, gestion, vente (champ partiel)</t>
  </si>
  <si>
    <t>Formations d'ingénieurs - prépa intégrées</t>
  </si>
  <si>
    <r>
      <t xml:space="preserve">CPGE </t>
    </r>
    <r>
      <rPr>
        <sz val="10"/>
        <color theme="1"/>
        <rFont val="Calibri"/>
        <family val="2"/>
        <scheme val="minor"/>
      </rPr>
      <t>(hors CPES)</t>
    </r>
  </si>
  <si>
    <t>Tableau 2 : Néo-bacheliers entrant en première année dans l'enseignement supérieur</t>
  </si>
  <si>
    <t>n.d.</t>
  </si>
  <si>
    <t>Néo-bacheliers entrant en première année dans l'enseignement supérieur</t>
  </si>
  <si>
    <t>Autres formations (1)</t>
  </si>
  <si>
    <t>(1) : CPES, classes passerelles, formations paramédicales et sociales, …</t>
  </si>
  <si>
    <t>Autres filières :</t>
  </si>
  <si>
    <t xml:space="preserve">Note : les taux de poursuite sont qualifiés d'apparent car ils ne respectent pas strictement la définition des taux de poursuite utilisée dans les autres publications du SIES : les taux ci-dessus inclus, dans le numérateur, les bacheliers poursuivants ayant obtenu leur baccalauréat à l'étranger ou dans les COM, population que l'on exclut en temps normal car absente du nombre de bacheliers au dénominateur. </t>
  </si>
  <si>
    <t>(1) : Champ partiel, seules les écoles envoyant des données individuelles sont prises en compte ici</t>
  </si>
  <si>
    <t>Taux de poursuite apparent des bacheliers dans les grandes filières de l'enseignement supérieur</t>
  </si>
  <si>
    <t>Tableau 3 : Taux de poursuite apparents des bacheliers dans les grandes filières de l'enseignement supérieur</t>
  </si>
  <si>
    <t>Graphique 1 : Effectifs de bacheliers 1994-2022 et prévisions 2023-2031</t>
  </si>
  <si>
    <t>Effectifs de bacheliers 1994-2022 et prévisions 2023-2031</t>
  </si>
  <si>
    <t>dont IUT</t>
  </si>
  <si>
    <t>dont masters hors santé et hors ingé. universitaires</t>
  </si>
  <si>
    <t>Universités (y compris IUT)</t>
  </si>
  <si>
    <t>cursus Licence (L) et IUT</t>
  </si>
  <si>
    <t>Evolution 2023/2022</t>
  </si>
  <si>
    <t>Evolution 2031/2021</t>
  </si>
  <si>
    <t>Dont IUT</t>
  </si>
  <si>
    <t>Source : MESR-SIES</t>
  </si>
  <si>
    <t>Evolution 2031/2021 en %</t>
  </si>
  <si>
    <t>Effectifs des universités y compris IUT</t>
  </si>
  <si>
    <t>Tableau 4 : Effectifs des universités y compris IUT</t>
  </si>
  <si>
    <t>Pour les quatre tableaux, les sources utilisées sont celles produites par le SIES (système d’information SISE et enquêtes sur les établissements d’enseignement supérieur) mais aussi celles produites par le ministère de l’Éducation Nationale et de la Jeunesse (système d’information Scolarité), par le ministère de l’Agriculture et de la Souveraineté Alimentaire, le ministère de la Santé et de la Prévention et le ministère de la Culture. Ces enquêtes sont réalisées sous la forme de remontées agrégées ou individuelles.</t>
  </si>
  <si>
    <t>Pour le graphique, la source est MENJ-DEPP, Systèmes d’information Ocean, Cyclades ; MAA pour la période 1994-2022, puis traitements MESR-SIES sur la période 2023-2031</t>
  </si>
  <si>
    <t xml:space="preserve">Source : MESR-SIES pour 2023-2031, MENJ pour la période 1994-2022 </t>
  </si>
  <si>
    <t>Retour au sommaire</t>
  </si>
  <si>
    <t>Données du graphique 1 : Effectifs de bacheliers 1994-2022 et prévisions 2023-2031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</si>
</sst>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0;&quot; &quot;@\ \ "/>
    <numFmt numFmtId="165" formatCode="#,##0.0"/>
    <numFmt numFmtId="166" formatCode="0.0_)"/>
    <numFmt numFmtId="167" formatCode="0.0"/>
  </numFmts>
  <fonts count="14" x14ac:knownFonts="1">
    <font>
      <sz val="11"/>
      <color theme="1"/>
      <name val="Calibri"/>
      <family val="2"/>
      <scheme val="minor"/>
    </font>
    <font>
      <sz val="10"/>
      <name val="Calibri"/>
      <family val="2"/>
      <scheme val="minor"/>
    </font>
    <font>
      <b/>
      <sz val="10"/>
      <name val="Calibri"/>
      <family val="2"/>
      <scheme val="minor"/>
    </font>
    <font>
      <i/>
      <sz val="10"/>
      <name val="Calibri"/>
      <family val="2"/>
      <scheme val="minor"/>
    </font>
    <font>
      <sz val="10"/>
      <color theme="1"/>
      <name val="Calibri"/>
      <family val="2"/>
      <scheme val="minor"/>
    </font>
    <font>
      <b/>
      <sz val="10"/>
      <color theme="1"/>
      <name val="Calibri"/>
      <family val="2"/>
      <scheme val="minor"/>
    </font>
    <font>
      <sz val="10"/>
      <name val="MS Sans Serif"/>
      <family val="2"/>
    </font>
    <font>
      <b/>
      <sz val="10"/>
      <color indexed="8"/>
      <name val="Calibri"/>
      <family val="2"/>
      <scheme val="minor"/>
    </font>
    <font>
      <i/>
      <sz val="10"/>
      <color theme="1"/>
      <name val="Calibri"/>
      <family val="2"/>
      <scheme val="minor"/>
    </font>
    <font>
      <u/>
      <sz val="11"/>
      <color theme="10"/>
      <name val="Calibri"/>
      <family val="2"/>
      <scheme val="minor"/>
    </font>
    <font>
      <b/>
      <u/>
      <sz val="11"/>
      <color theme="1"/>
      <name val="Calibri"/>
      <family val="2"/>
      <scheme val="minor"/>
    </font>
    <font>
      <i/>
      <sz val="11"/>
      <color theme="1"/>
      <name val="Calibri"/>
      <family val="2"/>
      <scheme val="minor"/>
    </font>
    <font>
      <b/>
      <sz val="11"/>
      <color theme="1"/>
      <name val="Calibri"/>
      <family val="2"/>
      <scheme val="minor"/>
    </font>
    <font>
      <u/>
      <sz val="10"/>
      <color theme="10"/>
      <name val="Calibri"/>
      <family val="2"/>
      <scheme val="minor"/>
    </font>
  </fonts>
  <fills count="3">
    <fill>
      <patternFill patternType="none"/>
    </fill>
    <fill>
      <patternFill patternType="gray125"/>
    </fill>
    <fill>
      <patternFill patternType="solid">
        <fgColor theme="0" tint="-0.14999847407452621"/>
        <bgColor indexed="64"/>
      </patternFill>
    </fill>
  </fills>
  <borders count="34">
    <border>
      <left/>
      <right/>
      <top/>
      <bottom/>
      <diagonal/>
    </border>
    <border>
      <left/>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s>
  <cellStyleXfs count="3">
    <xf numFmtId="0" fontId="0" fillId="0" borderId="0"/>
    <xf numFmtId="0" fontId="6" fillId="0" borderId="0"/>
    <xf numFmtId="0" fontId="9" fillId="0" borderId="0" applyNumberFormat="0" applyFill="0" applyBorder="0" applyAlignment="0" applyProtection="0"/>
  </cellStyleXfs>
  <cellXfs count="235">
    <xf numFmtId="0" fontId="0" fillId="0" borderId="0" xfId="0"/>
    <xf numFmtId="0" fontId="2" fillId="0" borderId="3" xfId="0" applyFont="1" applyFill="1" applyBorder="1" applyAlignment="1">
      <alignment horizontal="center" vertical="center"/>
    </xf>
    <xf numFmtId="0" fontId="2" fillId="0" borderId="4" xfId="0" applyFont="1" applyFill="1" applyBorder="1" applyAlignment="1">
      <alignment horizontal="center" vertical="center"/>
    </xf>
    <xf numFmtId="3" fontId="2" fillId="0" borderId="6" xfId="0" applyNumberFormat="1" applyFont="1" applyFill="1" applyBorder="1" applyAlignment="1">
      <alignment horizontal="right" vertical="center"/>
    </xf>
    <xf numFmtId="3" fontId="2" fillId="0" borderId="7" xfId="0" applyNumberFormat="1" applyFont="1" applyFill="1" applyBorder="1" applyAlignment="1">
      <alignment horizontal="right" vertical="center"/>
    </xf>
    <xf numFmtId="3" fontId="3" fillId="0" borderId="8" xfId="0" applyNumberFormat="1" applyFont="1" applyFill="1" applyBorder="1" applyAlignment="1">
      <alignment horizontal="right" vertical="center"/>
    </xf>
    <xf numFmtId="3" fontId="3" fillId="0" borderId="9" xfId="0" applyNumberFormat="1" applyFont="1" applyFill="1" applyBorder="1" applyAlignment="1">
      <alignment horizontal="right" vertical="center"/>
    </xf>
    <xf numFmtId="3" fontId="3" fillId="0" borderId="10" xfId="0" applyNumberFormat="1" applyFont="1" applyFill="1" applyBorder="1" applyAlignment="1">
      <alignment horizontal="right" vertical="center"/>
    </xf>
    <xf numFmtId="3" fontId="3" fillId="0" borderId="11" xfId="0" applyNumberFormat="1" applyFont="1" applyFill="1" applyBorder="1" applyAlignment="1">
      <alignment horizontal="right" vertical="center"/>
    </xf>
    <xf numFmtId="3" fontId="3" fillId="0" borderId="12" xfId="0" applyNumberFormat="1" applyFont="1" applyFill="1" applyBorder="1" applyAlignment="1">
      <alignment horizontal="right" vertical="center"/>
    </xf>
    <xf numFmtId="3" fontId="3" fillId="0" borderId="13" xfId="0" applyNumberFormat="1" applyFont="1" applyFill="1" applyBorder="1" applyAlignment="1">
      <alignment horizontal="right" vertical="center"/>
    </xf>
    <xf numFmtId="3" fontId="2" fillId="0" borderId="3" xfId="0" applyNumberFormat="1" applyFont="1" applyFill="1" applyBorder="1" applyAlignment="1">
      <alignment horizontal="right" vertical="center"/>
    </xf>
    <xf numFmtId="3" fontId="2" fillId="0" borderId="4" xfId="0" applyNumberFormat="1" applyFont="1" applyFill="1" applyBorder="1" applyAlignment="1">
      <alignment horizontal="right" vertical="center"/>
    </xf>
    <xf numFmtId="3" fontId="2" fillId="0" borderId="16" xfId="0" applyNumberFormat="1" applyFont="1" applyFill="1" applyBorder="1" applyAlignment="1">
      <alignment horizontal="right" vertical="center"/>
    </xf>
    <xf numFmtId="3" fontId="2" fillId="0" borderId="17" xfId="0" applyNumberFormat="1" applyFont="1" applyFill="1" applyBorder="1" applyAlignment="1">
      <alignment horizontal="right" vertical="center"/>
    </xf>
    <xf numFmtId="3" fontId="2" fillId="0" borderId="0" xfId="0" applyNumberFormat="1" applyFont="1" applyFill="1" applyBorder="1" applyAlignment="1">
      <alignment horizontal="right" vertical="center"/>
    </xf>
    <xf numFmtId="3" fontId="2" fillId="0" borderId="19" xfId="0" applyNumberFormat="1" applyFont="1" applyFill="1" applyBorder="1" applyAlignment="1">
      <alignment horizontal="right" vertical="center"/>
    </xf>
    <xf numFmtId="3" fontId="2" fillId="0" borderId="20" xfId="0" applyNumberFormat="1" applyFont="1" applyFill="1" applyBorder="1" applyAlignment="1">
      <alignment horizontal="right" vertical="center"/>
    </xf>
    <xf numFmtId="3" fontId="2" fillId="0" borderId="1" xfId="0" applyNumberFormat="1" applyFont="1" applyFill="1" applyBorder="1" applyAlignment="1">
      <alignment horizontal="right" vertical="center"/>
    </xf>
    <xf numFmtId="3" fontId="3" fillId="0" borderId="22" xfId="0" applyNumberFormat="1" applyFont="1" applyFill="1" applyBorder="1" applyAlignment="1">
      <alignment horizontal="right" vertical="center"/>
    </xf>
    <xf numFmtId="3" fontId="3" fillId="0" borderId="23" xfId="0" applyNumberFormat="1" applyFont="1" applyFill="1" applyBorder="1" applyAlignment="1">
      <alignment horizontal="right" vertical="center"/>
    </xf>
    <xf numFmtId="3" fontId="2" fillId="0" borderId="21" xfId="0" applyNumberFormat="1" applyFont="1" applyFill="1" applyBorder="1" applyAlignment="1">
      <alignment horizontal="right" vertical="center"/>
    </xf>
    <xf numFmtId="3" fontId="3" fillId="0" borderId="0" xfId="0" applyNumberFormat="1" applyFont="1" applyFill="1" applyBorder="1" applyAlignment="1">
      <alignment horizontal="right" vertical="center"/>
    </xf>
    <xf numFmtId="3" fontId="2" fillId="0" borderId="24" xfId="0" applyNumberFormat="1" applyFont="1" applyFill="1" applyBorder="1" applyAlignment="1">
      <alignment horizontal="right" vertical="center"/>
    </xf>
    <xf numFmtId="3" fontId="2" fillId="0" borderId="25" xfId="0" applyNumberFormat="1" applyFont="1" applyFill="1" applyBorder="1" applyAlignment="1">
      <alignment horizontal="right" vertical="center"/>
    </xf>
    <xf numFmtId="0" fontId="2" fillId="0" borderId="0" xfId="0" applyFont="1" applyFill="1" applyBorder="1" applyAlignment="1">
      <alignment vertical="center"/>
    </xf>
    <xf numFmtId="0" fontId="2" fillId="0" borderId="0" xfId="0" applyFont="1" applyFill="1" applyBorder="1" applyAlignment="1">
      <alignment horizontal="center" vertical="center"/>
    </xf>
    <xf numFmtId="3" fontId="2" fillId="0" borderId="23" xfId="0" applyNumberFormat="1" applyFont="1" applyFill="1" applyBorder="1" applyAlignment="1">
      <alignment horizontal="right" vertical="center"/>
    </xf>
    <xf numFmtId="0" fontId="4" fillId="0" borderId="0" xfId="0" applyFont="1" applyFill="1"/>
    <xf numFmtId="0" fontId="2" fillId="0" borderId="28" xfId="0" applyFont="1" applyFill="1" applyBorder="1" applyAlignment="1">
      <alignment horizontal="center" vertical="center"/>
    </xf>
    <xf numFmtId="0" fontId="2" fillId="0" borderId="13" xfId="0" applyFont="1" applyFill="1" applyBorder="1" applyAlignment="1">
      <alignment horizontal="center" vertical="center"/>
    </xf>
    <xf numFmtId="0" fontId="4" fillId="0" borderId="23" xfId="0" applyFont="1" applyFill="1" applyBorder="1"/>
    <xf numFmtId="3" fontId="2" fillId="0" borderId="12" xfId="0" applyNumberFormat="1" applyFont="1" applyFill="1" applyBorder="1" applyAlignment="1">
      <alignment horizontal="right" vertical="center"/>
    </xf>
    <xf numFmtId="3" fontId="2" fillId="0" borderId="13" xfId="0" applyNumberFormat="1" applyFont="1" applyFill="1" applyBorder="1" applyAlignment="1">
      <alignment horizontal="right" vertical="center"/>
    </xf>
    <xf numFmtId="0" fontId="4" fillId="0" borderId="13" xfId="0" applyFont="1" applyFill="1" applyBorder="1" applyAlignment="1">
      <alignment horizontal="center"/>
    </xf>
    <xf numFmtId="165" fontId="2" fillId="0" borderId="13" xfId="0" applyNumberFormat="1" applyFont="1" applyFill="1" applyBorder="1" applyAlignment="1">
      <alignment horizontal="right" vertical="center"/>
    </xf>
    <xf numFmtId="165" fontId="3" fillId="0" borderId="9" xfId="0" applyNumberFormat="1" applyFont="1" applyFill="1" applyBorder="1" applyAlignment="1">
      <alignment horizontal="right" vertical="center"/>
    </xf>
    <xf numFmtId="165" fontId="3" fillId="0" borderId="11" xfId="0" applyNumberFormat="1" applyFont="1" applyFill="1" applyBorder="1" applyAlignment="1">
      <alignment horizontal="right" vertical="center"/>
    </xf>
    <xf numFmtId="165" fontId="3" fillId="0" borderId="13" xfId="0" applyNumberFormat="1" applyFont="1" applyFill="1" applyBorder="1" applyAlignment="1">
      <alignment horizontal="right" vertical="center"/>
    </xf>
    <xf numFmtId="165" fontId="2" fillId="0" borderId="4" xfId="0" applyNumberFormat="1" applyFont="1" applyFill="1" applyBorder="1" applyAlignment="1">
      <alignment horizontal="right" vertical="center"/>
    </xf>
    <xf numFmtId="165" fontId="2" fillId="0" borderId="17" xfId="0" applyNumberFormat="1" applyFont="1" applyFill="1" applyBorder="1" applyAlignment="1">
      <alignment horizontal="right" vertical="center"/>
    </xf>
    <xf numFmtId="165" fontId="2" fillId="0" borderId="7" xfId="0" applyNumberFormat="1" applyFont="1" applyFill="1" applyBorder="1" applyAlignment="1">
      <alignment horizontal="right" vertical="center"/>
    </xf>
    <xf numFmtId="165" fontId="2" fillId="0" borderId="20" xfId="0" applyNumberFormat="1" applyFont="1" applyFill="1" applyBorder="1" applyAlignment="1">
      <alignment horizontal="right" vertical="center"/>
    </xf>
    <xf numFmtId="165" fontId="2" fillId="0" borderId="23" xfId="0" applyNumberFormat="1" applyFont="1" applyFill="1" applyBorder="1" applyAlignment="1">
      <alignment horizontal="right" vertical="center"/>
    </xf>
    <xf numFmtId="165" fontId="3" fillId="0" borderId="22" xfId="0" applyNumberFormat="1" applyFont="1" applyFill="1" applyBorder="1" applyAlignment="1">
      <alignment horizontal="right" vertical="center"/>
    </xf>
    <xf numFmtId="165" fontId="3" fillId="0" borderId="0" xfId="0" applyNumberFormat="1" applyFont="1" applyFill="1" applyBorder="1" applyAlignment="1">
      <alignment horizontal="right" vertical="center"/>
    </xf>
    <xf numFmtId="165" fontId="3" fillId="0" borderId="23" xfId="0" applyNumberFormat="1" applyFont="1" applyFill="1" applyBorder="1" applyAlignment="1">
      <alignment horizontal="right" vertical="center"/>
    </xf>
    <xf numFmtId="165" fontId="2" fillId="0" borderId="21" xfId="0" applyNumberFormat="1" applyFont="1" applyFill="1" applyBorder="1" applyAlignment="1">
      <alignment horizontal="right" vertical="center"/>
    </xf>
    <xf numFmtId="165" fontId="2" fillId="0" borderId="24" xfId="0" applyNumberFormat="1" applyFont="1" applyFill="1" applyBorder="1" applyAlignment="1">
      <alignment horizontal="right" vertical="center"/>
    </xf>
    <xf numFmtId="165" fontId="2" fillId="0" borderId="1" xfId="0" applyNumberFormat="1" applyFont="1" applyFill="1" applyBorder="1" applyAlignment="1">
      <alignment horizontal="right" vertical="center"/>
    </xf>
    <xf numFmtId="165" fontId="2" fillId="0" borderId="25" xfId="0" applyNumberFormat="1" applyFont="1" applyFill="1" applyBorder="1" applyAlignment="1">
      <alignment horizontal="right" vertical="center"/>
    </xf>
    <xf numFmtId="0" fontId="1" fillId="0" borderId="23" xfId="0" applyFont="1" applyFill="1" applyBorder="1" applyAlignment="1">
      <alignment horizontal="center" vertical="center"/>
    </xf>
    <xf numFmtId="0" fontId="1" fillId="0" borderId="13" xfId="0" applyFont="1" applyFill="1" applyBorder="1" applyAlignment="1">
      <alignment horizontal="center" vertical="center"/>
    </xf>
    <xf numFmtId="0" fontId="4" fillId="0" borderId="0" xfId="0" applyFont="1"/>
    <xf numFmtId="166" fontId="1" fillId="0" borderId="0" xfId="1" applyNumberFormat="1" applyFont="1" applyFill="1" applyBorder="1"/>
    <xf numFmtId="166" fontId="1" fillId="0" borderId="11" xfId="1" applyNumberFormat="1" applyFont="1" applyFill="1" applyBorder="1"/>
    <xf numFmtId="166" fontId="1" fillId="0" borderId="23" xfId="1" applyNumberFormat="1" applyFont="1" applyFill="1" applyBorder="1"/>
    <xf numFmtId="166" fontId="1" fillId="0" borderId="13" xfId="1" applyNumberFormat="1" applyFont="1" applyFill="1" applyBorder="1"/>
    <xf numFmtId="0" fontId="4" fillId="0" borderId="0" xfId="0" applyFont="1" applyBorder="1"/>
    <xf numFmtId="0" fontId="4" fillId="0" borderId="23" xfId="0" applyFont="1" applyBorder="1"/>
    <xf numFmtId="0" fontId="1" fillId="0" borderId="9" xfId="1" applyFont="1" applyFill="1" applyBorder="1"/>
    <xf numFmtId="0" fontId="1" fillId="0" borderId="11" xfId="1" applyNumberFormat="1" applyFont="1" applyFill="1" applyBorder="1" applyAlignment="1">
      <alignment horizontal="left" indent="1"/>
    </xf>
    <xf numFmtId="3" fontId="4" fillId="0" borderId="0" xfId="0" applyNumberFormat="1" applyFont="1" applyFill="1" applyBorder="1"/>
    <xf numFmtId="3" fontId="4" fillId="0" borderId="11" xfId="0" applyNumberFormat="1" applyFont="1" applyFill="1" applyBorder="1"/>
    <xf numFmtId="3" fontId="4" fillId="0" borderId="23" xfId="0" applyNumberFormat="1" applyFont="1" applyFill="1" applyBorder="1"/>
    <xf numFmtId="3" fontId="4" fillId="0" borderId="13" xfId="0" applyNumberFormat="1" applyFont="1" applyFill="1" applyBorder="1"/>
    <xf numFmtId="3" fontId="5" fillId="0" borderId="23" xfId="0" applyNumberFormat="1" applyFont="1" applyFill="1" applyBorder="1"/>
    <xf numFmtId="3" fontId="5" fillId="0" borderId="13" xfId="0" applyNumberFormat="1" applyFont="1" applyFill="1" applyBorder="1"/>
    <xf numFmtId="0" fontId="1" fillId="0" borderId="28" xfId="0" applyFont="1" applyFill="1" applyBorder="1" applyAlignment="1">
      <alignment horizontal="center" vertical="center"/>
    </xf>
    <xf numFmtId="3" fontId="4" fillId="0" borderId="27" xfId="0" applyNumberFormat="1" applyFont="1" applyFill="1" applyBorder="1"/>
    <xf numFmtId="3" fontId="4" fillId="0" borderId="28" xfId="0" applyNumberFormat="1" applyFont="1" applyFill="1" applyBorder="1"/>
    <xf numFmtId="3" fontId="5" fillId="0" borderId="28" xfId="0" applyNumberFormat="1" applyFont="1" applyFill="1" applyBorder="1"/>
    <xf numFmtId="165" fontId="4" fillId="0" borderId="11" xfId="0" applyNumberFormat="1" applyFont="1" applyFill="1" applyBorder="1"/>
    <xf numFmtId="165" fontId="4" fillId="0" borderId="13" xfId="0" applyNumberFormat="1" applyFont="1" applyFill="1" applyBorder="1"/>
    <xf numFmtId="165" fontId="5" fillId="0" borderId="13" xfId="0" applyNumberFormat="1" applyFont="1" applyFill="1" applyBorder="1"/>
    <xf numFmtId="165" fontId="4" fillId="0" borderId="0" xfId="0" applyNumberFormat="1" applyFont="1" applyFill="1" applyBorder="1"/>
    <xf numFmtId="165" fontId="4" fillId="0" borderId="23" xfId="0" applyNumberFormat="1" applyFont="1" applyFill="1" applyBorder="1"/>
    <xf numFmtId="3" fontId="4" fillId="0" borderId="10" xfId="0" applyNumberFormat="1" applyFont="1" applyFill="1" applyBorder="1"/>
    <xf numFmtId="3" fontId="4" fillId="0" borderId="12" xfId="0" applyNumberFormat="1" applyFont="1" applyFill="1" applyBorder="1"/>
    <xf numFmtId="3" fontId="5" fillId="0" borderId="12" xfId="0" applyNumberFormat="1" applyFont="1" applyFill="1" applyBorder="1"/>
    <xf numFmtId="0" fontId="1" fillId="0" borderId="14" xfId="0" applyNumberFormat="1" applyFont="1" applyFill="1" applyBorder="1"/>
    <xf numFmtId="3" fontId="2" fillId="0" borderId="22" xfId="0" applyNumberFormat="1" applyFont="1" applyFill="1" applyBorder="1" applyAlignment="1">
      <alignment horizontal="right"/>
    </xf>
    <xf numFmtId="3" fontId="2" fillId="0" borderId="9" xfId="0" applyNumberFormat="1" applyFont="1" applyFill="1" applyBorder="1" applyAlignment="1">
      <alignment horizontal="right"/>
    </xf>
    <xf numFmtId="3" fontId="1" fillId="0" borderId="0" xfId="0" applyNumberFormat="1" applyFont="1" applyFill="1" applyBorder="1" applyAlignment="1">
      <alignment horizontal="right"/>
    </xf>
    <xf numFmtId="3" fontId="1" fillId="0" borderId="11" xfId="0" applyNumberFormat="1" applyFont="1" applyFill="1" applyBorder="1" applyAlignment="1">
      <alignment horizontal="right"/>
    </xf>
    <xf numFmtId="3" fontId="1" fillId="0" borderId="23" xfId="0" applyNumberFormat="1" applyFont="1" applyFill="1" applyBorder="1" applyAlignment="1">
      <alignment horizontal="right"/>
    </xf>
    <xf numFmtId="3" fontId="1" fillId="0" borderId="13" xfId="0" applyNumberFormat="1" applyFont="1" applyFill="1" applyBorder="1" applyAlignment="1">
      <alignment horizontal="right"/>
    </xf>
    <xf numFmtId="0" fontId="2" fillId="0" borderId="8" xfId="0" applyNumberFormat="1" applyFont="1" applyFill="1" applyBorder="1"/>
    <xf numFmtId="3" fontId="2" fillId="0" borderId="0" xfId="0" applyNumberFormat="1" applyFont="1" applyFill="1" applyBorder="1" applyAlignment="1">
      <alignment horizontal="right"/>
    </xf>
    <xf numFmtId="3" fontId="2" fillId="0" borderId="11" xfId="0" applyNumberFormat="1" applyFont="1" applyFill="1" applyBorder="1" applyAlignment="1">
      <alignment horizontal="right"/>
    </xf>
    <xf numFmtId="0" fontId="1" fillId="0" borderId="10" xfId="0" quotePrefix="1" applyNumberFormat="1" applyFont="1" applyFill="1" applyBorder="1" applyAlignment="1">
      <alignment horizontal="left" indent="1"/>
    </xf>
    <xf numFmtId="0" fontId="1" fillId="0" borderId="10" xfId="0" quotePrefix="1" applyNumberFormat="1" applyFont="1" applyFill="1" applyBorder="1" applyAlignment="1">
      <alignment horizontal="left" wrapText="1" indent="1"/>
    </xf>
    <xf numFmtId="0" fontId="2" fillId="0" borderId="4" xfId="0" applyFont="1" applyFill="1" applyBorder="1" applyAlignment="1">
      <alignment horizontal="center"/>
    </xf>
    <xf numFmtId="0" fontId="1" fillId="0" borderId="30" xfId="0" applyNumberFormat="1" applyFont="1" applyFill="1" applyBorder="1"/>
    <xf numFmtId="0" fontId="1" fillId="0" borderId="12" xfId="0" quotePrefix="1" applyNumberFormat="1" applyFont="1" applyFill="1" applyBorder="1" applyAlignment="1">
      <alignment horizontal="left" indent="1"/>
    </xf>
    <xf numFmtId="0" fontId="2" fillId="0" borderId="2" xfId="0" applyNumberFormat="1" applyFont="1" applyFill="1" applyBorder="1"/>
    <xf numFmtId="0" fontId="1" fillId="0" borderId="2" xfId="0" quotePrefix="1" applyNumberFormat="1" applyFont="1" applyFill="1" applyBorder="1" applyAlignment="1">
      <alignment horizontal="left" indent="1"/>
    </xf>
    <xf numFmtId="0" fontId="1" fillId="0" borderId="11" xfId="0" applyFont="1" applyFill="1" applyBorder="1" applyAlignment="1" applyProtection="1">
      <alignment horizontal="center"/>
    </xf>
    <xf numFmtId="0" fontId="1" fillId="0" borderId="28" xfId="0" applyFont="1" applyFill="1" applyBorder="1" applyAlignment="1" applyProtection="1">
      <alignment horizontal="center"/>
    </xf>
    <xf numFmtId="0" fontId="1" fillId="0" borderId="23" xfId="0" applyFont="1" applyFill="1" applyBorder="1" applyAlignment="1" applyProtection="1">
      <alignment horizontal="center"/>
    </xf>
    <xf numFmtId="0" fontId="1" fillId="0" borderId="13" xfId="0" applyFont="1" applyFill="1" applyBorder="1" applyAlignment="1" applyProtection="1">
      <alignment horizontal="center"/>
    </xf>
    <xf numFmtId="167" fontId="5" fillId="0" borderId="0" xfId="0" applyNumberFormat="1" applyFont="1" applyAlignment="1">
      <alignment horizontal="center"/>
    </xf>
    <xf numFmtId="167" fontId="4" fillId="0" borderId="0" xfId="0" applyNumberFormat="1" applyFont="1" applyAlignment="1">
      <alignment horizontal="center"/>
    </xf>
    <xf numFmtId="167" fontId="4" fillId="0" borderId="28" xfId="0" applyNumberFormat="1" applyFont="1" applyBorder="1" applyAlignment="1">
      <alignment horizontal="center"/>
    </xf>
    <xf numFmtId="3" fontId="0" fillId="0" borderId="0" xfId="0" applyNumberFormat="1"/>
    <xf numFmtId="0" fontId="10" fillId="0" borderId="0" xfId="0" applyFont="1"/>
    <xf numFmtId="3" fontId="4" fillId="0" borderId="0" xfId="0" applyNumberFormat="1" applyFont="1"/>
    <xf numFmtId="3" fontId="4" fillId="0" borderId="0" xfId="0" applyNumberFormat="1" applyFont="1" applyFill="1"/>
    <xf numFmtId="0" fontId="0" fillId="0" borderId="0" xfId="0" applyFont="1"/>
    <xf numFmtId="0" fontId="12" fillId="0" borderId="0" xfId="0" applyFont="1"/>
    <xf numFmtId="0" fontId="8" fillId="0" borderId="0" xfId="0" applyFont="1" applyFill="1"/>
    <xf numFmtId="0" fontId="5" fillId="0" borderId="0" xfId="0" applyFont="1"/>
    <xf numFmtId="0" fontId="5" fillId="0" borderId="0" xfId="0" applyFont="1" applyBorder="1"/>
    <xf numFmtId="0" fontId="8" fillId="0" borderId="0" xfId="0" applyFont="1" applyBorder="1"/>
    <xf numFmtId="0" fontId="5" fillId="0" borderId="0" xfId="0" applyFont="1" applyFill="1"/>
    <xf numFmtId="164" fontId="2" fillId="2" borderId="11" xfId="1" applyNumberFormat="1" applyFont="1" applyFill="1" applyBorder="1" applyAlignment="1">
      <alignment wrapText="1"/>
    </xf>
    <xf numFmtId="166" fontId="2" fillId="2" borderId="0" xfId="1" applyNumberFormat="1" applyFont="1" applyFill="1" applyBorder="1"/>
    <xf numFmtId="166" fontId="2" fillId="2" borderId="11" xfId="1" applyNumberFormat="1" applyFont="1" applyFill="1" applyBorder="1"/>
    <xf numFmtId="164" fontId="2" fillId="2" borderId="11" xfId="1" applyNumberFormat="1" applyFont="1" applyFill="1" applyBorder="1" applyAlignment="1"/>
    <xf numFmtId="0" fontId="2" fillId="0" borderId="4" xfId="0" applyFont="1" applyFill="1" applyBorder="1" applyAlignment="1">
      <alignment horizontal="center" vertical="center"/>
    </xf>
    <xf numFmtId="0" fontId="1" fillId="0" borderId="23" xfId="0" applyFont="1" applyFill="1" applyBorder="1" applyAlignment="1">
      <alignment horizontal="center" vertical="center"/>
    </xf>
    <xf numFmtId="0" fontId="1" fillId="0" borderId="13" xfId="0" applyFont="1" applyFill="1" applyBorder="1" applyAlignment="1">
      <alignment horizontal="center" vertical="center"/>
    </xf>
    <xf numFmtId="3" fontId="2" fillId="0" borderId="10" xfId="0" applyNumberFormat="1" applyFont="1" applyFill="1" applyBorder="1"/>
    <xf numFmtId="3" fontId="2" fillId="0" borderId="27" xfId="0" applyNumberFormat="1" applyFont="1" applyFill="1" applyBorder="1"/>
    <xf numFmtId="165" fontId="2" fillId="0" borderId="11" xfId="0" applyNumberFormat="1" applyFont="1" applyFill="1" applyBorder="1"/>
    <xf numFmtId="3" fontId="2" fillId="0" borderId="0" xfId="0" applyNumberFormat="1" applyFont="1" applyFill="1" applyBorder="1"/>
    <xf numFmtId="0" fontId="1" fillId="0" borderId="0" xfId="0" applyFont="1" applyFill="1"/>
    <xf numFmtId="3" fontId="2" fillId="0" borderId="12" xfId="0" applyNumberFormat="1" applyFont="1" applyFill="1" applyBorder="1"/>
    <xf numFmtId="165" fontId="2" fillId="0" borderId="13" xfId="0" applyNumberFormat="1" applyFont="1" applyFill="1" applyBorder="1"/>
    <xf numFmtId="3" fontId="2" fillId="0" borderId="23" xfId="0" applyNumberFormat="1" applyFont="1" applyFill="1" applyBorder="1"/>
    <xf numFmtId="3" fontId="1" fillId="0" borderId="12" xfId="0" applyNumberFormat="1" applyFont="1" applyFill="1" applyBorder="1"/>
    <xf numFmtId="3" fontId="1" fillId="0" borderId="28" xfId="0" applyNumberFormat="1" applyFont="1" applyFill="1" applyBorder="1"/>
    <xf numFmtId="165" fontId="1" fillId="0" borderId="13" xfId="0" applyNumberFormat="1" applyFont="1" applyFill="1" applyBorder="1"/>
    <xf numFmtId="3" fontId="1" fillId="0" borderId="23" xfId="0" applyNumberFormat="1" applyFont="1" applyFill="1" applyBorder="1"/>
    <xf numFmtId="0" fontId="1" fillId="0" borderId="23" xfId="0" applyFont="1" applyFill="1" applyBorder="1"/>
    <xf numFmtId="0" fontId="1" fillId="0" borderId="13" xfId="0" applyFont="1" applyFill="1" applyBorder="1" applyAlignment="1">
      <alignment horizontal="center"/>
    </xf>
    <xf numFmtId="0" fontId="1" fillId="0" borderId="0" xfId="0" applyFont="1" applyFill="1" applyBorder="1"/>
    <xf numFmtId="3" fontId="1" fillId="0" borderId="0" xfId="0" applyNumberFormat="1" applyFont="1" applyFill="1"/>
    <xf numFmtId="3" fontId="1" fillId="0" borderId="0" xfId="0" applyNumberFormat="1" applyFont="1" applyFill="1" applyBorder="1"/>
    <xf numFmtId="3" fontId="1" fillId="0" borderId="13" xfId="0" applyNumberFormat="1" applyFont="1" applyFill="1" applyBorder="1"/>
    <xf numFmtId="165" fontId="1" fillId="0" borderId="23" xfId="0" applyNumberFormat="1" applyFont="1" applyFill="1" applyBorder="1"/>
    <xf numFmtId="165" fontId="2" fillId="0" borderId="0" xfId="0" applyNumberFormat="1" applyFont="1" applyFill="1" applyBorder="1"/>
    <xf numFmtId="165" fontId="1" fillId="0" borderId="11" xfId="0" applyNumberFormat="1" applyFont="1" applyFill="1" applyBorder="1"/>
    <xf numFmtId="3" fontId="1" fillId="0" borderId="10" xfId="0" applyNumberFormat="1" applyFont="1" applyFill="1" applyBorder="1"/>
    <xf numFmtId="3" fontId="1" fillId="0" borderId="11" xfId="0" applyNumberFormat="1" applyFont="1" applyFill="1" applyBorder="1"/>
    <xf numFmtId="165" fontId="1" fillId="0" borderId="0" xfId="0" applyNumberFormat="1" applyFont="1" applyFill="1" applyBorder="1"/>
    <xf numFmtId="3" fontId="2" fillId="0" borderId="13" xfId="0" applyNumberFormat="1" applyFont="1" applyFill="1" applyBorder="1"/>
    <xf numFmtId="165" fontId="2" fillId="0" borderId="23" xfId="0" applyNumberFormat="1" applyFont="1" applyFill="1" applyBorder="1"/>
    <xf numFmtId="49" fontId="2" fillId="0" borderId="0" xfId="0" applyNumberFormat="1" applyFont="1" applyFill="1"/>
    <xf numFmtId="49" fontId="1" fillId="0" borderId="29" xfId="0" applyNumberFormat="1" applyFont="1" applyFill="1" applyBorder="1" applyAlignment="1">
      <alignment vertical="center"/>
    </xf>
    <xf numFmtId="49" fontId="1" fillId="0" borderId="29" xfId="0" applyNumberFormat="1" applyFont="1" applyFill="1" applyBorder="1" applyAlignment="1">
      <alignment horizontal="center" vertical="center"/>
    </xf>
    <xf numFmtId="49" fontId="2" fillId="0" borderId="29" xfId="0" applyNumberFormat="1" applyFont="1" applyFill="1" applyBorder="1" applyAlignment="1">
      <alignment vertical="center" wrapText="1"/>
    </xf>
    <xf numFmtId="49" fontId="2" fillId="0" borderId="14" xfId="0" applyNumberFormat="1" applyFont="1" applyFill="1" applyBorder="1" applyAlignment="1">
      <alignment vertical="center"/>
    </xf>
    <xf numFmtId="49" fontId="2" fillId="0" borderId="15" xfId="0" applyNumberFormat="1" applyFont="1" applyFill="1" applyBorder="1" applyAlignment="1">
      <alignment vertical="center"/>
    </xf>
    <xf numFmtId="49" fontId="2" fillId="0" borderId="5" xfId="0" applyNumberFormat="1" applyFont="1" applyFill="1" applyBorder="1" applyAlignment="1">
      <alignment vertical="center"/>
    </xf>
    <xf numFmtId="49" fontId="2" fillId="0" borderId="18" xfId="0" applyNumberFormat="1" applyFont="1" applyFill="1" applyBorder="1" applyAlignment="1">
      <alignment vertical="center" wrapText="1"/>
    </xf>
    <xf numFmtId="49" fontId="1" fillId="0" borderId="0" xfId="0" applyNumberFormat="1" applyFont="1" applyFill="1"/>
    <xf numFmtId="49" fontId="3" fillId="0" borderId="0" xfId="0" applyNumberFormat="1" applyFont="1" applyFill="1"/>
    <xf numFmtId="49" fontId="1" fillId="0" borderId="0" xfId="0" applyNumberFormat="1" applyFont="1" applyFill="1" applyBorder="1"/>
    <xf numFmtId="49" fontId="3" fillId="0" borderId="2" xfId="0" quotePrefix="1" applyNumberFormat="1" applyFont="1" applyFill="1" applyBorder="1" applyAlignment="1">
      <alignment horizontal="left" indent="1"/>
    </xf>
    <xf numFmtId="49" fontId="5" fillId="0" borderId="0" xfId="0" applyNumberFormat="1" applyFont="1" applyFill="1"/>
    <xf numFmtId="49" fontId="4" fillId="0" borderId="11" xfId="0" applyNumberFormat="1" applyFont="1" applyFill="1" applyBorder="1"/>
    <xf numFmtId="49" fontId="4" fillId="0" borderId="13" xfId="0" applyNumberFormat="1" applyFont="1" applyFill="1" applyBorder="1" applyAlignment="1">
      <alignment vertical="center"/>
    </xf>
    <xf numFmtId="49" fontId="5" fillId="0" borderId="13" xfId="0" applyNumberFormat="1" applyFont="1" applyFill="1" applyBorder="1" applyAlignment="1">
      <alignment vertical="center"/>
    </xf>
    <xf numFmtId="49" fontId="2" fillId="0" borderId="11" xfId="0" applyNumberFormat="1" applyFont="1" applyFill="1" applyBorder="1" applyAlignment="1">
      <alignment vertical="center"/>
    </xf>
    <xf numFmtId="49" fontId="8" fillId="0" borderId="0" xfId="0" applyNumberFormat="1" applyFont="1" applyFill="1"/>
    <xf numFmtId="49" fontId="4" fillId="0" borderId="0" xfId="0" applyNumberFormat="1" applyFont="1" applyFill="1"/>
    <xf numFmtId="49" fontId="8" fillId="0" borderId="11" xfId="0" applyNumberFormat="1" applyFont="1" applyFill="1" applyBorder="1" applyAlignment="1">
      <alignment horizontal="left" vertical="center" indent="1"/>
    </xf>
    <xf numFmtId="49" fontId="8" fillId="0" borderId="13" xfId="0" applyNumberFormat="1" applyFont="1" applyFill="1" applyBorder="1" applyAlignment="1">
      <alignment horizontal="left" vertical="center" indent="1"/>
    </xf>
    <xf numFmtId="49" fontId="5" fillId="0" borderId="4" xfId="0" applyNumberFormat="1" applyFont="1" applyFill="1" applyBorder="1" applyAlignment="1">
      <alignment vertical="center"/>
    </xf>
    <xf numFmtId="3" fontId="5" fillId="0" borderId="3" xfId="0" applyNumberFormat="1" applyFont="1" applyFill="1" applyBorder="1"/>
    <xf numFmtId="3" fontId="5" fillId="0" borderId="4" xfId="0" applyNumberFormat="1" applyFont="1" applyFill="1" applyBorder="1"/>
    <xf numFmtId="3" fontId="5" fillId="0" borderId="26" xfId="0" applyNumberFormat="1" applyFont="1" applyFill="1" applyBorder="1"/>
    <xf numFmtId="165" fontId="5" fillId="0" borderId="4" xfId="0" applyNumberFormat="1" applyFont="1" applyFill="1" applyBorder="1"/>
    <xf numFmtId="3" fontId="5" fillId="0" borderId="21" xfId="0" applyNumberFormat="1" applyFont="1" applyFill="1" applyBorder="1"/>
    <xf numFmtId="165" fontId="5" fillId="0" borderId="21" xfId="0" applyNumberFormat="1" applyFont="1" applyFill="1" applyBorder="1"/>
    <xf numFmtId="49" fontId="5" fillId="0" borderId="4" xfId="0" applyNumberFormat="1" applyFont="1" applyFill="1" applyBorder="1" applyAlignment="1">
      <alignment vertical="center" wrapText="1"/>
    </xf>
    <xf numFmtId="165" fontId="2" fillId="0" borderId="4" xfId="0" applyNumberFormat="1" applyFont="1" applyFill="1" applyBorder="1"/>
    <xf numFmtId="3" fontId="2" fillId="0" borderId="21" xfId="0" applyNumberFormat="1" applyFont="1" applyFill="1" applyBorder="1"/>
    <xf numFmtId="165" fontId="2" fillId="0" borderId="21" xfId="0" applyNumberFormat="1" applyFont="1" applyFill="1" applyBorder="1"/>
    <xf numFmtId="49" fontId="3" fillId="0" borderId="13" xfId="0" applyNumberFormat="1" applyFont="1" applyFill="1" applyBorder="1" applyAlignment="1">
      <alignment horizontal="left" vertical="center" indent="1"/>
    </xf>
    <xf numFmtId="0" fontId="3" fillId="0" borderId="11" xfId="1" applyNumberFormat="1" applyFont="1" applyFill="1" applyBorder="1" applyAlignment="1">
      <alignment horizontal="left" indent="2"/>
    </xf>
    <xf numFmtId="0" fontId="1" fillId="0" borderId="32" xfId="1" applyNumberFormat="1" applyFont="1" applyFill="1" applyBorder="1" applyAlignment="1">
      <alignment horizontal="left" indent="1"/>
    </xf>
    <xf numFmtId="166" fontId="1" fillId="0" borderId="31" xfId="1" applyNumberFormat="1" applyFont="1" applyFill="1" applyBorder="1"/>
    <xf numFmtId="166" fontId="1" fillId="0" borderId="32" xfId="1" applyNumberFormat="1" applyFont="1" applyFill="1" applyBorder="1"/>
    <xf numFmtId="164" fontId="1" fillId="0" borderId="32" xfId="1" applyNumberFormat="1" applyFont="1" applyFill="1" applyBorder="1" applyAlignment="1">
      <alignment vertical="center"/>
    </xf>
    <xf numFmtId="0" fontId="2" fillId="0" borderId="31" xfId="1" applyFont="1" applyFill="1" applyBorder="1" applyAlignment="1">
      <alignment horizontal="center" vertical="center"/>
    </xf>
    <xf numFmtId="0" fontId="7" fillId="0" borderId="31" xfId="1" applyFont="1" applyFill="1" applyBorder="1" applyAlignment="1">
      <alignment horizontal="center" vertical="center"/>
    </xf>
    <xf numFmtId="0" fontId="7" fillId="0" borderId="32" xfId="1" applyFont="1" applyFill="1" applyBorder="1" applyAlignment="1">
      <alignment horizontal="center" vertical="center"/>
    </xf>
    <xf numFmtId="0" fontId="2" fillId="0" borderId="13" xfId="1" applyNumberFormat="1" applyFont="1" applyFill="1" applyBorder="1" applyAlignment="1">
      <alignment horizontal="left" indent="1"/>
    </xf>
    <xf numFmtId="166" fontId="2" fillId="0" borderId="23" xfId="1" applyNumberFormat="1" applyFont="1" applyFill="1" applyBorder="1" applyAlignment="1">
      <alignment horizontal="right"/>
    </xf>
    <xf numFmtId="166" fontId="2" fillId="0" borderId="23" xfId="1" applyNumberFormat="1" applyFont="1" applyFill="1" applyBorder="1"/>
    <xf numFmtId="166" fontId="2" fillId="0" borderId="13" xfId="1" applyNumberFormat="1" applyFont="1" applyFill="1" applyBorder="1"/>
    <xf numFmtId="0" fontId="3" fillId="0" borderId="13" xfId="1" applyNumberFormat="1" applyFont="1" applyFill="1" applyBorder="1" applyAlignment="1">
      <alignment horizontal="left" indent="2"/>
    </xf>
    <xf numFmtId="166" fontId="1" fillId="0" borderId="23" xfId="1" applyNumberFormat="1" applyFont="1" applyFill="1" applyBorder="1" applyAlignment="1">
      <alignment horizontal="right"/>
    </xf>
    <xf numFmtId="167" fontId="4" fillId="0" borderId="0" xfId="0" applyNumberFormat="1" applyFont="1" applyBorder="1"/>
    <xf numFmtId="2" fontId="4" fillId="0" borderId="0" xfId="0" applyNumberFormat="1" applyFont="1" applyBorder="1"/>
    <xf numFmtId="0" fontId="2" fillId="0" borderId="4" xfId="0" applyFont="1" applyFill="1" applyBorder="1" applyAlignment="1">
      <alignment horizontal="center" vertical="center"/>
    </xf>
    <xf numFmtId="49" fontId="3" fillId="0" borderId="2" xfId="0" quotePrefix="1" applyNumberFormat="1" applyFont="1" applyFill="1" applyBorder="1" applyAlignment="1">
      <alignment horizontal="left" indent="3"/>
    </xf>
    <xf numFmtId="166" fontId="3" fillId="0" borderId="0" xfId="1" applyNumberFormat="1" applyFont="1" applyFill="1" applyBorder="1"/>
    <xf numFmtId="166" fontId="3" fillId="0" borderId="11" xfId="1" applyNumberFormat="1" applyFont="1" applyFill="1" applyBorder="1"/>
    <xf numFmtId="49" fontId="5" fillId="0" borderId="17" xfId="0" applyNumberFormat="1" applyFont="1" applyFill="1" applyBorder="1" applyAlignment="1">
      <alignment vertical="center"/>
    </xf>
    <xf numFmtId="3" fontId="5" fillId="0" borderId="16" xfId="0" applyNumberFormat="1" applyFont="1" applyFill="1" applyBorder="1"/>
    <xf numFmtId="3" fontId="5" fillId="0" borderId="33" xfId="0" applyNumberFormat="1" applyFont="1" applyFill="1" applyBorder="1"/>
    <xf numFmtId="165" fontId="5" fillId="0" borderId="17" xfId="0" applyNumberFormat="1" applyFont="1" applyFill="1" applyBorder="1"/>
    <xf numFmtId="3" fontId="5" fillId="0" borderId="24" xfId="0" applyNumberFormat="1" applyFont="1" applyFill="1" applyBorder="1"/>
    <xf numFmtId="165" fontId="2" fillId="0" borderId="17" xfId="0" applyNumberFormat="1" applyFont="1" applyFill="1" applyBorder="1"/>
    <xf numFmtId="3" fontId="2" fillId="0" borderId="24" xfId="0" applyNumberFormat="1" applyFont="1" applyFill="1" applyBorder="1"/>
    <xf numFmtId="165" fontId="2" fillId="0" borderId="24" xfId="0" applyNumberFormat="1" applyFont="1" applyFill="1" applyBorder="1"/>
    <xf numFmtId="49" fontId="13" fillId="0" borderId="23" xfId="2" applyNumberFormat="1" applyFont="1" applyFill="1" applyBorder="1"/>
    <xf numFmtId="49" fontId="13" fillId="0" borderId="0" xfId="2" applyNumberFormat="1" applyFont="1" applyFill="1" applyBorder="1"/>
    <xf numFmtId="0" fontId="9" fillId="0" borderId="0" xfId="2" applyAlignment="1">
      <alignment horizontal="right" indent="1"/>
    </xf>
    <xf numFmtId="0" fontId="11" fillId="0" borderId="0" xfId="0" applyFont="1" applyAlignment="1">
      <alignment horizontal="left" vertical="top" wrapText="1"/>
    </xf>
    <xf numFmtId="0" fontId="2" fillId="0" borderId="26" xfId="0" applyFont="1" applyFill="1" applyBorder="1" applyAlignment="1">
      <alignment horizontal="center" vertical="center"/>
    </xf>
    <xf numFmtId="0" fontId="2" fillId="0" borderId="21" xfId="0" applyFont="1" applyFill="1" applyBorder="1" applyAlignment="1">
      <alignment horizontal="center" vertical="center"/>
    </xf>
    <xf numFmtId="0" fontId="2" fillId="0" borderId="4" xfId="0" applyFont="1" applyFill="1" applyBorder="1" applyAlignment="1">
      <alignment horizontal="center" vertical="center"/>
    </xf>
    <xf numFmtId="0" fontId="1" fillId="0" borderId="26" xfId="0" applyFont="1" applyFill="1" applyBorder="1" applyAlignment="1">
      <alignment horizontal="center"/>
    </xf>
    <xf numFmtId="0" fontId="1" fillId="0" borderId="4" xfId="0" applyFont="1" applyFill="1" applyBorder="1" applyAlignment="1">
      <alignment horizontal="center"/>
    </xf>
    <xf numFmtId="0" fontId="1" fillId="0" borderId="26" xfId="0" applyFont="1" applyFill="1" applyBorder="1" applyAlignment="1">
      <alignment horizontal="center" vertical="center"/>
    </xf>
    <xf numFmtId="0" fontId="1" fillId="0" borderId="21" xfId="0" applyFont="1" applyFill="1" applyBorder="1" applyAlignment="1">
      <alignment horizontal="center" vertical="center"/>
    </xf>
    <xf numFmtId="0" fontId="1" fillId="0" borderId="4" xfId="0" applyFont="1" applyFill="1" applyBorder="1" applyAlignment="1">
      <alignment horizontal="center" vertical="center"/>
    </xf>
    <xf numFmtId="0" fontId="2" fillId="0" borderId="23" xfId="0" applyFont="1" applyFill="1" applyBorder="1" applyAlignment="1">
      <alignment horizontal="center" vertical="center"/>
    </xf>
    <xf numFmtId="0" fontId="4" fillId="0" borderId="28" xfId="0" applyFont="1" applyFill="1" applyBorder="1" applyAlignment="1">
      <alignment horizontal="center"/>
    </xf>
    <xf numFmtId="0" fontId="4" fillId="0" borderId="13" xfId="0" applyFont="1" applyFill="1" applyBorder="1" applyAlignment="1">
      <alignment horizontal="center"/>
    </xf>
    <xf numFmtId="0" fontId="1" fillId="0" borderId="23" xfId="0" applyFont="1" applyFill="1" applyBorder="1" applyAlignment="1">
      <alignment horizontal="center" vertical="center"/>
    </xf>
    <xf numFmtId="0" fontId="1" fillId="0" borderId="13" xfId="0" applyFont="1" applyFill="1" applyBorder="1" applyAlignment="1">
      <alignment horizontal="center" vertical="center"/>
    </xf>
    <xf numFmtId="0" fontId="7" fillId="0" borderId="22" xfId="1" applyFont="1" applyFill="1" applyBorder="1" applyAlignment="1">
      <alignment horizontal="center" vertical="center" wrapText="1"/>
    </xf>
    <xf numFmtId="0" fontId="7" fillId="0" borderId="9" xfId="1" applyFont="1" applyFill="1" applyBorder="1" applyAlignment="1">
      <alignment horizontal="center" vertical="center" wrapText="1"/>
    </xf>
    <xf numFmtId="0" fontId="7" fillId="0" borderId="0" xfId="1" applyFont="1" applyFill="1" applyBorder="1" applyAlignment="1">
      <alignment horizontal="center" vertical="center" wrapText="1"/>
    </xf>
    <xf numFmtId="0" fontId="8" fillId="0" borderId="0" xfId="0" applyFont="1" applyBorder="1" applyAlignment="1">
      <alignment horizontal="left" wrapText="1"/>
    </xf>
    <xf numFmtId="0" fontId="2" fillId="0" borderId="26" xfId="0" applyFont="1" applyFill="1" applyBorder="1" applyAlignment="1">
      <alignment horizontal="center"/>
    </xf>
    <xf numFmtId="0" fontId="2" fillId="0" borderId="21" xfId="0" applyFont="1" applyFill="1" applyBorder="1" applyAlignment="1">
      <alignment horizontal="center"/>
    </xf>
    <xf numFmtId="0" fontId="2" fillId="0" borderId="4" xfId="0" applyFont="1" applyFill="1" applyBorder="1" applyAlignment="1">
      <alignment horizontal="center"/>
    </xf>
    <xf numFmtId="0" fontId="4" fillId="0" borderId="22" xfId="0" applyFont="1" applyBorder="1" applyAlignment="1">
      <alignment horizontal="center" wrapText="1"/>
    </xf>
    <xf numFmtId="0" fontId="4" fillId="0" borderId="23" xfId="0" applyFont="1" applyBorder="1" applyAlignment="1">
      <alignment horizontal="center" wrapText="1"/>
    </xf>
  </cellXfs>
  <cellStyles count="3">
    <cellStyle name="Lien hypertexte" xfId="2" builtinId="8"/>
    <cellStyle name="Normal" xfId="0" builtinId="0"/>
    <cellStyle name="Normal_Tab III Taux de poursuit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7276464789885984E-2"/>
          <c:y val="7.5870903332259862E-2"/>
          <c:w val="0.91963024927073378"/>
          <c:h val="0.81471925819969837"/>
        </c:manualLayout>
      </c:layout>
      <c:lineChart>
        <c:grouping val="standard"/>
        <c:varyColors val="0"/>
        <c:ser>
          <c:idx val="0"/>
          <c:order val="0"/>
          <c:tx>
            <c:strRef>
              <c:f>Graph.1!$A$36</c:f>
              <c:strCache>
                <c:ptCount val="1"/>
                <c:pt idx="0">
                  <c:v>Bacheliers généraux</c:v>
                </c:pt>
              </c:strCache>
            </c:strRef>
          </c:tx>
          <c:spPr>
            <a:ln w="28575" cap="rnd">
              <a:solidFill>
                <a:schemeClr val="accent1"/>
              </a:solidFill>
              <a:round/>
            </a:ln>
            <a:effectLst/>
          </c:spPr>
          <c:marker>
            <c:symbol val="none"/>
          </c:marker>
          <c:cat>
            <c:numRef>
              <c:f>Graph.1!$B$35:$AM$35</c:f>
              <c:numCache>
                <c:formatCode>General</c:formatCode>
                <c:ptCount val="38"/>
                <c:pt idx="0">
                  <c:v>1994</c:v>
                </c:pt>
                <c:pt idx="1">
                  <c:v>1995</c:v>
                </c:pt>
                <c:pt idx="2">
                  <c:v>1996</c:v>
                </c:pt>
                <c:pt idx="3">
                  <c:v>1997</c:v>
                </c:pt>
                <c:pt idx="4">
                  <c:v>1998</c:v>
                </c:pt>
                <c:pt idx="5">
                  <c:v>1999</c:v>
                </c:pt>
                <c:pt idx="6">
                  <c:v>2000</c:v>
                </c:pt>
                <c:pt idx="7">
                  <c:v>2001</c:v>
                </c:pt>
                <c:pt idx="8">
                  <c:v>2002</c:v>
                </c:pt>
                <c:pt idx="9">
                  <c:v>2003</c:v>
                </c:pt>
                <c:pt idx="10">
                  <c:v>2004</c:v>
                </c:pt>
                <c:pt idx="11">
                  <c:v>2005</c:v>
                </c:pt>
                <c:pt idx="12">
                  <c:v>2006</c:v>
                </c:pt>
                <c:pt idx="13">
                  <c:v>2007</c:v>
                </c:pt>
                <c:pt idx="14">
                  <c:v>2008</c:v>
                </c:pt>
                <c:pt idx="15">
                  <c:v>2009</c:v>
                </c:pt>
                <c:pt idx="16">
                  <c:v>2010</c:v>
                </c:pt>
                <c:pt idx="17">
                  <c:v>2011</c:v>
                </c:pt>
                <c:pt idx="18">
                  <c:v>2012</c:v>
                </c:pt>
                <c:pt idx="19">
                  <c:v>2013</c:v>
                </c:pt>
                <c:pt idx="20">
                  <c:v>2014</c:v>
                </c:pt>
                <c:pt idx="21">
                  <c:v>2015</c:v>
                </c:pt>
                <c:pt idx="22">
                  <c:v>2016</c:v>
                </c:pt>
                <c:pt idx="23">
                  <c:v>2017</c:v>
                </c:pt>
                <c:pt idx="24">
                  <c:v>2018</c:v>
                </c:pt>
                <c:pt idx="25">
                  <c:v>2019</c:v>
                </c:pt>
                <c:pt idx="26">
                  <c:v>2020</c:v>
                </c:pt>
                <c:pt idx="27">
                  <c:v>2021</c:v>
                </c:pt>
                <c:pt idx="28">
                  <c:v>2022</c:v>
                </c:pt>
                <c:pt idx="29">
                  <c:v>2023</c:v>
                </c:pt>
                <c:pt idx="30">
                  <c:v>2024</c:v>
                </c:pt>
                <c:pt idx="31">
                  <c:v>2025</c:v>
                </c:pt>
                <c:pt idx="32">
                  <c:v>2026</c:v>
                </c:pt>
                <c:pt idx="33">
                  <c:v>2027</c:v>
                </c:pt>
                <c:pt idx="34">
                  <c:v>2028</c:v>
                </c:pt>
                <c:pt idx="35">
                  <c:v>2029</c:v>
                </c:pt>
                <c:pt idx="36">
                  <c:v>2030</c:v>
                </c:pt>
                <c:pt idx="37">
                  <c:v>2031</c:v>
                </c:pt>
              </c:numCache>
            </c:numRef>
          </c:cat>
          <c:val>
            <c:numRef>
              <c:f>Graph.1!$B$36:$AM$36</c:f>
              <c:numCache>
                <c:formatCode>#,##0</c:formatCode>
                <c:ptCount val="38"/>
                <c:pt idx="0">
                  <c:v>279586</c:v>
                </c:pt>
                <c:pt idx="1">
                  <c:v>287046</c:v>
                </c:pt>
                <c:pt idx="2">
                  <c:v>264727</c:v>
                </c:pt>
                <c:pt idx="3">
                  <c:v>268868</c:v>
                </c:pt>
                <c:pt idx="4">
                  <c:v>275113</c:v>
                </c:pt>
                <c:pt idx="5">
                  <c:v>266285</c:v>
                </c:pt>
                <c:pt idx="6">
                  <c:v>271155</c:v>
                </c:pt>
                <c:pt idx="7">
                  <c:v>258785</c:v>
                </c:pt>
                <c:pt idx="8">
                  <c:v>258192</c:v>
                </c:pt>
                <c:pt idx="9">
                  <c:v>268335</c:v>
                </c:pt>
                <c:pt idx="10">
                  <c:v>261137</c:v>
                </c:pt>
                <c:pt idx="11">
                  <c:v>272512</c:v>
                </c:pt>
                <c:pt idx="12">
                  <c:v>282788</c:v>
                </c:pt>
                <c:pt idx="13">
                  <c:v>281733</c:v>
                </c:pt>
                <c:pt idx="14">
                  <c:v>279698</c:v>
                </c:pt>
                <c:pt idx="15">
                  <c:v>286762</c:v>
                </c:pt>
                <c:pt idx="16">
                  <c:v>279798</c:v>
                </c:pt>
                <c:pt idx="17">
                  <c:v>283821</c:v>
                </c:pt>
                <c:pt idx="18">
                  <c:v>293837</c:v>
                </c:pt>
                <c:pt idx="19">
                  <c:v>305316</c:v>
                </c:pt>
                <c:pt idx="20">
                  <c:v>305667</c:v>
                </c:pt>
                <c:pt idx="21">
                  <c:v>317054</c:v>
                </c:pt>
                <c:pt idx="22">
                  <c:v>327078</c:v>
                </c:pt>
                <c:pt idx="23">
                  <c:v>337714</c:v>
                </c:pt>
                <c:pt idx="24">
                  <c:v>359455</c:v>
                </c:pt>
                <c:pt idx="25">
                  <c:v>356384</c:v>
                </c:pt>
                <c:pt idx="26">
                  <c:v>384158</c:v>
                </c:pt>
                <c:pt idx="27">
                  <c:v>371705</c:v>
                </c:pt>
                <c:pt idx="28">
                  <c:v>363861</c:v>
                </c:pt>
                <c:pt idx="29">
                  <c:v>368749</c:v>
                </c:pt>
                <c:pt idx="30">
                  <c:v>367680</c:v>
                </c:pt>
                <c:pt idx="31">
                  <c:v>361248</c:v>
                </c:pt>
                <c:pt idx="32">
                  <c:v>367008</c:v>
                </c:pt>
                <c:pt idx="33">
                  <c:v>362784</c:v>
                </c:pt>
                <c:pt idx="34">
                  <c:v>365088</c:v>
                </c:pt>
                <c:pt idx="35">
                  <c:v>361440</c:v>
                </c:pt>
                <c:pt idx="36">
                  <c:v>361344</c:v>
                </c:pt>
                <c:pt idx="37">
                  <c:v>357216</c:v>
                </c:pt>
              </c:numCache>
            </c:numRef>
          </c:val>
          <c:smooth val="0"/>
          <c:extLst>
            <c:ext xmlns:c16="http://schemas.microsoft.com/office/drawing/2014/chart" uri="{C3380CC4-5D6E-409C-BE32-E72D297353CC}">
              <c16:uniqueId val="{00000000-EF73-45D1-9041-9B5FF6F86510}"/>
            </c:ext>
          </c:extLst>
        </c:ser>
        <c:ser>
          <c:idx val="1"/>
          <c:order val="1"/>
          <c:tx>
            <c:strRef>
              <c:f>Graph.1!$A$37</c:f>
              <c:strCache>
                <c:ptCount val="1"/>
                <c:pt idx="0">
                  <c:v>Bacheliers technologiques</c:v>
                </c:pt>
              </c:strCache>
            </c:strRef>
          </c:tx>
          <c:spPr>
            <a:ln w="28575" cap="rnd">
              <a:solidFill>
                <a:schemeClr val="accent2"/>
              </a:solidFill>
              <a:round/>
            </a:ln>
            <a:effectLst/>
          </c:spPr>
          <c:marker>
            <c:symbol val="none"/>
          </c:marker>
          <c:cat>
            <c:numRef>
              <c:f>Graph.1!$B$35:$AM$35</c:f>
              <c:numCache>
                <c:formatCode>General</c:formatCode>
                <c:ptCount val="38"/>
                <c:pt idx="0">
                  <c:v>1994</c:v>
                </c:pt>
                <c:pt idx="1">
                  <c:v>1995</c:v>
                </c:pt>
                <c:pt idx="2">
                  <c:v>1996</c:v>
                </c:pt>
                <c:pt idx="3">
                  <c:v>1997</c:v>
                </c:pt>
                <c:pt idx="4">
                  <c:v>1998</c:v>
                </c:pt>
                <c:pt idx="5">
                  <c:v>1999</c:v>
                </c:pt>
                <c:pt idx="6">
                  <c:v>2000</c:v>
                </c:pt>
                <c:pt idx="7">
                  <c:v>2001</c:v>
                </c:pt>
                <c:pt idx="8">
                  <c:v>2002</c:v>
                </c:pt>
                <c:pt idx="9">
                  <c:v>2003</c:v>
                </c:pt>
                <c:pt idx="10">
                  <c:v>2004</c:v>
                </c:pt>
                <c:pt idx="11">
                  <c:v>2005</c:v>
                </c:pt>
                <c:pt idx="12">
                  <c:v>2006</c:v>
                </c:pt>
                <c:pt idx="13">
                  <c:v>2007</c:v>
                </c:pt>
                <c:pt idx="14">
                  <c:v>2008</c:v>
                </c:pt>
                <c:pt idx="15">
                  <c:v>2009</c:v>
                </c:pt>
                <c:pt idx="16">
                  <c:v>2010</c:v>
                </c:pt>
                <c:pt idx="17">
                  <c:v>2011</c:v>
                </c:pt>
                <c:pt idx="18">
                  <c:v>2012</c:v>
                </c:pt>
                <c:pt idx="19">
                  <c:v>2013</c:v>
                </c:pt>
                <c:pt idx="20">
                  <c:v>2014</c:v>
                </c:pt>
                <c:pt idx="21">
                  <c:v>2015</c:v>
                </c:pt>
                <c:pt idx="22">
                  <c:v>2016</c:v>
                </c:pt>
                <c:pt idx="23">
                  <c:v>2017</c:v>
                </c:pt>
                <c:pt idx="24">
                  <c:v>2018</c:v>
                </c:pt>
                <c:pt idx="25">
                  <c:v>2019</c:v>
                </c:pt>
                <c:pt idx="26">
                  <c:v>2020</c:v>
                </c:pt>
                <c:pt idx="27">
                  <c:v>2021</c:v>
                </c:pt>
                <c:pt idx="28">
                  <c:v>2022</c:v>
                </c:pt>
                <c:pt idx="29">
                  <c:v>2023</c:v>
                </c:pt>
                <c:pt idx="30">
                  <c:v>2024</c:v>
                </c:pt>
                <c:pt idx="31">
                  <c:v>2025</c:v>
                </c:pt>
                <c:pt idx="32">
                  <c:v>2026</c:v>
                </c:pt>
                <c:pt idx="33">
                  <c:v>2027</c:v>
                </c:pt>
                <c:pt idx="34">
                  <c:v>2028</c:v>
                </c:pt>
                <c:pt idx="35">
                  <c:v>2029</c:v>
                </c:pt>
                <c:pt idx="36">
                  <c:v>2030</c:v>
                </c:pt>
                <c:pt idx="37">
                  <c:v>2031</c:v>
                </c:pt>
              </c:numCache>
            </c:numRef>
          </c:cat>
          <c:val>
            <c:numRef>
              <c:f>Graph.1!$B$37:$AM$37</c:f>
              <c:numCache>
                <c:formatCode>#,##0</c:formatCode>
                <c:ptCount val="38"/>
                <c:pt idx="0">
                  <c:v>130282</c:v>
                </c:pt>
                <c:pt idx="1">
                  <c:v>138267</c:v>
                </c:pt>
                <c:pt idx="2">
                  <c:v>135882</c:v>
                </c:pt>
                <c:pt idx="3">
                  <c:v>136204</c:v>
                </c:pt>
                <c:pt idx="4">
                  <c:v>144830</c:v>
                </c:pt>
                <c:pt idx="5">
                  <c:v>149103</c:v>
                </c:pt>
                <c:pt idx="6">
                  <c:v>152778</c:v>
                </c:pt>
                <c:pt idx="7">
                  <c:v>147944</c:v>
                </c:pt>
                <c:pt idx="8">
                  <c:v>141983</c:v>
                </c:pt>
                <c:pt idx="9">
                  <c:v>142799</c:v>
                </c:pt>
                <c:pt idx="10">
                  <c:v>143277</c:v>
                </c:pt>
                <c:pt idx="11">
                  <c:v>140828</c:v>
                </c:pt>
                <c:pt idx="12">
                  <c:v>140707</c:v>
                </c:pt>
                <c:pt idx="13">
                  <c:v>137605</c:v>
                </c:pt>
                <c:pt idx="14">
                  <c:v>135886</c:v>
                </c:pt>
                <c:pt idx="15">
                  <c:v>131602</c:v>
                </c:pt>
                <c:pt idx="16">
                  <c:v>133431</c:v>
                </c:pt>
                <c:pt idx="17">
                  <c:v>129472</c:v>
                </c:pt>
                <c:pt idx="18">
                  <c:v>125121</c:v>
                </c:pt>
                <c:pt idx="19">
                  <c:v>124853</c:v>
                </c:pt>
                <c:pt idx="20">
                  <c:v>129210</c:v>
                </c:pt>
                <c:pt idx="21">
                  <c:v>125144</c:v>
                </c:pt>
                <c:pt idx="22">
                  <c:v>126578</c:v>
                </c:pt>
                <c:pt idx="23">
                  <c:v>128488</c:v>
                </c:pt>
                <c:pt idx="24">
                  <c:v>138570</c:v>
                </c:pt>
                <c:pt idx="25">
                  <c:v>138284</c:v>
                </c:pt>
                <c:pt idx="26">
                  <c:v>149972</c:v>
                </c:pt>
                <c:pt idx="27">
                  <c:v>131506</c:v>
                </c:pt>
                <c:pt idx="28">
                  <c:v>131896</c:v>
                </c:pt>
                <c:pt idx="29">
                  <c:v>133386</c:v>
                </c:pt>
                <c:pt idx="30">
                  <c:v>138569</c:v>
                </c:pt>
                <c:pt idx="31">
                  <c:v>134419</c:v>
                </c:pt>
                <c:pt idx="32">
                  <c:v>136426</c:v>
                </c:pt>
                <c:pt idx="33">
                  <c:v>135074</c:v>
                </c:pt>
                <c:pt idx="34">
                  <c:v>135776</c:v>
                </c:pt>
                <c:pt idx="35">
                  <c:v>134515</c:v>
                </c:pt>
                <c:pt idx="36">
                  <c:v>134562</c:v>
                </c:pt>
                <c:pt idx="37">
                  <c:v>133096</c:v>
                </c:pt>
              </c:numCache>
            </c:numRef>
          </c:val>
          <c:smooth val="0"/>
          <c:extLst>
            <c:ext xmlns:c16="http://schemas.microsoft.com/office/drawing/2014/chart" uri="{C3380CC4-5D6E-409C-BE32-E72D297353CC}">
              <c16:uniqueId val="{00000001-EF73-45D1-9041-9B5FF6F86510}"/>
            </c:ext>
          </c:extLst>
        </c:ser>
        <c:ser>
          <c:idx val="2"/>
          <c:order val="2"/>
          <c:tx>
            <c:strRef>
              <c:f>Graph.1!$A$38</c:f>
              <c:strCache>
                <c:ptCount val="1"/>
                <c:pt idx="0">
                  <c:v>Bacheliers professionnels</c:v>
                </c:pt>
              </c:strCache>
            </c:strRef>
          </c:tx>
          <c:spPr>
            <a:ln w="28575" cap="rnd">
              <a:solidFill>
                <a:schemeClr val="accent3"/>
              </a:solidFill>
              <a:round/>
            </a:ln>
            <a:effectLst/>
          </c:spPr>
          <c:marker>
            <c:symbol val="none"/>
          </c:marker>
          <c:cat>
            <c:numRef>
              <c:f>Graph.1!$B$35:$AM$35</c:f>
              <c:numCache>
                <c:formatCode>General</c:formatCode>
                <c:ptCount val="38"/>
                <c:pt idx="0">
                  <c:v>1994</c:v>
                </c:pt>
                <c:pt idx="1">
                  <c:v>1995</c:v>
                </c:pt>
                <c:pt idx="2">
                  <c:v>1996</c:v>
                </c:pt>
                <c:pt idx="3">
                  <c:v>1997</c:v>
                </c:pt>
                <c:pt idx="4">
                  <c:v>1998</c:v>
                </c:pt>
                <c:pt idx="5">
                  <c:v>1999</c:v>
                </c:pt>
                <c:pt idx="6">
                  <c:v>2000</c:v>
                </c:pt>
                <c:pt idx="7">
                  <c:v>2001</c:v>
                </c:pt>
                <c:pt idx="8">
                  <c:v>2002</c:v>
                </c:pt>
                <c:pt idx="9">
                  <c:v>2003</c:v>
                </c:pt>
                <c:pt idx="10">
                  <c:v>2004</c:v>
                </c:pt>
                <c:pt idx="11">
                  <c:v>2005</c:v>
                </c:pt>
                <c:pt idx="12">
                  <c:v>2006</c:v>
                </c:pt>
                <c:pt idx="13">
                  <c:v>2007</c:v>
                </c:pt>
                <c:pt idx="14">
                  <c:v>2008</c:v>
                </c:pt>
                <c:pt idx="15">
                  <c:v>2009</c:v>
                </c:pt>
                <c:pt idx="16">
                  <c:v>2010</c:v>
                </c:pt>
                <c:pt idx="17">
                  <c:v>2011</c:v>
                </c:pt>
                <c:pt idx="18">
                  <c:v>2012</c:v>
                </c:pt>
                <c:pt idx="19">
                  <c:v>2013</c:v>
                </c:pt>
                <c:pt idx="20">
                  <c:v>2014</c:v>
                </c:pt>
                <c:pt idx="21">
                  <c:v>2015</c:v>
                </c:pt>
                <c:pt idx="22">
                  <c:v>2016</c:v>
                </c:pt>
                <c:pt idx="23">
                  <c:v>2017</c:v>
                </c:pt>
                <c:pt idx="24">
                  <c:v>2018</c:v>
                </c:pt>
                <c:pt idx="25">
                  <c:v>2019</c:v>
                </c:pt>
                <c:pt idx="26">
                  <c:v>2020</c:v>
                </c:pt>
                <c:pt idx="27">
                  <c:v>2021</c:v>
                </c:pt>
                <c:pt idx="28">
                  <c:v>2022</c:v>
                </c:pt>
                <c:pt idx="29">
                  <c:v>2023</c:v>
                </c:pt>
                <c:pt idx="30">
                  <c:v>2024</c:v>
                </c:pt>
                <c:pt idx="31">
                  <c:v>2025</c:v>
                </c:pt>
                <c:pt idx="32">
                  <c:v>2026</c:v>
                </c:pt>
                <c:pt idx="33">
                  <c:v>2027</c:v>
                </c:pt>
                <c:pt idx="34">
                  <c:v>2028</c:v>
                </c:pt>
                <c:pt idx="35">
                  <c:v>2029</c:v>
                </c:pt>
                <c:pt idx="36">
                  <c:v>2030</c:v>
                </c:pt>
                <c:pt idx="37">
                  <c:v>2031</c:v>
                </c:pt>
              </c:numCache>
            </c:numRef>
          </c:cat>
          <c:val>
            <c:numRef>
              <c:f>Graph.1!$B$38:$AM$38</c:f>
              <c:numCache>
                <c:formatCode>#,##0</c:formatCode>
                <c:ptCount val="38"/>
                <c:pt idx="0">
                  <c:v>61465</c:v>
                </c:pt>
                <c:pt idx="1">
                  <c:v>65741</c:v>
                </c:pt>
                <c:pt idx="2">
                  <c:v>74514</c:v>
                </c:pt>
                <c:pt idx="3">
                  <c:v>76726</c:v>
                </c:pt>
                <c:pt idx="4">
                  <c:v>81573</c:v>
                </c:pt>
                <c:pt idx="5">
                  <c:v>88296</c:v>
                </c:pt>
                <c:pt idx="6">
                  <c:v>92617</c:v>
                </c:pt>
                <c:pt idx="7">
                  <c:v>92499</c:v>
                </c:pt>
                <c:pt idx="8">
                  <c:v>93580</c:v>
                </c:pt>
                <c:pt idx="9">
                  <c:v>91537</c:v>
                </c:pt>
                <c:pt idx="10">
                  <c:v>93958</c:v>
                </c:pt>
                <c:pt idx="11">
                  <c:v>93268</c:v>
                </c:pt>
                <c:pt idx="12">
                  <c:v>100562</c:v>
                </c:pt>
                <c:pt idx="13">
                  <c:v>104975</c:v>
                </c:pt>
                <c:pt idx="14">
                  <c:v>103311</c:v>
                </c:pt>
                <c:pt idx="15">
                  <c:v>120728</c:v>
                </c:pt>
                <c:pt idx="16">
                  <c:v>118593</c:v>
                </c:pt>
                <c:pt idx="17">
                  <c:v>156063</c:v>
                </c:pt>
                <c:pt idx="18">
                  <c:v>190899</c:v>
                </c:pt>
                <c:pt idx="19">
                  <c:v>159241</c:v>
                </c:pt>
                <c:pt idx="20">
                  <c:v>190773</c:v>
                </c:pt>
                <c:pt idx="21">
                  <c:v>176646</c:v>
                </c:pt>
                <c:pt idx="22">
                  <c:v>179841</c:v>
                </c:pt>
                <c:pt idx="23">
                  <c:v>177570</c:v>
                </c:pt>
                <c:pt idx="24">
                  <c:v>179262</c:v>
                </c:pt>
                <c:pt idx="25">
                  <c:v>173675</c:v>
                </c:pt>
                <c:pt idx="26">
                  <c:v>188841</c:v>
                </c:pt>
                <c:pt idx="27">
                  <c:v>185810</c:v>
                </c:pt>
                <c:pt idx="28">
                  <c:v>171050</c:v>
                </c:pt>
                <c:pt idx="29">
                  <c:v>164469</c:v>
                </c:pt>
                <c:pt idx="30">
                  <c:v>163314</c:v>
                </c:pt>
                <c:pt idx="31">
                  <c:v>165172</c:v>
                </c:pt>
                <c:pt idx="32">
                  <c:v>167442</c:v>
                </c:pt>
                <c:pt idx="33">
                  <c:v>165791</c:v>
                </c:pt>
                <c:pt idx="34">
                  <c:v>166410</c:v>
                </c:pt>
                <c:pt idx="35">
                  <c:v>164965</c:v>
                </c:pt>
                <c:pt idx="36">
                  <c:v>164862</c:v>
                </c:pt>
                <c:pt idx="37">
                  <c:v>163211</c:v>
                </c:pt>
              </c:numCache>
            </c:numRef>
          </c:val>
          <c:smooth val="0"/>
          <c:extLst>
            <c:ext xmlns:c16="http://schemas.microsoft.com/office/drawing/2014/chart" uri="{C3380CC4-5D6E-409C-BE32-E72D297353CC}">
              <c16:uniqueId val="{00000002-EF73-45D1-9041-9B5FF6F86510}"/>
            </c:ext>
          </c:extLst>
        </c:ser>
        <c:dLbls>
          <c:showLegendKey val="0"/>
          <c:showVal val="0"/>
          <c:showCatName val="0"/>
          <c:showSerName val="0"/>
          <c:showPercent val="0"/>
          <c:showBubbleSize val="0"/>
        </c:dLbls>
        <c:smooth val="0"/>
        <c:axId val="442641800"/>
        <c:axId val="526271168"/>
      </c:lineChart>
      <c:catAx>
        <c:axId val="442641800"/>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526271168"/>
        <c:crosses val="autoZero"/>
        <c:auto val="1"/>
        <c:lblAlgn val="ctr"/>
        <c:lblOffset val="100"/>
        <c:noMultiLvlLbl val="0"/>
      </c:catAx>
      <c:valAx>
        <c:axId val="526271168"/>
        <c:scaling>
          <c:orientation val="minMax"/>
          <c:max val="40000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442641800"/>
        <c:crosses val="autoZero"/>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52385</xdr:colOff>
      <xdr:row>2</xdr:row>
      <xdr:rowOff>42860</xdr:rowOff>
    </xdr:from>
    <xdr:to>
      <xdr:col>14</xdr:col>
      <xdr:colOff>57150</xdr:colOff>
      <xdr:row>27</xdr:row>
      <xdr:rowOff>152399</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0.76432</cdr:x>
      <cdr:y>0.05579</cdr:y>
    </cdr:from>
    <cdr:to>
      <cdr:x>0.76432</cdr:x>
      <cdr:y>0.90887</cdr:y>
    </cdr:to>
    <cdr:cxnSp macro="">
      <cdr:nvCxnSpPr>
        <cdr:cNvPr id="3" name="Connecteur droit 2"/>
        <cdr:cNvCxnSpPr/>
      </cdr:nvCxnSpPr>
      <cdr:spPr>
        <a:xfrm xmlns:a="http://schemas.openxmlformats.org/drawingml/2006/main" flipV="1">
          <a:off x="6672248" y="271787"/>
          <a:ext cx="0" cy="4156239"/>
        </a:xfrm>
        <a:prstGeom xmlns:a="http://schemas.openxmlformats.org/drawingml/2006/main" prst="line">
          <a:avLst/>
        </a:prstGeom>
        <a:ln xmlns:a="http://schemas.openxmlformats.org/drawingml/2006/main" w="25400">
          <a:solidFill>
            <a:srgbClr val="FF0000"/>
          </a:solidFill>
          <a:prstDash val="sys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0.25696</cdr:x>
      <cdr:y>0.01662</cdr:y>
    </cdr:from>
    <cdr:to>
      <cdr:x>0.46536</cdr:x>
      <cdr:y>0.07161</cdr:y>
    </cdr:to>
    <cdr:sp macro="" textlink="">
      <cdr:nvSpPr>
        <cdr:cNvPr id="4" name="ZoneTexte 3"/>
        <cdr:cNvSpPr txBox="1"/>
      </cdr:nvSpPr>
      <cdr:spPr>
        <a:xfrm xmlns:a="http://schemas.openxmlformats.org/drawingml/2006/main">
          <a:off x="2243140" y="80965"/>
          <a:ext cx="1819275" cy="26791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fr-FR" sz="1200"/>
            <a:t>Constats</a:t>
          </a:r>
        </a:p>
      </cdr:txBody>
    </cdr:sp>
  </cdr:relSizeAnchor>
  <cdr:relSizeAnchor xmlns:cdr="http://schemas.openxmlformats.org/drawingml/2006/chartDrawing">
    <cdr:from>
      <cdr:x>0.80142</cdr:x>
      <cdr:y>0.0147</cdr:y>
    </cdr:from>
    <cdr:to>
      <cdr:x>0.9389</cdr:x>
      <cdr:y>0.06769</cdr:y>
    </cdr:to>
    <cdr:sp macro="" textlink="">
      <cdr:nvSpPr>
        <cdr:cNvPr id="5" name="ZoneTexte 4"/>
        <cdr:cNvSpPr txBox="1"/>
      </cdr:nvSpPr>
      <cdr:spPr>
        <a:xfrm xmlns:a="http://schemas.openxmlformats.org/drawingml/2006/main">
          <a:off x="6996115" y="71607"/>
          <a:ext cx="1200150" cy="25818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fr-FR" sz="1100"/>
            <a:t>Prévisions</a:t>
          </a:r>
        </a:p>
      </cdr:txBody>
    </cdr:sp>
  </cdr:relSizeAnchor>
  <cdr:relSizeAnchor xmlns:cdr="http://schemas.openxmlformats.org/drawingml/2006/chartDrawing">
    <cdr:from>
      <cdr:x>0.20895</cdr:x>
      <cdr:y>0.24731</cdr:y>
    </cdr:from>
    <cdr:to>
      <cdr:x>0.37916</cdr:x>
      <cdr:y>0.3001</cdr:y>
    </cdr:to>
    <cdr:sp macro="" textlink="">
      <cdr:nvSpPr>
        <cdr:cNvPr id="6" name="ZoneTexte 5"/>
        <cdr:cNvSpPr txBox="1"/>
      </cdr:nvSpPr>
      <cdr:spPr>
        <a:xfrm xmlns:a="http://schemas.openxmlformats.org/drawingml/2006/main">
          <a:off x="1824040" y="1204915"/>
          <a:ext cx="1485900" cy="257175"/>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none" rtlCol="0" anchor="ctr"/>
        <a:lstStyle xmlns:a="http://schemas.openxmlformats.org/drawingml/2006/main"/>
        <a:p xmlns:a="http://schemas.openxmlformats.org/drawingml/2006/main">
          <a:pPr algn="ctr"/>
          <a:r>
            <a:rPr lang="fr-FR" sz="1200" b="1">
              <a:solidFill>
                <a:schemeClr val="accent1">
                  <a:lumMod val="75000"/>
                </a:schemeClr>
              </a:solidFill>
            </a:rPr>
            <a:t>Bacheliers généraux</a:t>
          </a:r>
        </a:p>
      </cdr:txBody>
    </cdr:sp>
  </cdr:relSizeAnchor>
  <cdr:relSizeAnchor xmlns:cdr="http://schemas.openxmlformats.org/drawingml/2006/chartDrawing">
    <cdr:from>
      <cdr:x>0.16512</cdr:x>
      <cdr:y>0.50701</cdr:y>
    </cdr:from>
    <cdr:to>
      <cdr:x>0.37916</cdr:x>
      <cdr:y>0.55979</cdr:y>
    </cdr:to>
    <cdr:sp macro="" textlink="">
      <cdr:nvSpPr>
        <cdr:cNvPr id="7" name="ZoneTexte 1"/>
        <cdr:cNvSpPr txBox="1"/>
      </cdr:nvSpPr>
      <cdr:spPr>
        <a:xfrm xmlns:a="http://schemas.openxmlformats.org/drawingml/2006/main">
          <a:off x="1441450" y="2470150"/>
          <a:ext cx="1868490" cy="257175"/>
        </a:xfrm>
        <a:prstGeom xmlns:a="http://schemas.openxmlformats.org/drawingml/2006/main" prst="rect">
          <a:avLst/>
        </a:prstGeom>
        <a:solidFill xmlns:a="http://schemas.openxmlformats.org/drawingml/2006/main">
          <a:schemeClr val="bg1"/>
        </a:solidFill>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200" b="1">
              <a:solidFill>
                <a:schemeClr val="accent2"/>
              </a:solidFill>
            </a:rPr>
            <a:t>Bacheliers technologiques</a:t>
          </a:r>
        </a:p>
      </cdr:txBody>
    </cdr:sp>
  </cdr:relSizeAnchor>
  <cdr:relSizeAnchor xmlns:cdr="http://schemas.openxmlformats.org/drawingml/2006/chartDrawing">
    <cdr:from>
      <cdr:x>0.22295</cdr:x>
      <cdr:y>0.73183</cdr:y>
    </cdr:from>
    <cdr:to>
      <cdr:x>0.43372</cdr:x>
      <cdr:y>0.78462</cdr:y>
    </cdr:to>
    <cdr:sp macro="" textlink="">
      <cdr:nvSpPr>
        <cdr:cNvPr id="8" name="ZoneTexte 1"/>
        <cdr:cNvSpPr txBox="1"/>
      </cdr:nvSpPr>
      <cdr:spPr>
        <a:xfrm xmlns:a="http://schemas.openxmlformats.org/drawingml/2006/main">
          <a:off x="1946274" y="3565525"/>
          <a:ext cx="1839915" cy="257175"/>
        </a:xfrm>
        <a:prstGeom xmlns:a="http://schemas.openxmlformats.org/drawingml/2006/main" prst="rect">
          <a:avLst/>
        </a:prstGeom>
        <a:solidFill xmlns:a="http://schemas.openxmlformats.org/drawingml/2006/main">
          <a:schemeClr val="bg1"/>
        </a:solidFill>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fr-FR" sz="1200" b="1">
              <a:solidFill>
                <a:schemeClr val="bg1">
                  <a:lumMod val="50000"/>
                </a:schemeClr>
              </a:solidFill>
            </a:rPr>
            <a:t>Bacheliers professionnels</a:t>
          </a:r>
        </a:p>
      </cdr:txBody>
    </cdr:sp>
  </cdr:relSizeAnchor>
</c:userShape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17"/>
  <sheetViews>
    <sheetView tabSelected="1" workbookViewId="0">
      <selection activeCell="D2" sqref="D2"/>
    </sheetView>
  </sheetViews>
  <sheetFormatPr baseColWidth="10" defaultRowHeight="15" x14ac:dyDescent="0.25"/>
  <cols>
    <col min="1" max="1" width="2.85546875" style="108" customWidth="1"/>
    <col min="2" max="2" width="15.28515625" style="108" customWidth="1"/>
    <col min="3" max="16384" width="11.42578125" style="108"/>
  </cols>
  <sheetData>
    <row r="2" spans="2:10" x14ac:dyDescent="0.25">
      <c r="B2" s="105" t="s">
        <v>32</v>
      </c>
    </row>
    <row r="4" spans="2:10" x14ac:dyDescent="0.25">
      <c r="B4" s="211" t="s">
        <v>33</v>
      </c>
      <c r="C4" s="108" t="s">
        <v>38</v>
      </c>
    </row>
    <row r="5" spans="2:10" x14ac:dyDescent="0.25">
      <c r="B5" s="211" t="s">
        <v>34</v>
      </c>
      <c r="C5" s="108" t="s">
        <v>68</v>
      </c>
    </row>
    <row r="6" spans="2:10" x14ac:dyDescent="0.25">
      <c r="B6" s="211" t="s">
        <v>35</v>
      </c>
      <c r="C6" s="108" t="s">
        <v>74</v>
      </c>
    </row>
    <row r="7" spans="2:10" x14ac:dyDescent="0.25">
      <c r="B7" s="211" t="s">
        <v>36</v>
      </c>
      <c r="C7" s="108" t="s">
        <v>87</v>
      </c>
    </row>
    <row r="8" spans="2:10" x14ac:dyDescent="0.25">
      <c r="B8" s="211" t="s">
        <v>37</v>
      </c>
      <c r="C8" s="108" t="s">
        <v>77</v>
      </c>
    </row>
    <row r="10" spans="2:10" x14ac:dyDescent="0.25">
      <c r="B10" s="212" t="s">
        <v>44</v>
      </c>
      <c r="C10" s="212"/>
      <c r="D10" s="212"/>
      <c r="E10" s="212"/>
      <c r="F10" s="212"/>
      <c r="G10" s="212"/>
      <c r="H10" s="212"/>
      <c r="I10" s="212"/>
      <c r="J10" s="212"/>
    </row>
    <row r="11" spans="2:10" ht="15" customHeight="1" x14ac:dyDescent="0.25">
      <c r="B11" s="212" t="s">
        <v>89</v>
      </c>
      <c r="C11" s="212"/>
      <c r="D11" s="212"/>
      <c r="E11" s="212"/>
      <c r="F11" s="212"/>
      <c r="G11" s="212"/>
      <c r="H11" s="212"/>
      <c r="I11" s="212"/>
      <c r="J11" s="212"/>
    </row>
    <row r="12" spans="2:10" x14ac:dyDescent="0.25">
      <c r="B12" s="212"/>
      <c r="C12" s="212"/>
      <c r="D12" s="212"/>
      <c r="E12" s="212"/>
      <c r="F12" s="212"/>
      <c r="G12" s="212"/>
      <c r="H12" s="212"/>
      <c r="I12" s="212"/>
      <c r="J12" s="212"/>
    </row>
    <row r="13" spans="2:10" x14ac:dyDescent="0.25">
      <c r="B13" s="212"/>
      <c r="C13" s="212"/>
      <c r="D13" s="212"/>
      <c r="E13" s="212"/>
      <c r="F13" s="212"/>
      <c r="G13" s="212"/>
      <c r="H13" s="212"/>
      <c r="I13" s="212"/>
      <c r="J13" s="212"/>
    </row>
    <row r="14" spans="2:10" x14ac:dyDescent="0.25">
      <c r="B14" s="212"/>
      <c r="C14" s="212"/>
      <c r="D14" s="212"/>
      <c r="E14" s="212"/>
      <c r="F14" s="212"/>
      <c r="G14" s="212"/>
      <c r="H14" s="212"/>
      <c r="I14" s="212"/>
      <c r="J14" s="212"/>
    </row>
    <row r="15" spans="2:10" x14ac:dyDescent="0.25">
      <c r="B15" s="212"/>
      <c r="C15" s="212"/>
      <c r="D15" s="212"/>
      <c r="E15" s="212"/>
      <c r="F15" s="212"/>
      <c r="G15" s="212"/>
      <c r="H15" s="212"/>
      <c r="I15" s="212"/>
      <c r="J15" s="212"/>
    </row>
    <row r="16" spans="2:10" ht="15" customHeight="1" x14ac:dyDescent="0.25">
      <c r="B16" s="212" t="s">
        <v>90</v>
      </c>
      <c r="C16" s="212"/>
      <c r="D16" s="212"/>
      <c r="E16" s="212"/>
      <c r="F16" s="212"/>
      <c r="G16" s="212"/>
      <c r="H16" s="212"/>
      <c r="I16" s="212"/>
      <c r="J16" s="212"/>
    </row>
    <row r="17" spans="2:10" x14ac:dyDescent="0.25">
      <c r="B17" s="212"/>
      <c r="C17" s="212"/>
      <c r="D17" s="212"/>
      <c r="E17" s="212"/>
      <c r="F17" s="212"/>
      <c r="G17" s="212"/>
      <c r="H17" s="212"/>
      <c r="I17" s="212"/>
      <c r="J17" s="212"/>
    </row>
  </sheetData>
  <mergeCells count="3">
    <mergeCell ref="B10:J10"/>
    <mergeCell ref="B11:J15"/>
    <mergeCell ref="B16:J17"/>
  </mergeCells>
  <hyperlinks>
    <hyperlink ref="B4" location="Tab.1!B2" display="Tableau 1"/>
    <hyperlink ref="B5" location="Tab.2!B2" display="Tableau 2"/>
    <hyperlink ref="B6" location="Tab.3!B2" display="Tableau 3"/>
    <hyperlink ref="B7" location="Tab.4!B2" display="Tableau 4"/>
    <hyperlink ref="B8" location="Graph.1!B2" display="Graphique 1"/>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15"/>
  <sheetViews>
    <sheetView workbookViewId="0">
      <selection activeCell="B2" sqref="B2"/>
    </sheetView>
  </sheetViews>
  <sheetFormatPr baseColWidth="10" defaultRowHeight="12.75" x14ac:dyDescent="0.2"/>
  <cols>
    <col min="1" max="1" width="43" style="156" bestFit="1" customWidth="1"/>
    <col min="2" max="3" width="9.42578125" style="126" customWidth="1"/>
    <col min="4" max="5" width="9.140625" style="126" customWidth="1"/>
    <col min="6" max="6" width="8.85546875" style="126" bestFit="1" customWidth="1"/>
    <col min="7" max="8" width="9.140625" style="126" customWidth="1"/>
    <col min="9" max="9" width="8.85546875" style="126" bestFit="1" customWidth="1"/>
    <col min="10" max="11" width="9.140625" style="126" customWidth="1"/>
    <col min="12" max="19" width="8.85546875" style="126" bestFit="1" customWidth="1"/>
    <col min="20" max="21" width="9.140625" style="126" customWidth="1"/>
    <col min="22" max="22" width="8.85546875" style="126" customWidth="1"/>
    <col min="23" max="16384" width="11.42578125" style="126"/>
  </cols>
  <sheetData>
    <row r="1" spans="1:22" x14ac:dyDescent="0.2">
      <c r="A1" s="148" t="s">
        <v>9</v>
      </c>
    </row>
    <row r="2" spans="1:22" x14ac:dyDescent="0.2">
      <c r="A2" s="209" t="s">
        <v>92</v>
      </c>
      <c r="B2" s="134"/>
      <c r="C2" s="134"/>
      <c r="D2" s="134"/>
      <c r="E2" s="134"/>
      <c r="F2" s="134"/>
      <c r="G2" s="134"/>
      <c r="H2" s="134"/>
      <c r="I2" s="134"/>
      <c r="J2" s="134"/>
      <c r="K2" s="134"/>
      <c r="L2" s="134"/>
      <c r="M2" s="134"/>
      <c r="N2" s="134"/>
      <c r="O2" s="134"/>
      <c r="P2" s="134"/>
      <c r="Q2" s="134"/>
      <c r="R2" s="134"/>
      <c r="S2" s="134"/>
      <c r="T2" s="134"/>
      <c r="U2" s="134"/>
    </row>
    <row r="3" spans="1:22" ht="15" customHeight="1" x14ac:dyDescent="0.2">
      <c r="A3" s="149"/>
      <c r="B3" s="1">
        <v>2020</v>
      </c>
      <c r="C3" s="1">
        <v>2021</v>
      </c>
      <c r="D3" s="213" t="s">
        <v>4</v>
      </c>
      <c r="E3" s="215"/>
      <c r="F3" s="119">
        <v>2022</v>
      </c>
      <c r="G3" s="213" t="s">
        <v>46</v>
      </c>
      <c r="H3" s="215"/>
      <c r="I3" s="119">
        <v>2023</v>
      </c>
      <c r="J3" s="213" t="s">
        <v>82</v>
      </c>
      <c r="K3" s="215"/>
      <c r="L3" s="119">
        <v>2024</v>
      </c>
      <c r="M3" s="197">
        <v>2025</v>
      </c>
      <c r="N3" s="119">
        <v>2026</v>
      </c>
      <c r="O3" s="197">
        <v>2027</v>
      </c>
      <c r="P3" s="119">
        <v>2028</v>
      </c>
      <c r="Q3" s="197">
        <v>2029</v>
      </c>
      <c r="R3" s="119">
        <v>2030</v>
      </c>
      <c r="S3" s="119">
        <v>2031</v>
      </c>
      <c r="T3" s="213" t="s">
        <v>83</v>
      </c>
      <c r="U3" s="214"/>
      <c r="V3" s="25"/>
    </row>
    <row r="4" spans="1:22" x14ac:dyDescent="0.2">
      <c r="A4" s="150"/>
      <c r="B4" s="216" t="s">
        <v>17</v>
      </c>
      <c r="C4" s="217"/>
      <c r="D4" s="120" t="s">
        <v>5</v>
      </c>
      <c r="E4" s="121" t="s">
        <v>6</v>
      </c>
      <c r="F4" s="135" t="s">
        <v>7</v>
      </c>
      <c r="G4" s="120" t="s">
        <v>5</v>
      </c>
      <c r="H4" s="121" t="s">
        <v>6</v>
      </c>
      <c r="I4" s="121" t="s">
        <v>7</v>
      </c>
      <c r="J4" s="120" t="s">
        <v>5</v>
      </c>
      <c r="K4" s="121" t="s">
        <v>6</v>
      </c>
      <c r="L4" s="218" t="s">
        <v>8</v>
      </c>
      <c r="M4" s="219"/>
      <c r="N4" s="219"/>
      <c r="O4" s="219"/>
      <c r="P4" s="219"/>
      <c r="Q4" s="219"/>
      <c r="R4" s="219"/>
      <c r="S4" s="220"/>
      <c r="T4" s="120" t="s">
        <v>5</v>
      </c>
      <c r="U4" s="120" t="s">
        <v>6</v>
      </c>
      <c r="V4" s="26"/>
    </row>
    <row r="5" spans="1:22" x14ac:dyDescent="0.2">
      <c r="A5" s="151" t="s">
        <v>80</v>
      </c>
      <c r="B5" s="32">
        <v>1649978</v>
      </c>
      <c r="C5" s="32">
        <v>1656914</v>
      </c>
      <c r="D5" s="27">
        <f>C5-B5</f>
        <v>6936</v>
      </c>
      <c r="E5" s="35">
        <f>(C5-B5)/B5*100</f>
        <v>0.42036924128685355</v>
      </c>
      <c r="F5" s="33">
        <v>1653600</v>
      </c>
      <c r="G5" s="33">
        <f>ROUND(F5-C5,-2)</f>
        <v>-3300</v>
      </c>
      <c r="H5" s="35">
        <f>(F5-C5)/C5*100</f>
        <v>-0.20001038074396135</v>
      </c>
      <c r="I5" s="33">
        <v>1654900</v>
      </c>
      <c r="J5" s="33">
        <f>ROUND(I5-F5,-2)</f>
        <v>1300</v>
      </c>
      <c r="K5" s="35">
        <f>(I5-F5)/F5*100</f>
        <v>7.8616352201257872E-2</v>
      </c>
      <c r="L5" s="33">
        <v>1657000</v>
      </c>
      <c r="M5" s="33">
        <v>1653000</v>
      </c>
      <c r="N5" s="33">
        <v>1659000</v>
      </c>
      <c r="O5" s="33">
        <v>1659000</v>
      </c>
      <c r="P5" s="33">
        <v>1661000</v>
      </c>
      <c r="Q5" s="33">
        <v>1660000</v>
      </c>
      <c r="R5" s="33">
        <v>1659000</v>
      </c>
      <c r="S5" s="33">
        <v>1655000</v>
      </c>
      <c r="T5" s="27">
        <f>ROUND(S5-C5,-3)</f>
        <v>-2000</v>
      </c>
      <c r="U5" s="43">
        <f>(S5-C5)/C5*100</f>
        <v>-0.1155159531514611</v>
      </c>
      <c r="V5" s="15"/>
    </row>
    <row r="6" spans="1:22" x14ac:dyDescent="0.2">
      <c r="A6" s="159" t="s">
        <v>81</v>
      </c>
      <c r="B6" s="5">
        <v>1014094</v>
      </c>
      <c r="C6" s="5">
        <v>1003428</v>
      </c>
      <c r="D6" s="19">
        <f t="shared" ref="D6:D23" si="0">C6-B6</f>
        <v>-10666</v>
      </c>
      <c r="E6" s="36">
        <f t="shared" ref="E6:E23" si="1">(C6-B6)/B6*100</f>
        <v>-1.0517762653166274</v>
      </c>
      <c r="F6" s="6">
        <v>991200</v>
      </c>
      <c r="G6" s="6">
        <f t="shared" ref="G6:G23" si="2">ROUND(F6-C6,-2)</f>
        <v>-12200</v>
      </c>
      <c r="H6" s="36">
        <f t="shared" ref="H6:H23" si="3">(F6-C6)/C6*100</f>
        <v>-1.2186225618579509</v>
      </c>
      <c r="I6" s="6">
        <v>985600</v>
      </c>
      <c r="J6" s="6">
        <f t="shared" ref="J6:J23" si="4">ROUND(I6-F6,-2)</f>
        <v>-5600</v>
      </c>
      <c r="K6" s="36">
        <f t="shared" ref="K6:K23" si="5">(I6-F6)/F6*100</f>
        <v>-0.56497175141242939</v>
      </c>
      <c r="L6" s="6">
        <v>984000</v>
      </c>
      <c r="M6" s="6">
        <v>978000</v>
      </c>
      <c r="N6" s="6">
        <v>983000</v>
      </c>
      <c r="O6" s="6">
        <v>983000</v>
      </c>
      <c r="P6" s="6">
        <v>985000</v>
      </c>
      <c r="Q6" s="6">
        <v>982000</v>
      </c>
      <c r="R6" s="6">
        <v>981000</v>
      </c>
      <c r="S6" s="6">
        <v>977000</v>
      </c>
      <c r="T6" s="19">
        <f t="shared" ref="T6:T23" si="6">ROUND(S6-C6,-3)</f>
        <v>-26000</v>
      </c>
      <c r="U6" s="44">
        <f t="shared" ref="U6:U23" si="7">(S6-C6)/C6*100</f>
        <v>-2.6337714315327059</v>
      </c>
      <c r="V6" s="22"/>
    </row>
    <row r="7" spans="1:22" x14ac:dyDescent="0.2">
      <c r="A7" s="198" t="s">
        <v>78</v>
      </c>
      <c r="B7" s="7">
        <v>121690</v>
      </c>
      <c r="C7" s="8">
        <v>115861</v>
      </c>
      <c r="D7" s="22">
        <f t="shared" si="0"/>
        <v>-5829</v>
      </c>
      <c r="E7" s="37">
        <f t="shared" si="1"/>
        <v>-4.7900402662503083</v>
      </c>
      <c r="F7" s="8">
        <v>112000</v>
      </c>
      <c r="G7" s="8">
        <f t="shared" si="2"/>
        <v>-3900</v>
      </c>
      <c r="H7" s="37">
        <f t="shared" si="3"/>
        <v>-3.3324414600253753</v>
      </c>
      <c r="I7" s="8">
        <v>137200</v>
      </c>
      <c r="J7" s="8">
        <f t="shared" si="4"/>
        <v>25200</v>
      </c>
      <c r="K7" s="37">
        <f t="shared" si="5"/>
        <v>22.5</v>
      </c>
      <c r="L7" s="8">
        <v>146000</v>
      </c>
      <c r="M7" s="8">
        <v>154000</v>
      </c>
      <c r="N7" s="8">
        <v>157000</v>
      </c>
      <c r="O7" s="8">
        <v>158000</v>
      </c>
      <c r="P7" s="8">
        <v>159000</v>
      </c>
      <c r="Q7" s="8">
        <v>159000</v>
      </c>
      <c r="R7" s="8">
        <v>158000</v>
      </c>
      <c r="S7" s="8">
        <v>157000</v>
      </c>
      <c r="T7" s="22">
        <f t="shared" si="6"/>
        <v>41000</v>
      </c>
      <c r="U7" s="45">
        <f t="shared" si="7"/>
        <v>35.507202596214427</v>
      </c>
      <c r="V7" s="22"/>
    </row>
    <row r="8" spans="1:22" x14ac:dyDescent="0.2">
      <c r="A8" s="159" t="s">
        <v>51</v>
      </c>
      <c r="B8" s="7">
        <v>581954</v>
      </c>
      <c r="C8" s="8">
        <v>599216</v>
      </c>
      <c r="D8" s="22">
        <f t="shared" si="0"/>
        <v>17262</v>
      </c>
      <c r="E8" s="37">
        <f t="shared" si="1"/>
        <v>2.9662138244603526</v>
      </c>
      <c r="F8" s="8">
        <v>607600</v>
      </c>
      <c r="G8" s="8">
        <f t="shared" si="2"/>
        <v>8400</v>
      </c>
      <c r="H8" s="37">
        <f t="shared" si="3"/>
        <v>1.3991615711195962</v>
      </c>
      <c r="I8" s="8">
        <v>614200</v>
      </c>
      <c r="J8" s="8">
        <f t="shared" si="4"/>
        <v>6600</v>
      </c>
      <c r="K8" s="37">
        <f t="shared" si="5"/>
        <v>1.0862409479921</v>
      </c>
      <c r="L8" s="8">
        <v>618000</v>
      </c>
      <c r="M8" s="8">
        <v>620000</v>
      </c>
      <c r="N8" s="8">
        <v>621000</v>
      </c>
      <c r="O8" s="8">
        <v>621000</v>
      </c>
      <c r="P8" s="8">
        <v>621000</v>
      </c>
      <c r="Q8" s="8">
        <v>622000</v>
      </c>
      <c r="R8" s="8">
        <v>622000</v>
      </c>
      <c r="S8" s="8">
        <v>622000</v>
      </c>
      <c r="T8" s="22">
        <f t="shared" si="6"/>
        <v>23000</v>
      </c>
      <c r="U8" s="45">
        <f t="shared" si="7"/>
        <v>3.8023016741876052</v>
      </c>
      <c r="V8" s="22"/>
    </row>
    <row r="9" spans="1:22" x14ac:dyDescent="0.2">
      <c r="A9" s="198" t="s">
        <v>79</v>
      </c>
      <c r="B9" s="7">
        <v>383879</v>
      </c>
      <c r="C9" s="8">
        <v>387660</v>
      </c>
      <c r="D9" s="22">
        <f t="shared" si="0"/>
        <v>3781</v>
      </c>
      <c r="E9" s="37">
        <f t="shared" si="1"/>
        <v>0.98494577718499843</v>
      </c>
      <c r="F9" s="8">
        <v>389100</v>
      </c>
      <c r="G9" s="8">
        <f t="shared" si="2"/>
        <v>1400</v>
      </c>
      <c r="H9" s="37">
        <f t="shared" si="3"/>
        <v>0.37145952638910384</v>
      </c>
      <c r="I9" s="8">
        <v>391900</v>
      </c>
      <c r="J9" s="8">
        <f t="shared" si="4"/>
        <v>2800</v>
      </c>
      <c r="K9" s="37">
        <f t="shared" si="5"/>
        <v>0.71960935492161404</v>
      </c>
      <c r="L9" s="8">
        <v>393000</v>
      </c>
      <c r="M9" s="8">
        <v>393000</v>
      </c>
      <c r="N9" s="8">
        <v>393000</v>
      </c>
      <c r="O9" s="8">
        <v>393000</v>
      </c>
      <c r="P9" s="8">
        <v>393000</v>
      </c>
      <c r="Q9" s="8">
        <v>394000</v>
      </c>
      <c r="R9" s="8">
        <v>394000</v>
      </c>
      <c r="S9" s="8">
        <v>394000</v>
      </c>
      <c r="T9" s="22">
        <f t="shared" si="6"/>
        <v>6000</v>
      </c>
      <c r="U9" s="45">
        <f t="shared" si="7"/>
        <v>1.6354537481298046</v>
      </c>
      <c r="V9" s="22"/>
    </row>
    <row r="10" spans="1:22" x14ac:dyDescent="0.2">
      <c r="A10" s="159" t="s">
        <v>52</v>
      </c>
      <c r="B10" s="9">
        <v>53930</v>
      </c>
      <c r="C10" s="10">
        <v>54270</v>
      </c>
      <c r="D10" s="20">
        <f t="shared" si="0"/>
        <v>340</v>
      </c>
      <c r="E10" s="38">
        <f t="shared" si="1"/>
        <v>0.63044687557945478</v>
      </c>
      <c r="F10" s="10">
        <v>54800</v>
      </c>
      <c r="G10" s="10">
        <f t="shared" si="2"/>
        <v>500</v>
      </c>
      <c r="H10" s="38">
        <f t="shared" si="3"/>
        <v>0.97659848903630009</v>
      </c>
      <c r="I10" s="10">
        <v>55100</v>
      </c>
      <c r="J10" s="10">
        <f t="shared" si="4"/>
        <v>300</v>
      </c>
      <c r="K10" s="38">
        <f t="shared" si="5"/>
        <v>0.54744525547445255</v>
      </c>
      <c r="L10" s="10">
        <v>55000</v>
      </c>
      <c r="M10" s="10">
        <v>55000</v>
      </c>
      <c r="N10" s="10">
        <v>55000</v>
      </c>
      <c r="O10" s="10">
        <v>55000</v>
      </c>
      <c r="P10" s="10">
        <v>55000</v>
      </c>
      <c r="Q10" s="10">
        <v>56000</v>
      </c>
      <c r="R10" s="10">
        <v>56000</v>
      </c>
      <c r="S10" s="10">
        <v>56000</v>
      </c>
      <c r="T10" s="20">
        <f t="shared" si="6"/>
        <v>2000</v>
      </c>
      <c r="U10" s="46">
        <f t="shared" si="7"/>
        <v>3.187764879307168</v>
      </c>
      <c r="V10" s="22"/>
    </row>
    <row r="11" spans="1:22" x14ac:dyDescent="0.2">
      <c r="A11" s="152" t="s">
        <v>3</v>
      </c>
      <c r="B11" s="11">
        <v>84903</v>
      </c>
      <c r="C11" s="12">
        <v>83371</v>
      </c>
      <c r="D11" s="21">
        <f t="shared" si="0"/>
        <v>-1532</v>
      </c>
      <c r="E11" s="39">
        <f t="shared" si="1"/>
        <v>-1.8044120938011614</v>
      </c>
      <c r="F11" s="12">
        <v>81200</v>
      </c>
      <c r="G11" s="12">
        <f t="shared" si="2"/>
        <v>-2200</v>
      </c>
      <c r="H11" s="39">
        <f t="shared" si="3"/>
        <v>-2.604022981612311</v>
      </c>
      <c r="I11" s="12">
        <v>81800</v>
      </c>
      <c r="J11" s="12">
        <f t="shared" si="4"/>
        <v>600</v>
      </c>
      <c r="K11" s="39">
        <f t="shared" si="5"/>
        <v>0.73891625615763545</v>
      </c>
      <c r="L11" s="12">
        <v>83000</v>
      </c>
      <c r="M11" s="12">
        <v>83000</v>
      </c>
      <c r="N11" s="12">
        <v>83000</v>
      </c>
      <c r="O11" s="12">
        <v>83000</v>
      </c>
      <c r="P11" s="12">
        <v>83000</v>
      </c>
      <c r="Q11" s="12">
        <v>82000</v>
      </c>
      <c r="R11" s="12">
        <v>82000</v>
      </c>
      <c r="S11" s="12">
        <v>82000</v>
      </c>
      <c r="T11" s="21">
        <f t="shared" si="6"/>
        <v>-1000</v>
      </c>
      <c r="U11" s="47">
        <f t="shared" si="7"/>
        <v>-1.6444567055690826</v>
      </c>
      <c r="V11" s="15"/>
    </row>
    <row r="12" spans="1:22" x14ac:dyDescent="0.2">
      <c r="A12" s="152" t="s">
        <v>48</v>
      </c>
      <c r="B12" s="11">
        <v>376830</v>
      </c>
      <c r="C12" s="12">
        <v>408865</v>
      </c>
      <c r="D12" s="21">
        <f t="shared" si="0"/>
        <v>32035</v>
      </c>
      <c r="E12" s="39">
        <f t="shared" si="1"/>
        <v>8.5011809038558503</v>
      </c>
      <c r="F12" s="12">
        <v>405000</v>
      </c>
      <c r="G12" s="12">
        <f t="shared" si="2"/>
        <v>-3900</v>
      </c>
      <c r="H12" s="39">
        <f t="shared" si="3"/>
        <v>-0.94529979333031688</v>
      </c>
      <c r="I12" s="12">
        <v>404900</v>
      </c>
      <c r="J12" s="12">
        <f t="shared" si="4"/>
        <v>-100</v>
      </c>
      <c r="K12" s="39">
        <f t="shared" si="5"/>
        <v>-2.469135802469136E-2</v>
      </c>
      <c r="L12" s="12">
        <v>409000</v>
      </c>
      <c r="M12" s="12">
        <v>410000</v>
      </c>
      <c r="N12" s="12">
        <v>413000</v>
      </c>
      <c r="O12" s="12">
        <v>413000</v>
      </c>
      <c r="P12" s="12">
        <v>413000</v>
      </c>
      <c r="Q12" s="12">
        <v>412000</v>
      </c>
      <c r="R12" s="12">
        <v>411000</v>
      </c>
      <c r="S12" s="12">
        <v>409000</v>
      </c>
      <c r="T12" s="21">
        <f t="shared" si="6"/>
        <v>0</v>
      </c>
      <c r="U12" s="47">
        <f t="shared" si="7"/>
        <v>3.3018233402223228E-2</v>
      </c>
      <c r="V12" s="15"/>
    </row>
    <row r="13" spans="1:22" x14ac:dyDescent="0.2">
      <c r="A13" s="159" t="s">
        <v>49</v>
      </c>
      <c r="B13" s="7">
        <v>267350</v>
      </c>
      <c r="C13" s="8">
        <v>252041</v>
      </c>
      <c r="D13" s="22">
        <f t="shared" si="0"/>
        <v>-15309</v>
      </c>
      <c r="E13" s="37">
        <f t="shared" si="1"/>
        <v>-5.7262016083785294</v>
      </c>
      <c r="F13" s="8">
        <v>227800</v>
      </c>
      <c r="G13" s="8">
        <f t="shared" si="2"/>
        <v>-24200</v>
      </c>
      <c r="H13" s="37">
        <f t="shared" si="3"/>
        <v>-9.6178796306950058</v>
      </c>
      <c r="I13" s="8">
        <v>222900</v>
      </c>
      <c r="J13" s="8">
        <f t="shared" si="4"/>
        <v>-4900</v>
      </c>
      <c r="K13" s="37">
        <f t="shared" si="5"/>
        <v>-2.1510096575943809</v>
      </c>
      <c r="L13" s="8">
        <v>225000</v>
      </c>
      <c r="M13" s="8">
        <v>225000</v>
      </c>
      <c r="N13" s="8">
        <v>226000</v>
      </c>
      <c r="O13" s="8">
        <v>226000</v>
      </c>
      <c r="P13" s="8">
        <v>226000</v>
      </c>
      <c r="Q13" s="8">
        <v>225000</v>
      </c>
      <c r="R13" s="8">
        <v>225000</v>
      </c>
      <c r="S13" s="8">
        <v>223000</v>
      </c>
      <c r="T13" s="22">
        <f t="shared" si="6"/>
        <v>-29000</v>
      </c>
      <c r="U13" s="45">
        <f t="shared" si="7"/>
        <v>-11.522331684130757</v>
      </c>
      <c r="V13" s="22"/>
    </row>
    <row r="14" spans="1:22" x14ac:dyDescent="0.2">
      <c r="A14" s="159" t="s">
        <v>50</v>
      </c>
      <c r="B14" s="9">
        <v>109480</v>
      </c>
      <c r="C14" s="10">
        <v>156824</v>
      </c>
      <c r="D14" s="20">
        <f t="shared" si="0"/>
        <v>47344</v>
      </c>
      <c r="E14" s="38">
        <f t="shared" si="1"/>
        <v>43.244428206065031</v>
      </c>
      <c r="F14" s="10">
        <v>177200</v>
      </c>
      <c r="G14" s="8">
        <f t="shared" si="2"/>
        <v>20400</v>
      </c>
      <c r="H14" s="38">
        <f t="shared" si="3"/>
        <v>12.9929092485844</v>
      </c>
      <c r="I14" s="10">
        <v>182000</v>
      </c>
      <c r="J14" s="10">
        <f t="shared" si="4"/>
        <v>4800</v>
      </c>
      <c r="K14" s="38">
        <f t="shared" si="5"/>
        <v>2.7088036117381491</v>
      </c>
      <c r="L14" s="10">
        <v>184000</v>
      </c>
      <c r="M14" s="10">
        <v>185000</v>
      </c>
      <c r="N14" s="10">
        <v>187000</v>
      </c>
      <c r="O14" s="10">
        <v>187000</v>
      </c>
      <c r="P14" s="10">
        <v>187000</v>
      </c>
      <c r="Q14" s="10">
        <v>187000</v>
      </c>
      <c r="R14" s="10">
        <v>186000</v>
      </c>
      <c r="S14" s="10">
        <v>186000</v>
      </c>
      <c r="T14" s="20">
        <f t="shared" si="6"/>
        <v>29000</v>
      </c>
      <c r="U14" s="46">
        <f t="shared" si="7"/>
        <v>18.604295260929447</v>
      </c>
      <c r="V14" s="22"/>
    </row>
    <row r="15" spans="1:22" ht="13.5" thickBot="1" x14ac:dyDescent="0.25">
      <c r="A15" s="153" t="s">
        <v>40</v>
      </c>
      <c r="B15" s="13">
        <v>2111711</v>
      </c>
      <c r="C15" s="14">
        <v>2149150</v>
      </c>
      <c r="D15" s="23">
        <f t="shared" si="0"/>
        <v>37439</v>
      </c>
      <c r="E15" s="40">
        <f t="shared" si="1"/>
        <v>1.7729225258569947</v>
      </c>
      <c r="F15" s="14">
        <v>2139800</v>
      </c>
      <c r="G15" s="14">
        <f t="shared" si="2"/>
        <v>-9400</v>
      </c>
      <c r="H15" s="40">
        <f t="shared" si="3"/>
        <v>-0.4350557197031385</v>
      </c>
      <c r="I15" s="14">
        <v>2141600</v>
      </c>
      <c r="J15" s="14">
        <f t="shared" si="4"/>
        <v>1800</v>
      </c>
      <c r="K15" s="40">
        <f t="shared" si="5"/>
        <v>8.4120011216001489E-2</v>
      </c>
      <c r="L15" s="14">
        <v>2149000</v>
      </c>
      <c r="M15" s="14">
        <v>2146000</v>
      </c>
      <c r="N15" s="14">
        <v>2155000</v>
      </c>
      <c r="O15" s="14">
        <v>2155000</v>
      </c>
      <c r="P15" s="14">
        <v>2157000</v>
      </c>
      <c r="Q15" s="14">
        <v>2154000</v>
      </c>
      <c r="R15" s="14">
        <v>2152000</v>
      </c>
      <c r="S15" s="14">
        <v>2146000</v>
      </c>
      <c r="T15" s="23">
        <f t="shared" si="6"/>
        <v>-3000</v>
      </c>
      <c r="U15" s="48">
        <f t="shared" si="7"/>
        <v>-0.14656957401763487</v>
      </c>
      <c r="V15" s="15"/>
    </row>
    <row r="16" spans="1:22" x14ac:dyDescent="0.2">
      <c r="A16" s="154" t="s">
        <v>71</v>
      </c>
      <c r="B16" s="3">
        <v>783783</v>
      </c>
      <c r="C16" s="3">
        <v>830304</v>
      </c>
      <c r="D16" s="18">
        <f t="shared" si="0"/>
        <v>46521</v>
      </c>
      <c r="E16" s="41">
        <f t="shared" si="1"/>
        <v>5.9354438664783498</v>
      </c>
      <c r="F16" s="3">
        <v>853700</v>
      </c>
      <c r="G16" s="4">
        <f t="shared" si="2"/>
        <v>23400</v>
      </c>
      <c r="H16" s="41">
        <f t="shared" si="3"/>
        <v>2.8177631325394072</v>
      </c>
      <c r="I16" s="3">
        <v>866700</v>
      </c>
      <c r="J16" s="4">
        <f t="shared" si="4"/>
        <v>13000</v>
      </c>
      <c r="K16" s="41">
        <f t="shared" si="5"/>
        <v>1.5227831791027293</v>
      </c>
      <c r="L16" s="3">
        <v>873000</v>
      </c>
      <c r="M16" s="3">
        <v>877000</v>
      </c>
      <c r="N16" s="3">
        <v>879000</v>
      </c>
      <c r="O16" s="3">
        <v>880000</v>
      </c>
      <c r="P16" s="3">
        <v>880000</v>
      </c>
      <c r="Q16" s="3">
        <v>880000</v>
      </c>
      <c r="R16" s="3">
        <v>880000</v>
      </c>
      <c r="S16" s="3">
        <v>879000</v>
      </c>
      <c r="T16" s="18">
        <f t="shared" si="6"/>
        <v>49000</v>
      </c>
      <c r="U16" s="49">
        <f t="shared" si="7"/>
        <v>5.864839865880449</v>
      </c>
      <c r="V16" s="15"/>
    </row>
    <row r="17" spans="1:22" x14ac:dyDescent="0.2">
      <c r="A17" s="159" t="s">
        <v>62</v>
      </c>
      <c r="B17" s="7">
        <v>211775</v>
      </c>
      <c r="C17" s="7">
        <v>230264</v>
      </c>
      <c r="D17" s="22">
        <f t="shared" si="0"/>
        <v>18489</v>
      </c>
      <c r="E17" s="37">
        <f t="shared" si="1"/>
        <v>8.7304922677369845</v>
      </c>
      <c r="F17" s="8">
        <v>242100</v>
      </c>
      <c r="G17" s="8">
        <f t="shared" si="2"/>
        <v>11800</v>
      </c>
      <c r="H17" s="37">
        <f t="shared" si="3"/>
        <v>5.1401869158878499</v>
      </c>
      <c r="I17" s="8">
        <v>248400</v>
      </c>
      <c r="J17" s="8">
        <f t="shared" si="4"/>
        <v>6300</v>
      </c>
      <c r="K17" s="37">
        <f t="shared" si="5"/>
        <v>2.6022304832713754</v>
      </c>
      <c r="L17" s="8">
        <v>252000</v>
      </c>
      <c r="M17" s="8">
        <v>254000</v>
      </c>
      <c r="N17" s="8">
        <v>255000</v>
      </c>
      <c r="O17" s="8">
        <v>255000</v>
      </c>
      <c r="P17" s="8">
        <v>255000</v>
      </c>
      <c r="Q17" s="8">
        <v>255000</v>
      </c>
      <c r="R17" s="8">
        <v>256000</v>
      </c>
      <c r="S17" s="8">
        <v>255000</v>
      </c>
      <c r="T17" s="22">
        <f t="shared" si="6"/>
        <v>25000</v>
      </c>
      <c r="U17" s="45">
        <f t="shared" si="7"/>
        <v>10.742452141889309</v>
      </c>
      <c r="V17" s="22"/>
    </row>
    <row r="18" spans="1:22" x14ac:dyDescent="0.2">
      <c r="A18" s="159" t="s">
        <v>55</v>
      </c>
      <c r="B18" s="7">
        <v>154585</v>
      </c>
      <c r="C18" s="7">
        <v>158046</v>
      </c>
      <c r="D18" s="22">
        <f t="shared" si="0"/>
        <v>3461</v>
      </c>
      <c r="E18" s="37">
        <f t="shared" si="1"/>
        <v>2.2388976938254035</v>
      </c>
      <c r="F18" s="8">
        <v>160100</v>
      </c>
      <c r="G18" s="8">
        <f t="shared" si="2"/>
        <v>2100</v>
      </c>
      <c r="H18" s="37">
        <f t="shared" si="3"/>
        <v>1.2996216291459448</v>
      </c>
      <c r="I18" s="8">
        <v>160800</v>
      </c>
      <c r="J18" s="8">
        <f t="shared" si="4"/>
        <v>700</v>
      </c>
      <c r="K18" s="37">
        <f t="shared" si="5"/>
        <v>0.43722673329169265</v>
      </c>
      <c r="L18" s="8">
        <v>161000</v>
      </c>
      <c r="M18" s="8">
        <v>161000</v>
      </c>
      <c r="N18" s="8">
        <v>162000</v>
      </c>
      <c r="O18" s="8">
        <v>162000</v>
      </c>
      <c r="P18" s="8">
        <v>162000</v>
      </c>
      <c r="Q18" s="8">
        <v>162000</v>
      </c>
      <c r="R18" s="8">
        <v>161000</v>
      </c>
      <c r="S18" s="8">
        <v>161000</v>
      </c>
      <c r="T18" s="22">
        <f t="shared" si="6"/>
        <v>3000</v>
      </c>
      <c r="U18" s="45">
        <f t="shared" si="7"/>
        <v>1.8690760917707505</v>
      </c>
      <c r="V18" s="22"/>
    </row>
    <row r="19" spans="1:22" x14ac:dyDescent="0.2">
      <c r="A19" s="159" t="s">
        <v>56</v>
      </c>
      <c r="B19" s="7">
        <v>66316</v>
      </c>
      <c r="C19" s="7">
        <v>69491</v>
      </c>
      <c r="D19" s="22">
        <f t="shared" si="0"/>
        <v>3175</v>
      </c>
      <c r="E19" s="37">
        <f t="shared" si="1"/>
        <v>4.7876832137040841</v>
      </c>
      <c r="F19" s="8">
        <v>71300</v>
      </c>
      <c r="G19" s="8">
        <f t="shared" si="2"/>
        <v>1800</v>
      </c>
      <c r="H19" s="37">
        <f t="shared" si="3"/>
        <v>2.6032148047948658</v>
      </c>
      <c r="I19" s="8">
        <v>72700</v>
      </c>
      <c r="J19" s="8">
        <f t="shared" si="4"/>
        <v>1400</v>
      </c>
      <c r="K19" s="37">
        <f t="shared" si="5"/>
        <v>1.9635343618513323</v>
      </c>
      <c r="L19" s="8">
        <v>73000</v>
      </c>
      <c r="M19" s="8">
        <v>74000</v>
      </c>
      <c r="N19" s="8">
        <v>74000</v>
      </c>
      <c r="O19" s="8">
        <v>75000</v>
      </c>
      <c r="P19" s="8">
        <v>75000</v>
      </c>
      <c r="Q19" s="8">
        <v>75000</v>
      </c>
      <c r="R19" s="8">
        <v>75000</v>
      </c>
      <c r="S19" s="8">
        <v>75000</v>
      </c>
      <c r="T19" s="22">
        <f t="shared" si="6"/>
        <v>6000</v>
      </c>
      <c r="U19" s="45">
        <f t="shared" si="7"/>
        <v>7.9276453065864647</v>
      </c>
      <c r="V19" s="22"/>
    </row>
    <row r="20" spans="1:22" x14ac:dyDescent="0.2">
      <c r="A20" s="159" t="s">
        <v>53</v>
      </c>
      <c r="B20" s="7">
        <v>43972</v>
      </c>
      <c r="C20" s="7">
        <v>44241</v>
      </c>
      <c r="D20" s="22">
        <f t="shared" si="0"/>
        <v>269</v>
      </c>
      <c r="E20" s="37">
        <f t="shared" si="1"/>
        <v>0.61175293368507233</v>
      </c>
      <c r="F20" s="8">
        <v>44300</v>
      </c>
      <c r="G20" s="8">
        <f t="shared" si="2"/>
        <v>100</v>
      </c>
      <c r="H20" s="37">
        <f t="shared" si="3"/>
        <v>0.13336045749417963</v>
      </c>
      <c r="I20" s="8">
        <v>44500</v>
      </c>
      <c r="J20" s="8">
        <f t="shared" si="4"/>
        <v>200</v>
      </c>
      <c r="K20" s="37">
        <f t="shared" si="5"/>
        <v>0.45146726862302478</v>
      </c>
      <c r="L20" s="8">
        <v>45000</v>
      </c>
      <c r="M20" s="8">
        <v>45000</v>
      </c>
      <c r="N20" s="8">
        <v>44000</v>
      </c>
      <c r="O20" s="8">
        <v>44000</v>
      </c>
      <c r="P20" s="8">
        <v>44000</v>
      </c>
      <c r="Q20" s="8">
        <v>44000</v>
      </c>
      <c r="R20" s="8">
        <v>44000</v>
      </c>
      <c r="S20" s="8">
        <v>44000</v>
      </c>
      <c r="T20" s="22">
        <f t="shared" si="6"/>
        <v>0</v>
      </c>
      <c r="U20" s="45">
        <f t="shared" si="7"/>
        <v>-0.54474356366266585</v>
      </c>
      <c r="V20" s="22"/>
    </row>
    <row r="21" spans="1:22" x14ac:dyDescent="0.2">
      <c r="A21" s="159" t="s">
        <v>54</v>
      </c>
      <c r="B21" s="7">
        <v>35413</v>
      </c>
      <c r="C21" s="7">
        <v>39129</v>
      </c>
      <c r="D21" s="22">
        <f t="shared" si="0"/>
        <v>3716</v>
      </c>
      <c r="E21" s="37">
        <f t="shared" si="1"/>
        <v>10.493321661536724</v>
      </c>
      <c r="F21" s="8">
        <v>42300</v>
      </c>
      <c r="G21" s="8">
        <f t="shared" si="2"/>
        <v>3200</v>
      </c>
      <c r="H21" s="37">
        <f t="shared" si="3"/>
        <v>8.1039638120064392</v>
      </c>
      <c r="I21" s="8">
        <v>44500</v>
      </c>
      <c r="J21" s="8">
        <f t="shared" si="4"/>
        <v>2200</v>
      </c>
      <c r="K21" s="37">
        <f t="shared" si="5"/>
        <v>5.2009456264775409</v>
      </c>
      <c r="L21" s="8">
        <v>45000</v>
      </c>
      <c r="M21" s="8">
        <v>46000</v>
      </c>
      <c r="N21" s="8">
        <v>47000</v>
      </c>
      <c r="O21" s="8">
        <v>47000</v>
      </c>
      <c r="P21" s="8">
        <v>47000</v>
      </c>
      <c r="Q21" s="8">
        <v>47000</v>
      </c>
      <c r="R21" s="8">
        <v>47000</v>
      </c>
      <c r="S21" s="8">
        <v>47000</v>
      </c>
      <c r="T21" s="22">
        <f t="shared" si="6"/>
        <v>8000</v>
      </c>
      <c r="U21" s="45">
        <f t="shared" si="7"/>
        <v>20.115515346673824</v>
      </c>
      <c r="V21" s="22"/>
    </row>
    <row r="22" spans="1:22" ht="13.5" thickBot="1" x14ac:dyDescent="0.25">
      <c r="A22" s="159" t="s">
        <v>69</v>
      </c>
      <c r="B22" s="7">
        <v>271722</v>
      </c>
      <c r="C22" s="7">
        <v>289133</v>
      </c>
      <c r="D22" s="22">
        <f t="shared" si="0"/>
        <v>17411</v>
      </c>
      <c r="E22" s="37">
        <f t="shared" si="1"/>
        <v>6.4076519383781951</v>
      </c>
      <c r="F22" s="7">
        <v>293600</v>
      </c>
      <c r="G22" s="8">
        <f t="shared" si="2"/>
        <v>4500</v>
      </c>
      <c r="H22" s="37">
        <f t="shared" si="3"/>
        <v>1.5449637364119628</v>
      </c>
      <c r="I22" s="7">
        <v>295800</v>
      </c>
      <c r="J22" s="8">
        <f t="shared" si="4"/>
        <v>2200</v>
      </c>
      <c r="K22" s="37">
        <f t="shared" si="5"/>
        <v>0.74931880108991822</v>
      </c>
      <c r="L22" s="7">
        <v>297000</v>
      </c>
      <c r="M22" s="7">
        <v>297000</v>
      </c>
      <c r="N22" s="7">
        <v>297000</v>
      </c>
      <c r="O22" s="7">
        <v>297000</v>
      </c>
      <c r="P22" s="7">
        <v>297000</v>
      </c>
      <c r="Q22" s="7">
        <v>297000</v>
      </c>
      <c r="R22" s="7">
        <v>297000</v>
      </c>
      <c r="S22" s="7">
        <v>297000</v>
      </c>
      <c r="T22" s="22">
        <f t="shared" si="6"/>
        <v>8000</v>
      </c>
      <c r="U22" s="45">
        <f t="shared" si="7"/>
        <v>2.7208931529780411</v>
      </c>
      <c r="V22" s="22"/>
    </row>
    <row r="23" spans="1:22" ht="13.5" thickBot="1" x14ac:dyDescent="0.25">
      <c r="A23" s="155" t="s">
        <v>2</v>
      </c>
      <c r="B23" s="16">
        <v>2895494</v>
      </c>
      <c r="C23" s="16">
        <v>2979454</v>
      </c>
      <c r="D23" s="24">
        <f t="shared" si="0"/>
        <v>83960</v>
      </c>
      <c r="E23" s="42">
        <f t="shared" si="1"/>
        <v>2.8996779133370678</v>
      </c>
      <c r="F23" s="17">
        <v>2993500</v>
      </c>
      <c r="G23" s="17">
        <f t="shared" si="2"/>
        <v>14000</v>
      </c>
      <c r="H23" s="42">
        <f t="shared" si="3"/>
        <v>0.47142865773393378</v>
      </c>
      <c r="I23" s="17">
        <v>3008300</v>
      </c>
      <c r="J23" s="17">
        <f t="shared" si="4"/>
        <v>14800</v>
      </c>
      <c r="K23" s="42">
        <f t="shared" si="5"/>
        <v>0.49440454317688326</v>
      </c>
      <c r="L23" s="17">
        <v>3022000</v>
      </c>
      <c r="M23" s="17">
        <v>3023000</v>
      </c>
      <c r="N23" s="17">
        <v>3034000</v>
      </c>
      <c r="O23" s="17">
        <v>3035000</v>
      </c>
      <c r="P23" s="17">
        <v>3037000</v>
      </c>
      <c r="Q23" s="17">
        <v>3034000</v>
      </c>
      <c r="R23" s="17">
        <v>3032000</v>
      </c>
      <c r="S23" s="17">
        <v>3025000</v>
      </c>
      <c r="T23" s="24">
        <f t="shared" si="6"/>
        <v>46000</v>
      </c>
      <c r="U23" s="50">
        <f t="shared" si="7"/>
        <v>1.5286693467997829</v>
      </c>
      <c r="V23" s="15"/>
    </row>
    <row r="24" spans="1:22" x14ac:dyDescent="0.2">
      <c r="C24" s="136"/>
      <c r="D24" s="136"/>
      <c r="U24" s="136"/>
    </row>
    <row r="25" spans="1:22" x14ac:dyDescent="0.2">
      <c r="A25" s="165" t="s">
        <v>70</v>
      </c>
      <c r="C25" s="136"/>
      <c r="D25" s="136"/>
      <c r="U25" s="136"/>
    </row>
    <row r="26" spans="1:22" x14ac:dyDescent="0.2">
      <c r="A26" s="157" t="s">
        <v>45</v>
      </c>
      <c r="B26" s="137"/>
      <c r="C26" s="137"/>
      <c r="D26" s="137"/>
      <c r="E26" s="137"/>
      <c r="F26" s="137"/>
      <c r="G26" s="137"/>
      <c r="H26" s="137"/>
      <c r="I26" s="137"/>
      <c r="J26" s="137"/>
      <c r="K26" s="137"/>
      <c r="L26" s="137"/>
      <c r="M26" s="137"/>
      <c r="N26" s="137"/>
      <c r="O26" s="137"/>
      <c r="P26" s="137"/>
      <c r="Q26" s="137"/>
      <c r="R26" s="137"/>
      <c r="S26" s="137"/>
      <c r="T26" s="137"/>
      <c r="U26" s="137"/>
    </row>
    <row r="27" spans="1:22" x14ac:dyDescent="0.2">
      <c r="A27" s="157" t="s">
        <v>85</v>
      </c>
      <c r="B27" s="137"/>
      <c r="C27" s="137"/>
      <c r="D27" s="137"/>
      <c r="E27" s="137"/>
      <c r="F27" s="137"/>
      <c r="G27" s="137"/>
      <c r="H27" s="137"/>
      <c r="I27" s="137"/>
      <c r="J27" s="137"/>
      <c r="K27" s="137"/>
      <c r="L27" s="137"/>
      <c r="M27" s="137"/>
      <c r="N27" s="137"/>
      <c r="O27" s="137"/>
      <c r="P27" s="137"/>
      <c r="Q27" s="137"/>
      <c r="R27" s="137"/>
      <c r="S27" s="137"/>
      <c r="T27" s="137"/>
      <c r="U27" s="137"/>
    </row>
    <row r="28" spans="1:22" x14ac:dyDescent="0.2">
      <c r="B28" s="137"/>
      <c r="C28" s="137"/>
      <c r="D28" s="137"/>
      <c r="E28" s="137"/>
      <c r="F28" s="137"/>
      <c r="G28" s="137"/>
      <c r="H28" s="137"/>
      <c r="I28" s="137"/>
      <c r="J28" s="137"/>
      <c r="K28" s="137"/>
      <c r="L28" s="137"/>
      <c r="M28" s="137"/>
      <c r="N28" s="137"/>
      <c r="O28" s="137"/>
      <c r="P28" s="137"/>
      <c r="Q28" s="137"/>
      <c r="R28" s="137"/>
      <c r="S28" s="137"/>
      <c r="T28" s="137"/>
      <c r="U28" s="137"/>
    </row>
    <row r="29" spans="1:22" x14ac:dyDescent="0.2">
      <c r="B29" s="137"/>
      <c r="C29" s="137"/>
      <c r="D29" s="137"/>
      <c r="E29" s="137"/>
      <c r="F29" s="137"/>
      <c r="G29" s="137"/>
      <c r="H29" s="137"/>
      <c r="I29" s="137"/>
      <c r="J29" s="137"/>
      <c r="K29" s="137"/>
      <c r="L29" s="137"/>
      <c r="M29" s="137"/>
      <c r="N29" s="137"/>
      <c r="O29" s="137"/>
      <c r="P29" s="137"/>
      <c r="Q29" s="137"/>
      <c r="R29" s="137"/>
      <c r="S29" s="137"/>
      <c r="T29" s="137"/>
      <c r="U29" s="137"/>
    </row>
    <row r="30" spans="1:22" x14ac:dyDescent="0.2">
      <c r="B30" s="137"/>
      <c r="C30" s="137"/>
      <c r="D30" s="137"/>
      <c r="E30" s="137"/>
      <c r="F30" s="137"/>
      <c r="G30" s="137"/>
      <c r="H30" s="137"/>
      <c r="I30" s="137"/>
      <c r="J30" s="137"/>
      <c r="K30" s="137"/>
      <c r="L30" s="137"/>
      <c r="M30" s="137"/>
      <c r="N30" s="137"/>
      <c r="O30" s="137"/>
      <c r="P30" s="137"/>
      <c r="Q30" s="137"/>
      <c r="R30" s="137"/>
      <c r="S30" s="137"/>
      <c r="T30" s="137"/>
      <c r="U30" s="137"/>
    </row>
    <row r="31" spans="1:22" x14ac:dyDescent="0.2">
      <c r="B31" s="137"/>
      <c r="C31" s="137"/>
      <c r="D31" s="137"/>
      <c r="E31" s="137"/>
      <c r="F31" s="137"/>
      <c r="G31" s="137"/>
      <c r="H31" s="137"/>
      <c r="I31" s="137"/>
      <c r="J31" s="137"/>
      <c r="K31" s="137"/>
      <c r="L31" s="137"/>
      <c r="M31" s="137"/>
      <c r="N31" s="137"/>
      <c r="O31" s="137"/>
      <c r="P31" s="137"/>
      <c r="Q31" s="137"/>
      <c r="R31" s="137"/>
      <c r="S31" s="137"/>
      <c r="T31" s="137"/>
      <c r="U31" s="137"/>
    </row>
    <row r="32" spans="1:22" x14ac:dyDescent="0.2">
      <c r="B32" s="137"/>
      <c r="C32" s="137"/>
      <c r="D32" s="137"/>
      <c r="E32" s="137"/>
      <c r="F32" s="137"/>
      <c r="G32" s="137"/>
      <c r="H32" s="137"/>
      <c r="I32" s="137"/>
      <c r="J32" s="138"/>
      <c r="K32" s="137"/>
      <c r="L32" s="137"/>
      <c r="M32" s="137"/>
      <c r="N32" s="137"/>
      <c r="O32" s="137"/>
      <c r="P32" s="137"/>
      <c r="Q32" s="137"/>
    </row>
    <row r="33" spans="1:21" x14ac:dyDescent="0.2">
      <c r="A33" s="158"/>
      <c r="B33" s="138"/>
      <c r="C33" s="138"/>
      <c r="D33" s="138"/>
      <c r="E33" s="138"/>
      <c r="F33" s="138"/>
      <c r="G33" s="138"/>
      <c r="H33" s="138"/>
      <c r="I33" s="138"/>
      <c r="J33" s="138"/>
      <c r="K33" s="138"/>
      <c r="L33" s="138"/>
      <c r="M33" s="138"/>
      <c r="N33" s="138"/>
      <c r="O33" s="138"/>
      <c r="P33" s="138"/>
      <c r="Q33" s="138"/>
    </row>
    <row r="34" spans="1:21" x14ac:dyDescent="0.2">
      <c r="A34" s="158"/>
      <c r="B34" s="138"/>
      <c r="C34" s="138"/>
      <c r="D34" s="138"/>
      <c r="E34" s="138"/>
      <c r="F34" s="138"/>
      <c r="G34" s="138"/>
      <c r="H34" s="138"/>
      <c r="I34" s="138"/>
      <c r="J34" s="138"/>
      <c r="K34" s="138"/>
      <c r="L34" s="138"/>
      <c r="M34" s="138"/>
      <c r="N34" s="138"/>
      <c r="O34" s="138"/>
      <c r="P34" s="138"/>
      <c r="Q34" s="138"/>
    </row>
    <row r="35" spans="1:21" x14ac:dyDescent="0.2">
      <c r="A35" s="158"/>
      <c r="B35" s="138"/>
      <c r="C35" s="138"/>
      <c r="D35" s="138"/>
      <c r="E35" s="138"/>
      <c r="F35" s="138"/>
      <c r="G35" s="138"/>
      <c r="H35" s="138"/>
      <c r="I35" s="138"/>
      <c r="J35" s="138"/>
      <c r="K35" s="138"/>
      <c r="L35" s="138"/>
      <c r="M35" s="138"/>
      <c r="N35" s="138"/>
      <c r="O35" s="138"/>
      <c r="P35" s="138"/>
      <c r="Q35" s="138"/>
    </row>
    <row r="36" spans="1:21" x14ac:dyDescent="0.2">
      <c r="A36" s="158"/>
      <c r="B36" s="138"/>
      <c r="C36" s="138"/>
      <c r="D36" s="138"/>
      <c r="E36" s="138"/>
      <c r="F36" s="138"/>
      <c r="G36" s="138"/>
      <c r="H36" s="138"/>
      <c r="I36" s="138"/>
      <c r="J36" s="138"/>
      <c r="K36" s="138"/>
      <c r="L36" s="138"/>
      <c r="M36" s="138"/>
      <c r="N36" s="138"/>
      <c r="O36" s="138"/>
      <c r="P36" s="138"/>
      <c r="Q36" s="138"/>
    </row>
    <row r="37" spans="1:21" x14ac:dyDescent="0.2">
      <c r="A37" s="158"/>
      <c r="B37" s="138"/>
      <c r="C37" s="138"/>
      <c r="D37" s="138"/>
      <c r="E37" s="138"/>
      <c r="F37" s="138"/>
      <c r="G37" s="138"/>
      <c r="H37" s="138"/>
      <c r="I37" s="138"/>
      <c r="J37" s="138"/>
      <c r="K37" s="138"/>
      <c r="L37" s="138"/>
      <c r="M37" s="138"/>
      <c r="N37" s="138"/>
      <c r="O37" s="138"/>
      <c r="P37" s="138"/>
      <c r="Q37" s="138"/>
    </row>
    <row r="38" spans="1:21" x14ac:dyDescent="0.2">
      <c r="A38" s="158"/>
      <c r="B38" s="138"/>
      <c r="C38" s="138"/>
      <c r="D38" s="138"/>
      <c r="E38" s="138"/>
      <c r="F38" s="138"/>
      <c r="G38" s="138"/>
      <c r="H38" s="138"/>
      <c r="I38" s="138"/>
      <c r="J38" s="138"/>
      <c r="K38" s="138"/>
      <c r="L38" s="138"/>
      <c r="M38" s="138"/>
      <c r="N38" s="138"/>
      <c r="O38" s="138"/>
      <c r="P38" s="138"/>
      <c r="Q38" s="138"/>
    </row>
    <row r="39" spans="1:21" x14ac:dyDescent="0.2">
      <c r="A39" s="158"/>
      <c r="B39" s="138"/>
      <c r="C39" s="138"/>
      <c r="D39" s="138"/>
      <c r="E39" s="138"/>
      <c r="F39" s="138"/>
      <c r="G39" s="138"/>
      <c r="H39" s="138"/>
      <c r="I39" s="138"/>
      <c r="J39" s="138"/>
      <c r="K39" s="138"/>
      <c r="L39" s="138"/>
      <c r="M39" s="138"/>
      <c r="N39" s="138"/>
      <c r="O39" s="138"/>
      <c r="P39" s="138"/>
      <c r="Q39" s="138"/>
    </row>
    <row r="40" spans="1:21" x14ac:dyDescent="0.2">
      <c r="A40" s="158"/>
      <c r="B40" s="138"/>
      <c r="C40" s="138"/>
      <c r="D40" s="138"/>
      <c r="E40" s="138"/>
      <c r="F40" s="138"/>
      <c r="G40" s="138"/>
      <c r="H40" s="138"/>
      <c r="I40" s="138"/>
      <c r="J40" s="138"/>
      <c r="K40" s="138"/>
      <c r="L40" s="138"/>
      <c r="M40" s="138"/>
      <c r="N40" s="138"/>
      <c r="O40" s="138"/>
      <c r="P40" s="138"/>
      <c r="Q40" s="138"/>
    </row>
    <row r="41" spans="1:21" x14ac:dyDescent="0.2">
      <c r="B41" s="137"/>
      <c r="C41" s="137"/>
      <c r="D41" s="138"/>
      <c r="E41" s="138"/>
      <c r="F41" s="137"/>
      <c r="G41" s="137"/>
      <c r="H41" s="137"/>
      <c r="I41" s="137"/>
      <c r="J41" s="137"/>
      <c r="K41" s="137"/>
      <c r="L41" s="137"/>
      <c r="M41" s="137"/>
      <c r="N41" s="137"/>
      <c r="O41" s="137"/>
      <c r="P41" s="137"/>
      <c r="Q41" s="137"/>
      <c r="U41" s="136"/>
    </row>
    <row r="42" spans="1:21" x14ac:dyDescent="0.2">
      <c r="C42" s="136"/>
      <c r="D42" s="136"/>
      <c r="U42" s="136"/>
    </row>
    <row r="43" spans="1:21" x14ac:dyDescent="0.2">
      <c r="C43" s="136"/>
      <c r="D43" s="136"/>
      <c r="U43" s="136"/>
    </row>
    <row r="44" spans="1:21" x14ac:dyDescent="0.2">
      <c r="C44" s="136"/>
      <c r="D44" s="136"/>
      <c r="U44" s="136"/>
    </row>
    <row r="45" spans="1:21" x14ac:dyDescent="0.2">
      <c r="C45" s="136"/>
      <c r="D45" s="136"/>
      <c r="U45" s="136"/>
    </row>
    <row r="46" spans="1:21" x14ac:dyDescent="0.2">
      <c r="U46" s="136"/>
    </row>
    <row r="47" spans="1:21" x14ac:dyDescent="0.2">
      <c r="U47" s="136"/>
    </row>
    <row r="48" spans="1:21" x14ac:dyDescent="0.2">
      <c r="U48" s="136"/>
    </row>
    <row r="49" spans="21:21" x14ac:dyDescent="0.2">
      <c r="U49" s="136"/>
    </row>
    <row r="50" spans="21:21" x14ac:dyDescent="0.2">
      <c r="U50" s="136"/>
    </row>
    <row r="51" spans="21:21" x14ac:dyDescent="0.2">
      <c r="U51" s="136"/>
    </row>
    <row r="52" spans="21:21" x14ac:dyDescent="0.2">
      <c r="U52" s="136"/>
    </row>
    <row r="53" spans="21:21" x14ac:dyDescent="0.2">
      <c r="U53" s="136"/>
    </row>
    <row r="54" spans="21:21" x14ac:dyDescent="0.2">
      <c r="U54" s="136"/>
    </row>
    <row r="55" spans="21:21" x14ac:dyDescent="0.2">
      <c r="U55" s="136"/>
    </row>
    <row r="56" spans="21:21" x14ac:dyDescent="0.2">
      <c r="U56" s="136"/>
    </row>
    <row r="57" spans="21:21" x14ac:dyDescent="0.2">
      <c r="U57" s="136"/>
    </row>
    <row r="58" spans="21:21" x14ac:dyDescent="0.2">
      <c r="U58" s="136"/>
    </row>
    <row r="59" spans="21:21" x14ac:dyDescent="0.2">
      <c r="U59" s="136"/>
    </row>
    <row r="60" spans="21:21" x14ac:dyDescent="0.2">
      <c r="U60" s="136"/>
    </row>
    <row r="61" spans="21:21" x14ac:dyDescent="0.2">
      <c r="U61" s="136"/>
    </row>
    <row r="62" spans="21:21" x14ac:dyDescent="0.2">
      <c r="U62" s="136"/>
    </row>
    <row r="63" spans="21:21" x14ac:dyDescent="0.2">
      <c r="U63" s="136"/>
    </row>
    <row r="64" spans="21:21" x14ac:dyDescent="0.2">
      <c r="U64" s="136"/>
    </row>
    <row r="65" spans="21:21" x14ac:dyDescent="0.2">
      <c r="U65" s="136"/>
    </row>
    <row r="66" spans="21:21" x14ac:dyDescent="0.2">
      <c r="U66" s="136"/>
    </row>
    <row r="67" spans="21:21" x14ac:dyDescent="0.2">
      <c r="U67" s="136"/>
    </row>
    <row r="68" spans="21:21" x14ac:dyDescent="0.2">
      <c r="U68" s="136"/>
    </row>
    <row r="69" spans="21:21" x14ac:dyDescent="0.2">
      <c r="U69" s="136"/>
    </row>
    <row r="70" spans="21:21" x14ac:dyDescent="0.2">
      <c r="U70" s="136"/>
    </row>
    <row r="71" spans="21:21" x14ac:dyDescent="0.2">
      <c r="U71" s="136"/>
    </row>
    <row r="72" spans="21:21" x14ac:dyDescent="0.2">
      <c r="U72" s="136"/>
    </row>
    <row r="73" spans="21:21" x14ac:dyDescent="0.2">
      <c r="U73" s="136"/>
    </row>
    <row r="74" spans="21:21" x14ac:dyDescent="0.2">
      <c r="U74" s="136"/>
    </row>
    <row r="75" spans="21:21" x14ac:dyDescent="0.2">
      <c r="U75" s="136"/>
    </row>
    <row r="76" spans="21:21" x14ac:dyDescent="0.2">
      <c r="U76" s="136"/>
    </row>
    <row r="77" spans="21:21" x14ac:dyDescent="0.2">
      <c r="U77" s="136"/>
    </row>
    <row r="78" spans="21:21" x14ac:dyDescent="0.2">
      <c r="U78" s="136"/>
    </row>
    <row r="79" spans="21:21" x14ac:dyDescent="0.2">
      <c r="U79" s="136"/>
    </row>
    <row r="80" spans="21:21" x14ac:dyDescent="0.2">
      <c r="U80" s="136"/>
    </row>
    <row r="81" spans="21:21" x14ac:dyDescent="0.2">
      <c r="U81" s="136"/>
    </row>
    <row r="82" spans="21:21" x14ac:dyDescent="0.2">
      <c r="U82" s="136"/>
    </row>
    <row r="83" spans="21:21" x14ac:dyDescent="0.2">
      <c r="U83" s="136"/>
    </row>
    <row r="84" spans="21:21" x14ac:dyDescent="0.2">
      <c r="U84" s="136"/>
    </row>
    <row r="85" spans="21:21" x14ac:dyDescent="0.2">
      <c r="U85" s="136"/>
    </row>
    <row r="86" spans="21:21" x14ac:dyDescent="0.2">
      <c r="U86" s="136"/>
    </row>
    <row r="87" spans="21:21" x14ac:dyDescent="0.2">
      <c r="U87" s="136"/>
    </row>
    <row r="88" spans="21:21" x14ac:dyDescent="0.2">
      <c r="U88" s="136"/>
    </row>
    <row r="89" spans="21:21" x14ac:dyDescent="0.2">
      <c r="U89" s="136"/>
    </row>
    <row r="90" spans="21:21" x14ac:dyDescent="0.2">
      <c r="U90" s="136"/>
    </row>
    <row r="91" spans="21:21" x14ac:dyDescent="0.2">
      <c r="U91" s="136"/>
    </row>
    <row r="92" spans="21:21" x14ac:dyDescent="0.2">
      <c r="U92" s="136"/>
    </row>
    <row r="93" spans="21:21" x14ac:dyDescent="0.2">
      <c r="U93" s="136"/>
    </row>
    <row r="94" spans="21:21" x14ac:dyDescent="0.2">
      <c r="U94" s="136"/>
    </row>
    <row r="95" spans="21:21" x14ac:dyDescent="0.2">
      <c r="U95" s="136"/>
    </row>
    <row r="96" spans="21:21" x14ac:dyDescent="0.2">
      <c r="U96" s="136"/>
    </row>
    <row r="97" spans="21:21" x14ac:dyDescent="0.2">
      <c r="U97" s="136"/>
    </row>
    <row r="98" spans="21:21" x14ac:dyDescent="0.2">
      <c r="U98" s="136"/>
    </row>
    <row r="99" spans="21:21" x14ac:dyDescent="0.2">
      <c r="U99" s="136"/>
    </row>
    <row r="100" spans="21:21" x14ac:dyDescent="0.2">
      <c r="U100" s="136"/>
    </row>
    <row r="101" spans="21:21" x14ac:dyDescent="0.2">
      <c r="U101" s="136"/>
    </row>
    <row r="102" spans="21:21" x14ac:dyDescent="0.2">
      <c r="U102" s="136"/>
    </row>
    <row r="103" spans="21:21" x14ac:dyDescent="0.2">
      <c r="U103" s="136"/>
    </row>
    <row r="104" spans="21:21" x14ac:dyDescent="0.2">
      <c r="U104" s="136"/>
    </row>
    <row r="105" spans="21:21" x14ac:dyDescent="0.2">
      <c r="U105" s="136"/>
    </row>
    <row r="106" spans="21:21" x14ac:dyDescent="0.2">
      <c r="U106" s="136"/>
    </row>
    <row r="107" spans="21:21" x14ac:dyDescent="0.2">
      <c r="U107" s="136"/>
    </row>
    <row r="108" spans="21:21" x14ac:dyDescent="0.2">
      <c r="U108" s="136"/>
    </row>
    <row r="109" spans="21:21" x14ac:dyDescent="0.2">
      <c r="U109" s="136"/>
    </row>
    <row r="110" spans="21:21" x14ac:dyDescent="0.2">
      <c r="U110" s="136"/>
    </row>
    <row r="111" spans="21:21" x14ac:dyDescent="0.2">
      <c r="U111" s="136"/>
    </row>
    <row r="112" spans="21:21" x14ac:dyDescent="0.2">
      <c r="U112" s="136"/>
    </row>
    <row r="113" spans="21:21" x14ac:dyDescent="0.2">
      <c r="U113" s="136"/>
    </row>
    <row r="114" spans="21:21" x14ac:dyDescent="0.2">
      <c r="U114" s="136"/>
    </row>
    <row r="115" spans="21:21" x14ac:dyDescent="0.2">
      <c r="U115" s="136"/>
    </row>
  </sheetData>
  <mergeCells count="6">
    <mergeCell ref="T3:U3"/>
    <mergeCell ref="J3:K3"/>
    <mergeCell ref="G3:H3"/>
    <mergeCell ref="D3:E3"/>
    <mergeCell ref="B4:C4"/>
    <mergeCell ref="L4:S4"/>
  </mergeCells>
  <hyperlinks>
    <hyperlink ref="A2" location="Sommaire!B2" display="Retour au sommaire"/>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1"/>
  <sheetViews>
    <sheetView workbookViewId="0">
      <selection activeCell="B2" sqref="B2"/>
    </sheetView>
  </sheetViews>
  <sheetFormatPr baseColWidth="10" defaultRowHeight="12.75" x14ac:dyDescent="0.2"/>
  <cols>
    <col min="1" max="1" width="41.140625" style="166" customWidth="1"/>
    <col min="2" max="3" width="7.42578125" style="28" bestFit="1" customWidth="1"/>
    <col min="4" max="5" width="9.140625" style="28" customWidth="1"/>
    <col min="6" max="6" width="7.42578125" style="28" bestFit="1" customWidth="1"/>
    <col min="7" max="8" width="9.140625" style="28" customWidth="1"/>
    <col min="9" max="9" width="7.42578125" style="28" bestFit="1" customWidth="1"/>
    <col min="10" max="11" width="9.140625" style="28" customWidth="1"/>
    <col min="12" max="19" width="7.42578125" style="28" bestFit="1" customWidth="1"/>
    <col min="20" max="21" width="9.140625" style="28" customWidth="1"/>
    <col min="22" max="16384" width="11.42578125" style="28"/>
  </cols>
  <sheetData>
    <row r="1" spans="1:21" x14ac:dyDescent="0.2">
      <c r="A1" s="160" t="s">
        <v>66</v>
      </c>
    </row>
    <row r="2" spans="1:21" x14ac:dyDescent="0.2">
      <c r="A2" s="209" t="s">
        <v>92</v>
      </c>
      <c r="B2" s="31"/>
      <c r="C2" s="31"/>
      <c r="D2" s="31"/>
      <c r="E2" s="31"/>
      <c r="F2" s="31"/>
      <c r="G2" s="31"/>
      <c r="H2" s="31"/>
      <c r="I2" s="31"/>
      <c r="J2" s="31"/>
      <c r="K2" s="31"/>
      <c r="L2" s="31"/>
      <c r="M2" s="31"/>
      <c r="N2" s="31"/>
      <c r="O2" s="31"/>
      <c r="P2" s="31"/>
      <c r="Q2" s="31"/>
      <c r="R2" s="31"/>
      <c r="S2" s="31"/>
      <c r="T2" s="31"/>
      <c r="U2" s="31"/>
    </row>
    <row r="3" spans="1:21" x14ac:dyDescent="0.2">
      <c r="A3" s="161"/>
      <c r="B3" s="29">
        <v>2020</v>
      </c>
      <c r="C3" s="30">
        <v>2021</v>
      </c>
      <c r="D3" s="213" t="s">
        <v>4</v>
      </c>
      <c r="E3" s="215"/>
      <c r="F3" s="2">
        <v>2022</v>
      </c>
      <c r="G3" s="214" t="s">
        <v>46</v>
      </c>
      <c r="H3" s="215"/>
      <c r="I3" s="2">
        <v>2023</v>
      </c>
      <c r="J3" s="214" t="s">
        <v>82</v>
      </c>
      <c r="K3" s="215"/>
      <c r="L3" s="2">
        <v>2024</v>
      </c>
      <c r="M3" s="197">
        <v>2025</v>
      </c>
      <c r="N3" s="2">
        <v>2026</v>
      </c>
      <c r="O3" s="197">
        <v>2027</v>
      </c>
      <c r="P3" s="2">
        <v>2028</v>
      </c>
      <c r="Q3" s="197">
        <v>2029</v>
      </c>
      <c r="R3" s="2">
        <v>2030</v>
      </c>
      <c r="S3" s="2">
        <v>2031</v>
      </c>
      <c r="T3" s="221" t="s">
        <v>83</v>
      </c>
      <c r="U3" s="221"/>
    </row>
    <row r="4" spans="1:21" x14ac:dyDescent="0.2">
      <c r="A4" s="162"/>
      <c r="B4" s="222" t="s">
        <v>17</v>
      </c>
      <c r="C4" s="223"/>
      <c r="D4" s="68" t="s">
        <v>5</v>
      </c>
      <c r="E4" s="52" t="s">
        <v>6</v>
      </c>
      <c r="F4" s="34" t="s">
        <v>7</v>
      </c>
      <c r="G4" s="51" t="s">
        <v>5</v>
      </c>
      <c r="H4" s="52" t="s">
        <v>6</v>
      </c>
      <c r="I4" s="52" t="s">
        <v>7</v>
      </c>
      <c r="J4" s="51" t="s">
        <v>5</v>
      </c>
      <c r="K4" s="52" t="s">
        <v>6</v>
      </c>
      <c r="L4" s="224" t="s">
        <v>8</v>
      </c>
      <c r="M4" s="224"/>
      <c r="N4" s="224"/>
      <c r="O4" s="224"/>
      <c r="P4" s="224"/>
      <c r="Q4" s="224"/>
      <c r="R4" s="224"/>
      <c r="S4" s="225"/>
      <c r="T4" s="51" t="s">
        <v>5</v>
      </c>
      <c r="U4" s="51" t="s">
        <v>6</v>
      </c>
    </row>
    <row r="5" spans="1:21" x14ac:dyDescent="0.2">
      <c r="A5" s="176" t="s">
        <v>80</v>
      </c>
      <c r="B5" s="170">
        <v>288563</v>
      </c>
      <c r="C5" s="171">
        <v>277062</v>
      </c>
      <c r="D5" s="172">
        <f>C5-B5</f>
        <v>-11501</v>
      </c>
      <c r="E5" s="173">
        <f>(C5-B5)/B5*100</f>
        <v>-3.9856114609288089</v>
      </c>
      <c r="F5" s="171">
        <v>266300</v>
      </c>
      <c r="G5" s="174">
        <f>ROUND(F5-C5,-2)</f>
        <v>-10800</v>
      </c>
      <c r="H5" s="173">
        <f>(F5-C5)/C5*100</f>
        <v>-3.884329139326216</v>
      </c>
      <c r="I5" s="171">
        <v>268900</v>
      </c>
      <c r="J5" s="174">
        <f>I5-F5</f>
        <v>2600</v>
      </c>
      <c r="K5" s="173">
        <f>(I5-F5)/F5*100</f>
        <v>0.97634247089748405</v>
      </c>
      <c r="L5" s="170">
        <v>271000</v>
      </c>
      <c r="M5" s="171">
        <v>266000</v>
      </c>
      <c r="N5" s="171">
        <v>271000</v>
      </c>
      <c r="O5" s="171">
        <v>268000</v>
      </c>
      <c r="P5" s="171">
        <v>270000</v>
      </c>
      <c r="Q5" s="171">
        <v>267000</v>
      </c>
      <c r="R5" s="171">
        <v>267000</v>
      </c>
      <c r="S5" s="171">
        <v>264000</v>
      </c>
      <c r="T5" s="174">
        <f>ROUND(S5-C5,-3)</f>
        <v>-13000</v>
      </c>
      <c r="U5" s="175">
        <f>(S5-C5)/C5*100</f>
        <v>-4.7144682417653812</v>
      </c>
    </row>
    <row r="6" spans="1:21" x14ac:dyDescent="0.2">
      <c r="A6" s="167" t="s">
        <v>19</v>
      </c>
      <c r="B6" s="77">
        <v>38466</v>
      </c>
      <c r="C6" s="63">
        <v>38780</v>
      </c>
      <c r="D6" s="69">
        <f t="shared" ref="D6:D26" si="0">C6-B6</f>
        <v>314</v>
      </c>
      <c r="E6" s="72">
        <f t="shared" ref="E6:E26" si="1">(C6-B6)/B6*100</f>
        <v>0.81630530858420414</v>
      </c>
      <c r="F6" s="63">
        <v>39000</v>
      </c>
      <c r="G6" s="62">
        <f t="shared" ref="G6:G26" si="2">ROUND(F6-C6,-2)</f>
        <v>200</v>
      </c>
      <c r="H6" s="72">
        <f t="shared" ref="H6:H26" si="3">(F6-C6)/C6*100</f>
        <v>0.56730273336771531</v>
      </c>
      <c r="I6" s="63">
        <v>39700</v>
      </c>
      <c r="J6" s="62">
        <f t="shared" ref="J6:J26" si="4">I6-F6</f>
        <v>700</v>
      </c>
      <c r="K6" s="72">
        <f t="shared" ref="K6:K26" si="5">(I6-F6)/F6*100</f>
        <v>1.7948717948717947</v>
      </c>
      <c r="L6" s="77">
        <v>40000</v>
      </c>
      <c r="M6" s="63">
        <v>39000</v>
      </c>
      <c r="N6" s="63">
        <v>40000</v>
      </c>
      <c r="O6" s="63">
        <v>39000</v>
      </c>
      <c r="P6" s="63">
        <v>40000</v>
      </c>
      <c r="Q6" s="63">
        <v>40000</v>
      </c>
      <c r="R6" s="63">
        <v>40000</v>
      </c>
      <c r="S6" s="63">
        <v>39000</v>
      </c>
      <c r="T6" s="62">
        <f t="shared" ref="T6:T26" si="6">ROUND(S6-C6,-3)</f>
        <v>0</v>
      </c>
      <c r="U6" s="75">
        <f t="shared" ref="U6:U26" si="7">(S6-C6)/C6*100</f>
        <v>0.56730273336771531</v>
      </c>
    </row>
    <row r="7" spans="1:21" x14ac:dyDescent="0.2">
      <c r="A7" s="167" t="s">
        <v>57</v>
      </c>
      <c r="B7" s="77">
        <v>27426</v>
      </c>
      <c r="C7" s="63">
        <v>24574</v>
      </c>
      <c r="D7" s="69">
        <f t="shared" si="0"/>
        <v>-2852</v>
      </c>
      <c r="E7" s="72">
        <f t="shared" si="1"/>
        <v>-10.398891562750674</v>
      </c>
      <c r="F7" s="63">
        <v>22900</v>
      </c>
      <c r="G7" s="62">
        <f t="shared" si="2"/>
        <v>-1700</v>
      </c>
      <c r="H7" s="72">
        <f t="shared" si="3"/>
        <v>-6.8120778058110201</v>
      </c>
      <c r="I7" s="63">
        <v>22800</v>
      </c>
      <c r="J7" s="62">
        <f t="shared" si="4"/>
        <v>-100</v>
      </c>
      <c r="K7" s="72">
        <f t="shared" si="5"/>
        <v>-0.43668122270742354</v>
      </c>
      <c r="L7" s="77">
        <v>23000</v>
      </c>
      <c r="M7" s="63">
        <v>23000</v>
      </c>
      <c r="N7" s="63">
        <v>23000</v>
      </c>
      <c r="O7" s="63">
        <v>23000</v>
      </c>
      <c r="P7" s="63">
        <v>23000</v>
      </c>
      <c r="Q7" s="63">
        <v>23000</v>
      </c>
      <c r="R7" s="63">
        <v>23000</v>
      </c>
      <c r="S7" s="63">
        <v>22000</v>
      </c>
      <c r="T7" s="62">
        <f t="shared" si="6"/>
        <v>-3000</v>
      </c>
      <c r="U7" s="75">
        <f t="shared" si="7"/>
        <v>-10.474485228290064</v>
      </c>
    </row>
    <row r="8" spans="1:21" x14ac:dyDescent="0.2">
      <c r="A8" s="167" t="s">
        <v>21</v>
      </c>
      <c r="B8" s="77">
        <v>84596</v>
      </c>
      <c r="C8" s="63">
        <v>80718</v>
      </c>
      <c r="D8" s="69">
        <f t="shared" si="0"/>
        <v>-3878</v>
      </c>
      <c r="E8" s="72">
        <f t="shared" si="1"/>
        <v>-4.5841410941415663</v>
      </c>
      <c r="F8" s="63">
        <v>75500</v>
      </c>
      <c r="G8" s="62">
        <f t="shared" si="2"/>
        <v>-5200</v>
      </c>
      <c r="H8" s="72">
        <f t="shared" si="3"/>
        <v>-6.4644812805074459</v>
      </c>
      <c r="I8" s="63">
        <v>75400</v>
      </c>
      <c r="J8" s="62">
        <f t="shared" si="4"/>
        <v>-100</v>
      </c>
      <c r="K8" s="72">
        <f t="shared" si="5"/>
        <v>-0.13245033112582782</v>
      </c>
      <c r="L8" s="77">
        <v>75000</v>
      </c>
      <c r="M8" s="63">
        <v>74000</v>
      </c>
      <c r="N8" s="63">
        <v>75000</v>
      </c>
      <c r="O8" s="63">
        <v>75000</v>
      </c>
      <c r="P8" s="63">
        <v>75000</v>
      </c>
      <c r="Q8" s="63">
        <v>74000</v>
      </c>
      <c r="R8" s="63">
        <v>74000</v>
      </c>
      <c r="S8" s="63">
        <v>73000</v>
      </c>
      <c r="T8" s="62">
        <f t="shared" si="6"/>
        <v>-8000</v>
      </c>
      <c r="U8" s="75">
        <f t="shared" si="7"/>
        <v>-9.5616838871131584</v>
      </c>
    </row>
    <row r="9" spans="1:21" x14ac:dyDescent="0.2">
      <c r="A9" s="167" t="s">
        <v>22</v>
      </c>
      <c r="B9" s="77">
        <v>38428</v>
      </c>
      <c r="C9" s="63">
        <v>38936</v>
      </c>
      <c r="D9" s="69">
        <f t="shared" si="0"/>
        <v>508</v>
      </c>
      <c r="E9" s="72">
        <f t="shared" si="1"/>
        <v>1.3219527427917144</v>
      </c>
      <c r="F9" s="63">
        <v>36600</v>
      </c>
      <c r="G9" s="62">
        <f t="shared" si="2"/>
        <v>-2300</v>
      </c>
      <c r="H9" s="72">
        <f t="shared" si="3"/>
        <v>-5.999589069241833</v>
      </c>
      <c r="I9" s="63">
        <v>37400</v>
      </c>
      <c r="J9" s="62">
        <f t="shared" si="4"/>
        <v>800</v>
      </c>
      <c r="K9" s="72">
        <f t="shared" si="5"/>
        <v>2.1857923497267762</v>
      </c>
      <c r="L9" s="77">
        <v>38000</v>
      </c>
      <c r="M9" s="63">
        <v>37000</v>
      </c>
      <c r="N9" s="63">
        <v>38000</v>
      </c>
      <c r="O9" s="63">
        <v>37000</v>
      </c>
      <c r="P9" s="63">
        <v>37000</v>
      </c>
      <c r="Q9" s="63">
        <v>37000</v>
      </c>
      <c r="R9" s="63">
        <v>37000</v>
      </c>
      <c r="S9" s="63">
        <v>37000</v>
      </c>
      <c r="T9" s="62">
        <f t="shared" si="6"/>
        <v>-2000</v>
      </c>
      <c r="U9" s="75">
        <f t="shared" si="7"/>
        <v>-4.9722621738237107</v>
      </c>
    </row>
    <row r="10" spans="1:21" x14ac:dyDescent="0.2">
      <c r="A10" s="167" t="s">
        <v>23</v>
      </c>
      <c r="B10" s="77">
        <v>18818</v>
      </c>
      <c r="C10" s="63">
        <v>16774</v>
      </c>
      <c r="D10" s="69">
        <f t="shared" si="0"/>
        <v>-2044</v>
      </c>
      <c r="E10" s="72">
        <f t="shared" si="1"/>
        <v>-10.861940695079179</v>
      </c>
      <c r="F10" s="63">
        <v>17500</v>
      </c>
      <c r="G10" s="62">
        <f t="shared" si="2"/>
        <v>700</v>
      </c>
      <c r="H10" s="72">
        <f t="shared" si="3"/>
        <v>4.3281268630022653</v>
      </c>
      <c r="I10" s="63">
        <v>18100</v>
      </c>
      <c r="J10" s="62">
        <f t="shared" si="4"/>
        <v>600</v>
      </c>
      <c r="K10" s="72">
        <f t="shared" si="5"/>
        <v>3.4285714285714288</v>
      </c>
      <c r="L10" s="77">
        <v>18000</v>
      </c>
      <c r="M10" s="63">
        <v>18000</v>
      </c>
      <c r="N10" s="63">
        <v>18000</v>
      </c>
      <c r="O10" s="63">
        <v>18000</v>
      </c>
      <c r="P10" s="63">
        <v>18000</v>
      </c>
      <c r="Q10" s="63">
        <v>18000</v>
      </c>
      <c r="R10" s="63">
        <v>18000</v>
      </c>
      <c r="S10" s="63">
        <v>18000</v>
      </c>
      <c r="T10" s="62">
        <f t="shared" si="6"/>
        <v>1000</v>
      </c>
      <c r="U10" s="75">
        <f t="shared" si="7"/>
        <v>7.3089304876594738</v>
      </c>
    </row>
    <row r="11" spans="1:21" x14ac:dyDescent="0.2">
      <c r="A11" s="167" t="s">
        <v>58</v>
      </c>
      <c r="B11" s="77">
        <v>26960</v>
      </c>
      <c r="C11" s="63">
        <v>25997</v>
      </c>
      <c r="D11" s="69">
        <f t="shared" si="0"/>
        <v>-963</v>
      </c>
      <c r="E11" s="72">
        <f t="shared" si="1"/>
        <v>-3.5719584569732938</v>
      </c>
      <c r="F11" s="63">
        <v>24700</v>
      </c>
      <c r="G11" s="62">
        <f t="shared" si="2"/>
        <v>-1300</v>
      </c>
      <c r="H11" s="72">
        <f t="shared" si="3"/>
        <v>-4.9890371965996074</v>
      </c>
      <c r="I11" s="63">
        <v>24500</v>
      </c>
      <c r="J11" s="62">
        <f t="shared" si="4"/>
        <v>-200</v>
      </c>
      <c r="K11" s="72">
        <f t="shared" si="5"/>
        <v>-0.80971659919028338</v>
      </c>
      <c r="L11" s="77">
        <v>25000</v>
      </c>
      <c r="M11" s="63">
        <v>25000</v>
      </c>
      <c r="N11" s="63">
        <v>26000</v>
      </c>
      <c r="O11" s="63">
        <v>25000</v>
      </c>
      <c r="P11" s="63">
        <v>26000</v>
      </c>
      <c r="Q11" s="63">
        <v>25000</v>
      </c>
      <c r="R11" s="63">
        <v>25000</v>
      </c>
      <c r="S11" s="63">
        <v>25000</v>
      </c>
      <c r="T11" s="62">
        <f t="shared" si="6"/>
        <v>-1000</v>
      </c>
      <c r="U11" s="75">
        <f t="shared" si="7"/>
        <v>-3.8350578912951496</v>
      </c>
    </row>
    <row r="12" spans="1:21" x14ac:dyDescent="0.2">
      <c r="A12" s="167" t="s">
        <v>28</v>
      </c>
      <c r="B12" s="77">
        <v>2451</v>
      </c>
      <c r="C12" s="63">
        <v>2827</v>
      </c>
      <c r="D12" s="69">
        <f t="shared" si="0"/>
        <v>376</v>
      </c>
      <c r="E12" s="72">
        <f t="shared" si="1"/>
        <v>15.340677274581804</v>
      </c>
      <c r="F12" s="63">
        <v>3000</v>
      </c>
      <c r="G12" s="62">
        <f t="shared" si="2"/>
        <v>200</v>
      </c>
      <c r="H12" s="72">
        <f t="shared" si="3"/>
        <v>6.1195613724796605</v>
      </c>
      <c r="I12" s="63">
        <v>3100</v>
      </c>
      <c r="J12" s="62">
        <f t="shared" si="4"/>
        <v>100</v>
      </c>
      <c r="K12" s="72">
        <f t="shared" si="5"/>
        <v>3.3333333333333335</v>
      </c>
      <c r="L12" s="77">
        <v>3000</v>
      </c>
      <c r="M12" s="63">
        <v>3000</v>
      </c>
      <c r="N12" s="63">
        <v>3000</v>
      </c>
      <c r="O12" s="63">
        <v>3000</v>
      </c>
      <c r="P12" s="63">
        <v>3000</v>
      </c>
      <c r="Q12" s="63">
        <v>3000</v>
      </c>
      <c r="R12" s="63">
        <v>3000</v>
      </c>
      <c r="S12" s="63">
        <v>3000</v>
      </c>
      <c r="T12" s="62">
        <f>ROUND(S12-C12,-2)</f>
        <v>200</v>
      </c>
      <c r="U12" s="75">
        <f t="shared" si="7"/>
        <v>6.1195613724796605</v>
      </c>
    </row>
    <row r="13" spans="1:21" x14ac:dyDescent="0.2">
      <c r="A13" s="168" t="s">
        <v>61</v>
      </c>
      <c r="B13" s="78">
        <v>51418</v>
      </c>
      <c r="C13" s="65">
        <v>48456</v>
      </c>
      <c r="D13" s="70">
        <f t="shared" si="0"/>
        <v>-2962</v>
      </c>
      <c r="E13" s="73">
        <f t="shared" si="1"/>
        <v>-5.7606285736512506</v>
      </c>
      <c r="F13" s="65">
        <v>47100</v>
      </c>
      <c r="G13" s="64">
        <f t="shared" si="2"/>
        <v>-1400</v>
      </c>
      <c r="H13" s="73">
        <f t="shared" si="3"/>
        <v>-2.7984150569588908</v>
      </c>
      <c r="I13" s="65">
        <v>47900</v>
      </c>
      <c r="J13" s="64">
        <f t="shared" si="4"/>
        <v>800</v>
      </c>
      <c r="K13" s="73">
        <f t="shared" si="5"/>
        <v>1.6985138004246285</v>
      </c>
      <c r="L13" s="78">
        <v>49000</v>
      </c>
      <c r="M13" s="65">
        <v>47000</v>
      </c>
      <c r="N13" s="65">
        <v>48000</v>
      </c>
      <c r="O13" s="65">
        <v>48000</v>
      </c>
      <c r="P13" s="65">
        <v>48000</v>
      </c>
      <c r="Q13" s="65">
        <v>47000</v>
      </c>
      <c r="R13" s="65">
        <v>47000</v>
      </c>
      <c r="S13" s="65">
        <v>47000</v>
      </c>
      <c r="T13" s="64">
        <f>ROUND(S13-C13,-2)</f>
        <v>-1500</v>
      </c>
      <c r="U13" s="76">
        <f t="shared" si="7"/>
        <v>-3.0047878487700181</v>
      </c>
    </row>
    <row r="14" spans="1:21" s="114" customFormat="1" x14ac:dyDescent="0.2">
      <c r="A14" s="163" t="s">
        <v>65</v>
      </c>
      <c r="B14" s="79">
        <v>40447</v>
      </c>
      <c r="C14" s="67">
        <v>39136</v>
      </c>
      <c r="D14" s="71">
        <f t="shared" si="0"/>
        <v>-1311</v>
      </c>
      <c r="E14" s="74">
        <f t="shared" si="1"/>
        <v>-3.2412787104111551</v>
      </c>
      <c r="F14" s="67">
        <v>38600</v>
      </c>
      <c r="G14" s="66">
        <f t="shared" si="2"/>
        <v>-500</v>
      </c>
      <c r="H14" s="74">
        <f t="shared" si="3"/>
        <v>-1.3695829926410465</v>
      </c>
      <c r="I14" s="67">
        <v>39600</v>
      </c>
      <c r="J14" s="66">
        <f t="shared" si="4"/>
        <v>1000</v>
      </c>
      <c r="K14" s="128">
        <f t="shared" si="5"/>
        <v>2.5906735751295336</v>
      </c>
      <c r="L14" s="127">
        <v>40000</v>
      </c>
      <c r="M14" s="146">
        <v>40000</v>
      </c>
      <c r="N14" s="146">
        <v>40000</v>
      </c>
      <c r="O14" s="146">
        <v>40000</v>
      </c>
      <c r="P14" s="146">
        <v>40000</v>
      </c>
      <c r="Q14" s="146">
        <v>40000</v>
      </c>
      <c r="R14" s="146">
        <v>40000</v>
      </c>
      <c r="S14" s="146">
        <v>39000</v>
      </c>
      <c r="T14" s="129">
        <f>ROUND(S14-C14,-2)</f>
        <v>-100</v>
      </c>
      <c r="U14" s="147">
        <f t="shared" si="7"/>
        <v>-0.34750613246116108</v>
      </c>
    </row>
    <row r="15" spans="1:21" x14ac:dyDescent="0.2">
      <c r="A15" s="169" t="s">
        <v>48</v>
      </c>
      <c r="B15" s="170">
        <v>153876</v>
      </c>
      <c r="C15" s="170">
        <v>148679</v>
      </c>
      <c r="D15" s="172">
        <f t="shared" si="0"/>
        <v>-5197</v>
      </c>
      <c r="E15" s="173">
        <f t="shared" si="1"/>
        <v>-3.3773947854116306</v>
      </c>
      <c r="F15" s="170">
        <v>144600</v>
      </c>
      <c r="G15" s="174">
        <f t="shared" si="2"/>
        <v>-4100</v>
      </c>
      <c r="H15" s="173">
        <f t="shared" si="3"/>
        <v>-2.7434943737851345</v>
      </c>
      <c r="I15" s="170">
        <v>144200</v>
      </c>
      <c r="J15" s="174">
        <f t="shared" si="4"/>
        <v>-400</v>
      </c>
      <c r="K15" s="177">
        <f t="shared" si="5"/>
        <v>-0.27662517289073307</v>
      </c>
      <c r="L15" s="170">
        <v>146000</v>
      </c>
      <c r="M15" s="170">
        <v>146000</v>
      </c>
      <c r="N15" s="170">
        <v>148000</v>
      </c>
      <c r="O15" s="170">
        <v>147000</v>
      </c>
      <c r="P15" s="170">
        <v>147000</v>
      </c>
      <c r="Q15" s="170">
        <v>146000</v>
      </c>
      <c r="R15" s="170">
        <v>146000</v>
      </c>
      <c r="S15" s="170">
        <v>145000</v>
      </c>
      <c r="T15" s="178">
        <f t="shared" si="6"/>
        <v>-4000</v>
      </c>
      <c r="U15" s="179">
        <f t="shared" si="7"/>
        <v>-2.4744583969491321</v>
      </c>
    </row>
    <row r="16" spans="1:21" x14ac:dyDescent="0.2">
      <c r="A16" s="167" t="s">
        <v>49</v>
      </c>
      <c r="B16" s="77">
        <v>115665</v>
      </c>
      <c r="C16" s="63">
        <v>101565</v>
      </c>
      <c r="D16" s="69">
        <f t="shared" si="0"/>
        <v>-14100</v>
      </c>
      <c r="E16" s="72">
        <f t="shared" si="1"/>
        <v>-12.190377382959408</v>
      </c>
      <c r="F16" s="63">
        <v>93800</v>
      </c>
      <c r="G16" s="62">
        <f t="shared" si="2"/>
        <v>-7800</v>
      </c>
      <c r="H16" s="72">
        <f t="shared" si="3"/>
        <v>-7.6453502683010877</v>
      </c>
      <c r="I16" s="63">
        <v>92400</v>
      </c>
      <c r="J16" s="62">
        <f t="shared" si="4"/>
        <v>-1400</v>
      </c>
      <c r="K16" s="142">
        <f t="shared" si="5"/>
        <v>-1.4925373134328357</v>
      </c>
      <c r="L16" s="143">
        <v>93000</v>
      </c>
      <c r="M16" s="144">
        <v>92000</v>
      </c>
      <c r="N16" s="144">
        <v>94000</v>
      </c>
      <c r="O16" s="144">
        <v>93000</v>
      </c>
      <c r="P16" s="144">
        <v>93000</v>
      </c>
      <c r="Q16" s="144">
        <v>92000</v>
      </c>
      <c r="R16" s="144">
        <v>92000</v>
      </c>
      <c r="S16" s="144">
        <v>92000</v>
      </c>
      <c r="T16" s="138">
        <f t="shared" si="6"/>
        <v>-10000</v>
      </c>
      <c r="U16" s="145">
        <f t="shared" si="7"/>
        <v>-9.4176143356471229</v>
      </c>
    </row>
    <row r="17" spans="1:21" x14ac:dyDescent="0.2">
      <c r="A17" s="168" t="s">
        <v>60</v>
      </c>
      <c r="B17" s="78">
        <v>38211</v>
      </c>
      <c r="C17" s="65">
        <v>47114</v>
      </c>
      <c r="D17" s="70">
        <f t="shared" si="0"/>
        <v>8903</v>
      </c>
      <c r="E17" s="73">
        <f t="shared" si="1"/>
        <v>23.299573421266128</v>
      </c>
      <c r="F17" s="65">
        <v>50800</v>
      </c>
      <c r="G17" s="64">
        <f t="shared" si="2"/>
        <v>3700</v>
      </c>
      <c r="H17" s="73">
        <f t="shared" si="3"/>
        <v>7.8235768561361798</v>
      </c>
      <c r="I17" s="65">
        <v>51800</v>
      </c>
      <c r="J17" s="64">
        <f t="shared" si="4"/>
        <v>1000</v>
      </c>
      <c r="K17" s="132">
        <f t="shared" si="5"/>
        <v>1.9685039370078741</v>
      </c>
      <c r="L17" s="130">
        <v>53000</v>
      </c>
      <c r="M17" s="139">
        <v>54000</v>
      </c>
      <c r="N17" s="139">
        <v>54000</v>
      </c>
      <c r="O17" s="139">
        <v>54000</v>
      </c>
      <c r="P17" s="139">
        <v>54000</v>
      </c>
      <c r="Q17" s="139">
        <v>54000</v>
      </c>
      <c r="R17" s="139">
        <v>54000</v>
      </c>
      <c r="S17" s="139">
        <v>53000</v>
      </c>
      <c r="T17" s="133">
        <f t="shared" si="6"/>
        <v>6000</v>
      </c>
      <c r="U17" s="140">
        <f t="shared" si="7"/>
        <v>12.493101838094834</v>
      </c>
    </row>
    <row r="18" spans="1:21" ht="13.5" thickBot="1" x14ac:dyDescent="0.25">
      <c r="A18" s="201" t="s">
        <v>40</v>
      </c>
      <c r="B18" s="202">
        <v>482886</v>
      </c>
      <c r="C18" s="202">
        <v>464877</v>
      </c>
      <c r="D18" s="203">
        <f t="shared" si="0"/>
        <v>-18009</v>
      </c>
      <c r="E18" s="204">
        <f t="shared" si="1"/>
        <v>-3.7294516718231634</v>
      </c>
      <c r="F18" s="202">
        <v>449500</v>
      </c>
      <c r="G18" s="205">
        <f t="shared" si="2"/>
        <v>-15400</v>
      </c>
      <c r="H18" s="204">
        <f t="shared" si="3"/>
        <v>-3.3077566754216705</v>
      </c>
      <c r="I18" s="202">
        <v>452700</v>
      </c>
      <c r="J18" s="205">
        <f t="shared" si="4"/>
        <v>3200</v>
      </c>
      <c r="K18" s="206">
        <f t="shared" si="5"/>
        <v>0.71190211345939935</v>
      </c>
      <c r="L18" s="202">
        <v>457000</v>
      </c>
      <c r="M18" s="202">
        <v>452000</v>
      </c>
      <c r="N18" s="202">
        <v>459000</v>
      </c>
      <c r="O18" s="202">
        <v>455000</v>
      </c>
      <c r="P18" s="202">
        <v>457000</v>
      </c>
      <c r="Q18" s="202">
        <v>453000</v>
      </c>
      <c r="R18" s="202">
        <v>453000</v>
      </c>
      <c r="S18" s="202">
        <v>448000</v>
      </c>
      <c r="T18" s="207">
        <f t="shared" si="6"/>
        <v>-17000</v>
      </c>
      <c r="U18" s="208">
        <f t="shared" si="7"/>
        <v>-3.6304226709430667</v>
      </c>
    </row>
    <row r="19" spans="1:21" s="126" customFormat="1" x14ac:dyDescent="0.2">
      <c r="A19" s="164" t="s">
        <v>71</v>
      </c>
      <c r="B19" s="122">
        <v>80475</v>
      </c>
      <c r="C19" s="122">
        <v>85250</v>
      </c>
      <c r="D19" s="123">
        <f t="shared" si="0"/>
        <v>4775</v>
      </c>
      <c r="E19" s="124">
        <f t="shared" si="1"/>
        <v>5.9335197266231754</v>
      </c>
      <c r="F19" s="122">
        <v>88600</v>
      </c>
      <c r="G19" s="125">
        <f t="shared" si="2"/>
        <v>3400</v>
      </c>
      <c r="H19" s="124">
        <f t="shared" si="3"/>
        <v>3.9296187683284458</v>
      </c>
      <c r="I19" s="122">
        <v>90800</v>
      </c>
      <c r="J19" s="125">
        <f t="shared" si="4"/>
        <v>2200</v>
      </c>
      <c r="K19" s="124">
        <f t="shared" si="5"/>
        <v>2.4830699774266365</v>
      </c>
      <c r="L19" s="122">
        <v>92000</v>
      </c>
      <c r="M19" s="122">
        <v>91000</v>
      </c>
      <c r="N19" s="122">
        <v>92000</v>
      </c>
      <c r="O19" s="122">
        <v>91000</v>
      </c>
      <c r="P19" s="122">
        <v>92000</v>
      </c>
      <c r="Q19" s="122">
        <v>91000</v>
      </c>
      <c r="R19" s="122">
        <v>91000</v>
      </c>
      <c r="S19" s="122">
        <v>91000</v>
      </c>
      <c r="T19" s="125">
        <f t="shared" si="6"/>
        <v>6000</v>
      </c>
      <c r="U19" s="141">
        <f t="shared" si="7"/>
        <v>6.7448680351906152</v>
      </c>
    </row>
    <row r="20" spans="1:21" x14ac:dyDescent="0.2">
      <c r="A20" s="167" t="s">
        <v>63</v>
      </c>
      <c r="B20" s="77">
        <v>14461</v>
      </c>
      <c r="C20" s="63">
        <v>15212</v>
      </c>
      <c r="D20" s="69">
        <f t="shared" si="0"/>
        <v>751</v>
      </c>
      <c r="E20" s="72">
        <f t="shared" si="1"/>
        <v>5.1932784731346384</v>
      </c>
      <c r="F20" s="63">
        <v>15700</v>
      </c>
      <c r="G20" s="62">
        <f t="shared" si="2"/>
        <v>500</v>
      </c>
      <c r="H20" s="72">
        <f t="shared" si="3"/>
        <v>3.2079936891927425</v>
      </c>
      <c r="I20" s="63">
        <v>16000</v>
      </c>
      <c r="J20" s="62">
        <f t="shared" si="4"/>
        <v>300</v>
      </c>
      <c r="K20" s="142">
        <f t="shared" si="5"/>
        <v>1.910828025477707</v>
      </c>
      <c r="L20" s="143">
        <v>16000</v>
      </c>
      <c r="M20" s="144">
        <v>16000</v>
      </c>
      <c r="N20" s="144">
        <v>16000</v>
      </c>
      <c r="O20" s="144">
        <v>16000</v>
      </c>
      <c r="P20" s="144">
        <v>16000</v>
      </c>
      <c r="Q20" s="144">
        <v>16000</v>
      </c>
      <c r="R20" s="144">
        <v>16000</v>
      </c>
      <c r="S20" s="144">
        <v>16000</v>
      </c>
      <c r="T20" s="138">
        <f t="shared" si="6"/>
        <v>1000</v>
      </c>
      <c r="U20" s="145">
        <f t="shared" si="7"/>
        <v>5.1801209571391009</v>
      </c>
    </row>
    <row r="21" spans="1:21" x14ac:dyDescent="0.2">
      <c r="A21" s="167" t="s">
        <v>64</v>
      </c>
      <c r="B21" s="77">
        <v>12193</v>
      </c>
      <c r="C21" s="63">
        <v>12078</v>
      </c>
      <c r="D21" s="69">
        <f t="shared" si="0"/>
        <v>-115</v>
      </c>
      <c r="E21" s="72">
        <f t="shared" si="1"/>
        <v>-0.94316411055523663</v>
      </c>
      <c r="F21" s="63">
        <v>11800</v>
      </c>
      <c r="G21" s="62">
        <f t="shared" si="2"/>
        <v>-300</v>
      </c>
      <c r="H21" s="72">
        <f t="shared" si="3"/>
        <v>-2.3017055803941049</v>
      </c>
      <c r="I21" s="63">
        <v>11900</v>
      </c>
      <c r="J21" s="62">
        <f t="shared" si="4"/>
        <v>100</v>
      </c>
      <c r="K21" s="142">
        <f t="shared" si="5"/>
        <v>0.84745762711864403</v>
      </c>
      <c r="L21" s="143">
        <v>12000</v>
      </c>
      <c r="M21" s="144">
        <v>12000</v>
      </c>
      <c r="N21" s="144">
        <v>12000</v>
      </c>
      <c r="O21" s="144">
        <v>12000</v>
      </c>
      <c r="P21" s="144">
        <v>12000</v>
      </c>
      <c r="Q21" s="144">
        <v>12000</v>
      </c>
      <c r="R21" s="144">
        <v>12000</v>
      </c>
      <c r="S21" s="144">
        <v>12000</v>
      </c>
      <c r="T21" s="138">
        <f t="shared" si="6"/>
        <v>0</v>
      </c>
      <c r="U21" s="145">
        <f t="shared" si="7"/>
        <v>-0.64580228514654747</v>
      </c>
    </row>
    <row r="22" spans="1:21" x14ac:dyDescent="0.2">
      <c r="A22" s="167" t="s">
        <v>56</v>
      </c>
      <c r="B22" s="77">
        <v>5745</v>
      </c>
      <c r="C22" s="63">
        <v>6041</v>
      </c>
      <c r="D22" s="69">
        <f t="shared" si="0"/>
        <v>296</v>
      </c>
      <c r="E22" s="72">
        <f t="shared" si="1"/>
        <v>5.1523063533507401</v>
      </c>
      <c r="F22" s="63">
        <v>6400</v>
      </c>
      <c r="G22" s="62">
        <f t="shared" si="2"/>
        <v>400</v>
      </c>
      <c r="H22" s="72">
        <f t="shared" si="3"/>
        <v>5.9427247144512494</v>
      </c>
      <c r="I22" s="63">
        <v>6700</v>
      </c>
      <c r="J22" s="62">
        <f t="shared" si="4"/>
        <v>300</v>
      </c>
      <c r="K22" s="142">
        <f t="shared" si="5"/>
        <v>4.6875</v>
      </c>
      <c r="L22" s="143">
        <v>7000</v>
      </c>
      <c r="M22" s="144">
        <v>7000</v>
      </c>
      <c r="N22" s="144">
        <v>7000</v>
      </c>
      <c r="O22" s="144">
        <v>7000</v>
      </c>
      <c r="P22" s="144">
        <v>7000</v>
      </c>
      <c r="Q22" s="144">
        <v>7000</v>
      </c>
      <c r="R22" s="144">
        <v>7000</v>
      </c>
      <c r="S22" s="144">
        <v>7000</v>
      </c>
      <c r="T22" s="138">
        <f t="shared" si="6"/>
        <v>1000</v>
      </c>
      <c r="U22" s="145">
        <f t="shared" si="7"/>
        <v>15.874855156431057</v>
      </c>
    </row>
    <row r="23" spans="1:21" x14ac:dyDescent="0.2">
      <c r="A23" s="167" t="s">
        <v>53</v>
      </c>
      <c r="B23" s="77">
        <v>3526</v>
      </c>
      <c r="C23" s="63">
        <v>3136</v>
      </c>
      <c r="D23" s="69">
        <f t="shared" si="0"/>
        <v>-390</v>
      </c>
      <c r="E23" s="72">
        <f t="shared" si="1"/>
        <v>-11.06069200226886</v>
      </c>
      <c r="F23" s="63">
        <v>3100</v>
      </c>
      <c r="G23" s="62">
        <f t="shared" si="2"/>
        <v>0</v>
      </c>
      <c r="H23" s="72">
        <f t="shared" si="3"/>
        <v>-1.1479591836734695</v>
      </c>
      <c r="I23" s="63">
        <v>3100</v>
      </c>
      <c r="J23" s="62">
        <f t="shared" si="4"/>
        <v>0</v>
      </c>
      <c r="K23" s="142">
        <f t="shared" si="5"/>
        <v>0</v>
      </c>
      <c r="L23" s="143">
        <v>3000</v>
      </c>
      <c r="M23" s="144">
        <v>3000</v>
      </c>
      <c r="N23" s="144">
        <v>3000</v>
      </c>
      <c r="O23" s="144">
        <v>3000</v>
      </c>
      <c r="P23" s="144">
        <v>3000</v>
      </c>
      <c r="Q23" s="144">
        <v>3000</v>
      </c>
      <c r="R23" s="144">
        <v>3000</v>
      </c>
      <c r="S23" s="144">
        <v>3000</v>
      </c>
      <c r="T23" s="138">
        <f>ROUND(S23-C23,-2)</f>
        <v>-100</v>
      </c>
      <c r="U23" s="145">
        <f t="shared" si="7"/>
        <v>-4.3367346938775508</v>
      </c>
    </row>
    <row r="24" spans="1:21" x14ac:dyDescent="0.2">
      <c r="A24" s="167" t="s">
        <v>59</v>
      </c>
      <c r="B24" s="77">
        <v>7607</v>
      </c>
      <c r="C24" s="63">
        <v>8640</v>
      </c>
      <c r="D24" s="69">
        <f t="shared" si="0"/>
        <v>1033</v>
      </c>
      <c r="E24" s="72">
        <f t="shared" si="1"/>
        <v>13.579597738924676</v>
      </c>
      <c r="F24" s="63">
        <v>9000</v>
      </c>
      <c r="G24" s="62">
        <f t="shared" si="2"/>
        <v>400</v>
      </c>
      <c r="H24" s="72">
        <f t="shared" si="3"/>
        <v>4.1666666666666661</v>
      </c>
      <c r="I24" s="63">
        <v>9400</v>
      </c>
      <c r="J24" s="62">
        <f t="shared" si="4"/>
        <v>400</v>
      </c>
      <c r="K24" s="142">
        <f t="shared" si="5"/>
        <v>4.4444444444444446</v>
      </c>
      <c r="L24" s="143">
        <v>10000</v>
      </c>
      <c r="M24" s="144">
        <v>9000</v>
      </c>
      <c r="N24" s="144">
        <v>10000</v>
      </c>
      <c r="O24" s="144">
        <v>9000</v>
      </c>
      <c r="P24" s="144">
        <v>10000</v>
      </c>
      <c r="Q24" s="144">
        <v>9000</v>
      </c>
      <c r="R24" s="144">
        <v>9000</v>
      </c>
      <c r="S24" s="144">
        <v>9000</v>
      </c>
      <c r="T24" s="138">
        <f>ROUND(S24-C24,-2)</f>
        <v>400</v>
      </c>
      <c r="U24" s="145">
        <f t="shared" si="7"/>
        <v>4.1666666666666661</v>
      </c>
    </row>
    <row r="25" spans="1:21" s="126" customFormat="1" x14ac:dyDescent="0.2">
      <c r="A25" s="180" t="s">
        <v>69</v>
      </c>
      <c r="B25" s="130">
        <v>36943</v>
      </c>
      <c r="C25" s="130">
        <v>40143</v>
      </c>
      <c r="D25" s="131">
        <f t="shared" si="0"/>
        <v>3200</v>
      </c>
      <c r="E25" s="132">
        <f t="shared" si="1"/>
        <v>8.6619927997184849</v>
      </c>
      <c r="F25" s="130">
        <v>42600</v>
      </c>
      <c r="G25" s="133">
        <f t="shared" si="2"/>
        <v>2500</v>
      </c>
      <c r="H25" s="132">
        <f t="shared" si="3"/>
        <v>6.1206187878334957</v>
      </c>
      <c r="I25" s="130">
        <v>43700</v>
      </c>
      <c r="J25" s="133">
        <f t="shared" si="4"/>
        <v>1100</v>
      </c>
      <c r="K25" s="132">
        <f t="shared" si="5"/>
        <v>2.5821596244131455</v>
      </c>
      <c r="L25" s="130">
        <v>44000</v>
      </c>
      <c r="M25" s="130">
        <v>44000</v>
      </c>
      <c r="N25" s="130">
        <v>44000</v>
      </c>
      <c r="O25" s="130">
        <v>44000</v>
      </c>
      <c r="P25" s="130">
        <v>44000</v>
      </c>
      <c r="Q25" s="130">
        <v>44000</v>
      </c>
      <c r="R25" s="130">
        <v>44000</v>
      </c>
      <c r="S25" s="130">
        <v>44000</v>
      </c>
      <c r="T25" s="133">
        <f t="shared" si="6"/>
        <v>4000</v>
      </c>
      <c r="U25" s="140">
        <f t="shared" si="7"/>
        <v>9.6081508606730939</v>
      </c>
    </row>
    <row r="26" spans="1:21" x14ac:dyDescent="0.2">
      <c r="A26" s="163" t="s">
        <v>39</v>
      </c>
      <c r="B26" s="79">
        <v>563361</v>
      </c>
      <c r="C26" s="79">
        <v>550127</v>
      </c>
      <c r="D26" s="71">
        <f t="shared" si="0"/>
        <v>-13234</v>
      </c>
      <c r="E26" s="74">
        <f t="shared" si="1"/>
        <v>-2.3491153984745128</v>
      </c>
      <c r="F26" s="79">
        <v>538100</v>
      </c>
      <c r="G26" s="66">
        <f t="shared" si="2"/>
        <v>-12000</v>
      </c>
      <c r="H26" s="74">
        <f t="shared" si="3"/>
        <v>-2.1862224540878743</v>
      </c>
      <c r="I26" s="79">
        <v>543500</v>
      </c>
      <c r="J26" s="66">
        <f t="shared" si="4"/>
        <v>5400</v>
      </c>
      <c r="K26" s="128">
        <f t="shared" si="5"/>
        <v>1.0035309422040513</v>
      </c>
      <c r="L26" s="127">
        <v>549000</v>
      </c>
      <c r="M26" s="127">
        <v>543000</v>
      </c>
      <c r="N26" s="127">
        <v>551000</v>
      </c>
      <c r="O26" s="127">
        <v>546000</v>
      </c>
      <c r="P26" s="127">
        <v>549000</v>
      </c>
      <c r="Q26" s="127">
        <v>544000</v>
      </c>
      <c r="R26" s="127">
        <v>544000</v>
      </c>
      <c r="S26" s="127">
        <v>539000</v>
      </c>
      <c r="T26" s="129">
        <f t="shared" si="6"/>
        <v>-11000</v>
      </c>
      <c r="U26" s="147">
        <f t="shared" si="7"/>
        <v>-2.0226238668525633</v>
      </c>
    </row>
    <row r="28" spans="1:21" x14ac:dyDescent="0.2">
      <c r="A28" s="165" t="s">
        <v>70</v>
      </c>
    </row>
    <row r="29" spans="1:21" x14ac:dyDescent="0.2">
      <c r="A29" s="165" t="s">
        <v>41</v>
      </c>
    </row>
    <row r="30" spans="1:21" x14ac:dyDescent="0.2">
      <c r="A30" s="165" t="s">
        <v>45</v>
      </c>
      <c r="B30" s="107"/>
      <c r="C30" s="107"/>
      <c r="D30" s="107"/>
      <c r="E30" s="107"/>
      <c r="F30" s="107"/>
      <c r="G30" s="107"/>
      <c r="H30" s="107"/>
      <c r="I30" s="107"/>
      <c r="J30" s="107"/>
      <c r="K30" s="107"/>
      <c r="L30" s="107"/>
      <c r="M30" s="107"/>
      <c r="N30" s="107"/>
      <c r="O30" s="107"/>
      <c r="P30" s="107"/>
      <c r="Q30" s="107"/>
      <c r="R30" s="107"/>
      <c r="S30" s="107"/>
      <c r="T30" s="107"/>
      <c r="U30" s="107"/>
    </row>
    <row r="31" spans="1:21" x14ac:dyDescent="0.2">
      <c r="A31" s="165" t="s">
        <v>85</v>
      </c>
      <c r="B31" s="107"/>
      <c r="C31" s="107"/>
      <c r="D31" s="107"/>
      <c r="E31" s="107"/>
      <c r="F31" s="107"/>
      <c r="G31" s="107"/>
      <c r="H31" s="107"/>
      <c r="I31" s="107"/>
      <c r="J31" s="107"/>
      <c r="K31" s="107"/>
      <c r="L31" s="107"/>
      <c r="M31" s="107"/>
      <c r="N31" s="107"/>
      <c r="O31" s="107"/>
      <c r="P31" s="107"/>
      <c r="Q31" s="107"/>
      <c r="R31" s="107"/>
      <c r="S31" s="107"/>
      <c r="T31" s="107"/>
      <c r="U31" s="107"/>
    </row>
  </sheetData>
  <mergeCells count="6">
    <mergeCell ref="D3:E3"/>
    <mergeCell ref="G3:H3"/>
    <mergeCell ref="J3:K3"/>
    <mergeCell ref="T3:U3"/>
    <mergeCell ref="B4:C4"/>
    <mergeCell ref="L4:S4"/>
  </mergeCells>
  <hyperlinks>
    <hyperlink ref="A2" location="Sommaire!B2" display="Retour au sommaire"/>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9"/>
  <sheetViews>
    <sheetView workbookViewId="0">
      <selection activeCell="B2" sqref="B2"/>
    </sheetView>
  </sheetViews>
  <sheetFormatPr baseColWidth="10" defaultRowHeight="12.75" x14ac:dyDescent="0.2"/>
  <cols>
    <col min="1" max="1" width="29.42578125" style="58" customWidth="1"/>
    <col min="2" max="15" width="6.85546875" style="58" customWidth="1"/>
    <col min="16" max="16384" width="11.42578125" style="58"/>
  </cols>
  <sheetData>
    <row r="1" spans="1:17" x14ac:dyDescent="0.2">
      <c r="A1" s="112" t="s">
        <v>75</v>
      </c>
    </row>
    <row r="2" spans="1:17" x14ac:dyDescent="0.2">
      <c r="A2" s="209" t="s">
        <v>92</v>
      </c>
      <c r="B2" s="59"/>
      <c r="C2" s="59"/>
      <c r="D2" s="59"/>
      <c r="E2" s="59"/>
      <c r="F2" s="59"/>
      <c r="G2" s="59"/>
      <c r="H2" s="59"/>
      <c r="I2" s="59"/>
      <c r="J2" s="59"/>
      <c r="K2" s="59"/>
      <c r="L2" s="59"/>
      <c r="M2" s="59"/>
      <c r="N2" s="59"/>
      <c r="O2" s="59"/>
    </row>
    <row r="3" spans="1:17" x14ac:dyDescent="0.2">
      <c r="A3" s="60"/>
      <c r="B3" s="226" t="s">
        <v>17</v>
      </c>
      <c r="C3" s="226"/>
      <c r="D3" s="226"/>
      <c r="E3" s="227"/>
      <c r="F3" s="228" t="s">
        <v>8</v>
      </c>
      <c r="G3" s="228"/>
      <c r="H3" s="228"/>
      <c r="I3" s="228"/>
      <c r="J3" s="228"/>
      <c r="K3" s="228"/>
      <c r="L3" s="228"/>
      <c r="M3" s="228"/>
      <c r="N3" s="228"/>
      <c r="O3" s="228"/>
    </row>
    <row r="4" spans="1:17" ht="13.5" thickBot="1" x14ac:dyDescent="0.25">
      <c r="A4" s="185"/>
      <c r="B4" s="186">
        <v>2010</v>
      </c>
      <c r="C4" s="187">
        <v>2019</v>
      </c>
      <c r="D4" s="187">
        <v>2020</v>
      </c>
      <c r="E4" s="188">
        <v>2021</v>
      </c>
      <c r="F4" s="187">
        <v>2022</v>
      </c>
      <c r="G4" s="187">
        <v>2023</v>
      </c>
      <c r="H4" s="187">
        <v>2024</v>
      </c>
      <c r="I4" s="187">
        <v>2025</v>
      </c>
      <c r="J4" s="187">
        <v>2026</v>
      </c>
      <c r="K4" s="187">
        <v>2027</v>
      </c>
      <c r="L4" s="187">
        <v>2028</v>
      </c>
      <c r="M4" s="187">
        <v>2029</v>
      </c>
      <c r="N4" s="187">
        <v>2030</v>
      </c>
      <c r="O4" s="187">
        <v>2031</v>
      </c>
    </row>
    <row r="5" spans="1:17" x14ac:dyDescent="0.2">
      <c r="A5" s="115" t="s">
        <v>10</v>
      </c>
      <c r="B5" s="116">
        <v>86.885800000000017</v>
      </c>
      <c r="C5" s="116">
        <v>87.362000000000009</v>
      </c>
      <c r="D5" s="116">
        <v>85.792599999999993</v>
      </c>
      <c r="E5" s="117">
        <v>85.797399999999982</v>
      </c>
      <c r="F5" s="116">
        <v>84.981700000000004</v>
      </c>
      <c r="G5" s="116">
        <v>84.686000000000007</v>
      </c>
      <c r="H5" s="116">
        <v>84.749799999999993</v>
      </c>
      <c r="I5" s="116">
        <v>85.109799999999993</v>
      </c>
      <c r="J5" s="116">
        <v>85.107300000000009</v>
      </c>
      <c r="K5" s="116">
        <v>85.223299999999981</v>
      </c>
      <c r="L5" s="116">
        <v>85.223299999999981</v>
      </c>
      <c r="M5" s="116">
        <v>85.223299999999981</v>
      </c>
      <c r="N5" s="116">
        <v>85.273299999999978</v>
      </c>
      <c r="O5" s="116">
        <v>85.289499999999975</v>
      </c>
    </row>
    <row r="6" spans="1:17" x14ac:dyDescent="0.2">
      <c r="A6" s="61" t="s">
        <v>80</v>
      </c>
      <c r="B6" s="54">
        <v>61.325100000000006</v>
      </c>
      <c r="C6" s="54">
        <v>62.555999999999997</v>
      </c>
      <c r="D6" s="54">
        <v>60.927300000000002</v>
      </c>
      <c r="E6" s="55">
        <v>61.093400000000003</v>
      </c>
      <c r="F6" s="54">
        <v>60.18</v>
      </c>
      <c r="G6" s="54">
        <v>60.210000000000008</v>
      </c>
      <c r="H6" s="54">
        <v>60.37</v>
      </c>
      <c r="I6" s="54">
        <v>60.620000000000012</v>
      </c>
      <c r="J6" s="54">
        <v>60.724000000000011</v>
      </c>
      <c r="K6" s="54">
        <v>60.79</v>
      </c>
      <c r="L6" s="54">
        <v>60.79</v>
      </c>
      <c r="M6" s="54">
        <v>60.79</v>
      </c>
      <c r="N6" s="54">
        <v>60.79</v>
      </c>
      <c r="O6" s="54">
        <v>60.79</v>
      </c>
    </row>
    <row r="7" spans="1:17" x14ac:dyDescent="0.2">
      <c r="A7" s="181" t="s">
        <v>84</v>
      </c>
      <c r="B7" s="199">
        <v>10.675099999999999</v>
      </c>
      <c r="C7" s="199">
        <v>9.1760000000000002</v>
      </c>
      <c r="D7" s="199">
        <v>8.6561000000000003</v>
      </c>
      <c r="E7" s="200">
        <v>7.5251000000000001</v>
      </c>
      <c r="F7" s="199">
        <v>7.2160000000000002</v>
      </c>
      <c r="G7" s="199">
        <v>6.9500000000000011</v>
      </c>
      <c r="H7" s="199">
        <v>6.7099999999999991</v>
      </c>
      <c r="I7" s="199">
        <v>6.63</v>
      </c>
      <c r="J7" s="199">
        <v>6.6099999999999994</v>
      </c>
      <c r="K7" s="199">
        <v>6.63</v>
      </c>
      <c r="L7" s="199">
        <v>6.63</v>
      </c>
      <c r="M7" s="199">
        <v>6.63</v>
      </c>
      <c r="N7" s="199">
        <v>6.63</v>
      </c>
      <c r="O7" s="199">
        <v>6.63</v>
      </c>
    </row>
    <row r="8" spans="1:17" x14ac:dyDescent="0.2">
      <c r="A8" s="61" t="s">
        <v>11</v>
      </c>
      <c r="B8" s="54">
        <v>13.151999999999999</v>
      </c>
      <c r="C8" s="54">
        <v>10.686300000000001</v>
      </c>
      <c r="D8" s="54">
        <v>9.8068000000000008</v>
      </c>
      <c r="E8" s="55">
        <v>9.8341999999999992</v>
      </c>
      <c r="F8" s="54">
        <v>9.9280000000000008</v>
      </c>
      <c r="G8" s="54">
        <v>10.0494</v>
      </c>
      <c r="H8" s="54">
        <v>10.1532</v>
      </c>
      <c r="I8" s="54">
        <v>10.2532</v>
      </c>
      <c r="J8" s="54">
        <v>10.203199999999999</v>
      </c>
      <c r="K8" s="54">
        <v>10.203199999999999</v>
      </c>
      <c r="L8" s="54">
        <v>10.203199999999999</v>
      </c>
      <c r="M8" s="54">
        <v>10.203199999999999</v>
      </c>
      <c r="N8" s="54">
        <v>10.203199999999999</v>
      </c>
      <c r="O8" s="54">
        <v>10.219399999999998</v>
      </c>
    </row>
    <row r="9" spans="1:17" x14ac:dyDescent="0.2">
      <c r="A9" s="61" t="s">
        <v>48</v>
      </c>
      <c r="B9" s="54">
        <v>7.902099999999999</v>
      </c>
      <c r="C9" s="54">
        <v>7.9154000000000009</v>
      </c>
      <c r="D9" s="54">
        <v>8.8108000000000004</v>
      </c>
      <c r="E9" s="55">
        <v>8.2454999999999998</v>
      </c>
      <c r="F9" s="54">
        <v>8.0556999999999999</v>
      </c>
      <c r="G9" s="54">
        <v>7.6085999999999991</v>
      </c>
      <c r="H9" s="54">
        <v>7.4085999999999999</v>
      </c>
      <c r="I9" s="54">
        <v>7.3186</v>
      </c>
      <c r="J9" s="54">
        <v>7.3120999999999992</v>
      </c>
      <c r="K9" s="54">
        <v>7.3120999999999992</v>
      </c>
      <c r="L9" s="54">
        <v>7.3120999999999992</v>
      </c>
      <c r="M9" s="54">
        <v>7.3120999999999992</v>
      </c>
      <c r="N9" s="54">
        <v>7.3120999999999992</v>
      </c>
      <c r="O9" s="54">
        <v>7.3120999999999992</v>
      </c>
    </row>
    <row r="10" spans="1:17" x14ac:dyDescent="0.2">
      <c r="A10" s="181" t="s">
        <v>49</v>
      </c>
      <c r="B10" s="54">
        <v>7.902099999999999</v>
      </c>
      <c r="C10" s="54">
        <v>6.8778000000000006</v>
      </c>
      <c r="D10" s="54">
        <v>6.8632</v>
      </c>
      <c r="E10" s="55">
        <v>5.8045999999999998</v>
      </c>
      <c r="F10" s="54">
        <v>5.7557</v>
      </c>
      <c r="G10" s="54">
        <v>5.4085999999999999</v>
      </c>
      <c r="H10" s="54">
        <v>5.2786</v>
      </c>
      <c r="I10" s="54">
        <v>5.2185999999999995</v>
      </c>
      <c r="J10" s="54">
        <v>5.2120999999999995</v>
      </c>
      <c r="K10" s="54">
        <v>5.2120999999999995</v>
      </c>
      <c r="L10" s="54">
        <v>5.2120999999999995</v>
      </c>
      <c r="M10" s="54">
        <v>5.2120999999999995</v>
      </c>
      <c r="N10" s="54">
        <v>5.2120999999999995</v>
      </c>
      <c r="O10" s="54">
        <v>5.2120999999999995</v>
      </c>
    </row>
    <row r="11" spans="1:17" x14ac:dyDescent="0.2">
      <c r="A11" s="193" t="s">
        <v>50</v>
      </c>
      <c r="B11" s="194" t="s">
        <v>67</v>
      </c>
      <c r="C11" s="56">
        <v>1.0376000000000001</v>
      </c>
      <c r="D11" s="56">
        <v>1.9476</v>
      </c>
      <c r="E11" s="57">
        <v>2.4409000000000001</v>
      </c>
      <c r="F11" s="56">
        <v>2.2999999999999998</v>
      </c>
      <c r="G11" s="56">
        <v>2.1999999999999997</v>
      </c>
      <c r="H11" s="56">
        <v>2.13</v>
      </c>
      <c r="I11" s="56">
        <v>2.1</v>
      </c>
      <c r="J11" s="56">
        <v>2.1</v>
      </c>
      <c r="K11" s="56">
        <v>2.1</v>
      </c>
      <c r="L11" s="56">
        <v>2.1</v>
      </c>
      <c r="M11" s="56">
        <v>2.1</v>
      </c>
      <c r="N11" s="56">
        <v>2.1</v>
      </c>
      <c r="O11" s="56">
        <v>2.1</v>
      </c>
    </row>
    <row r="12" spans="1:17" x14ac:dyDescent="0.2">
      <c r="A12" s="189" t="s">
        <v>40</v>
      </c>
      <c r="B12" s="190">
        <f>SUM(B6:B9)-B7</f>
        <v>82.379200000000012</v>
      </c>
      <c r="C12" s="191">
        <f t="shared" ref="C12:E12" si="0">SUM(C6:C9)-C7</f>
        <v>81.157700000000006</v>
      </c>
      <c r="D12" s="191">
        <f t="shared" si="0"/>
        <v>79.544899999999998</v>
      </c>
      <c r="E12" s="192">
        <f t="shared" si="0"/>
        <v>79.173099999999991</v>
      </c>
      <c r="F12" s="191">
        <v>78.163700000000006</v>
      </c>
      <c r="G12" s="191">
        <v>77.868000000000009</v>
      </c>
      <c r="H12" s="191">
        <v>77.93180000000001</v>
      </c>
      <c r="I12" s="191">
        <v>78.191800000000015</v>
      </c>
      <c r="J12" s="191">
        <v>78.239300000000014</v>
      </c>
      <c r="K12" s="191">
        <v>78.305300000000003</v>
      </c>
      <c r="L12" s="191">
        <v>78.305300000000003</v>
      </c>
      <c r="M12" s="191">
        <v>78.305300000000003</v>
      </c>
      <c r="N12" s="191">
        <v>78.305300000000003</v>
      </c>
      <c r="O12" s="191">
        <v>78.3215</v>
      </c>
    </row>
    <row r="13" spans="1:17" x14ac:dyDescent="0.2">
      <c r="A13" s="61" t="s">
        <v>47</v>
      </c>
      <c r="B13" s="54">
        <v>2.16</v>
      </c>
      <c r="C13" s="54">
        <v>3.2439999999999998</v>
      </c>
      <c r="D13" s="54">
        <v>3.2067999999999999</v>
      </c>
      <c r="E13" s="55">
        <v>3.5062999999999995</v>
      </c>
      <c r="F13" s="54">
        <v>3.6999999999999997</v>
      </c>
      <c r="G13" s="54">
        <v>3.6999999999999997</v>
      </c>
      <c r="H13" s="54">
        <v>3.6999999999999997</v>
      </c>
      <c r="I13" s="54">
        <v>3.8</v>
      </c>
      <c r="J13" s="54">
        <v>3.75</v>
      </c>
      <c r="K13" s="54">
        <v>3.8</v>
      </c>
      <c r="L13" s="54">
        <v>3.8</v>
      </c>
      <c r="M13" s="54">
        <v>3.8</v>
      </c>
      <c r="N13" s="54">
        <v>3.85</v>
      </c>
      <c r="O13" s="54">
        <v>3.85</v>
      </c>
    </row>
    <row r="14" spans="1:17" ht="13.5" thickBot="1" x14ac:dyDescent="0.25">
      <c r="A14" s="182" t="s">
        <v>16</v>
      </c>
      <c r="B14" s="183">
        <v>2.34</v>
      </c>
      <c r="C14" s="183">
        <v>2.9603000000000002</v>
      </c>
      <c r="D14" s="183">
        <v>3.0408999999999997</v>
      </c>
      <c r="E14" s="184">
        <v>3.1179999999999999</v>
      </c>
      <c r="F14" s="183">
        <v>3.1179999999999999</v>
      </c>
      <c r="G14" s="183">
        <v>3.1179999999999999</v>
      </c>
      <c r="H14" s="183">
        <v>3.1179999999999999</v>
      </c>
      <c r="I14" s="183">
        <v>3.1179999999999999</v>
      </c>
      <c r="J14" s="183">
        <v>3.1179999999999999</v>
      </c>
      <c r="K14" s="183">
        <v>3.1179999999999999</v>
      </c>
      <c r="L14" s="183">
        <v>3.1179999999999999</v>
      </c>
      <c r="M14" s="183">
        <v>3.1179999999999999</v>
      </c>
      <c r="N14" s="183">
        <v>3.1179999999999999</v>
      </c>
      <c r="O14" s="183">
        <v>3.1179999999999999</v>
      </c>
    </row>
    <row r="15" spans="1:17" x14ac:dyDescent="0.2">
      <c r="A15" s="118" t="s">
        <v>12</v>
      </c>
      <c r="B15" s="116">
        <v>73.126800000000017</v>
      </c>
      <c r="C15" s="116">
        <v>75.996799999999993</v>
      </c>
      <c r="D15" s="116">
        <v>73.388299999999987</v>
      </c>
      <c r="E15" s="117">
        <v>74.043900000000008</v>
      </c>
      <c r="F15" s="116">
        <v>72.469099999999997</v>
      </c>
      <c r="G15" s="116">
        <v>71.908199999999979</v>
      </c>
      <c r="H15" s="116">
        <v>71.898800000000008</v>
      </c>
      <c r="I15" s="116">
        <v>72.241799999999998</v>
      </c>
      <c r="J15" s="116">
        <v>72.146900000000002</v>
      </c>
      <c r="K15" s="116">
        <v>72.11460000000001</v>
      </c>
      <c r="L15" s="116">
        <v>72.082400000000007</v>
      </c>
      <c r="M15" s="116">
        <v>72.0501</v>
      </c>
      <c r="N15" s="116">
        <v>72.017700000000005</v>
      </c>
      <c r="O15" s="116">
        <v>71.985199999999992</v>
      </c>
      <c r="Q15" s="195"/>
    </row>
    <row r="16" spans="1:17" x14ac:dyDescent="0.2">
      <c r="A16" s="61" t="s">
        <v>80</v>
      </c>
      <c r="B16" s="54">
        <v>28.434600000000003</v>
      </c>
      <c r="C16" s="54">
        <v>31.7804</v>
      </c>
      <c r="D16" s="54">
        <v>30.262700000000002</v>
      </c>
      <c r="E16" s="55">
        <v>31.0778</v>
      </c>
      <c r="F16" s="54">
        <v>30.089400000000001</v>
      </c>
      <c r="G16" s="54">
        <v>29.784399999999998</v>
      </c>
      <c r="H16" s="54">
        <v>30.019099999999998</v>
      </c>
      <c r="I16" s="54">
        <v>30.273800000000001</v>
      </c>
      <c r="J16" s="54">
        <v>30.230599999999999</v>
      </c>
      <c r="K16" s="54">
        <v>30.209300000000002</v>
      </c>
      <c r="L16" s="54">
        <v>30.188100000000002</v>
      </c>
      <c r="M16" s="54">
        <v>30.166800000000002</v>
      </c>
      <c r="N16" s="54">
        <v>30.145600000000002</v>
      </c>
      <c r="O16" s="54">
        <v>30.124300000000002</v>
      </c>
    </row>
    <row r="17" spans="1:17" x14ac:dyDescent="0.2">
      <c r="A17" s="181" t="s">
        <v>84</v>
      </c>
      <c r="B17" s="199">
        <v>9.8514999999999997</v>
      </c>
      <c r="C17" s="199">
        <v>12.651699999999998</v>
      </c>
      <c r="D17" s="199">
        <v>12.085700000000001</v>
      </c>
      <c r="E17" s="200">
        <v>15.1119</v>
      </c>
      <c r="F17" s="199">
        <v>15.368100000000002</v>
      </c>
      <c r="G17" s="199">
        <v>16.193899999999999</v>
      </c>
      <c r="H17" s="199">
        <v>16.701799999999999</v>
      </c>
      <c r="I17" s="199">
        <v>17.058299999999999</v>
      </c>
      <c r="J17" s="199">
        <v>17.020299999999999</v>
      </c>
      <c r="K17" s="199">
        <v>16.982400000000002</v>
      </c>
      <c r="L17" s="199">
        <v>16.944700000000001</v>
      </c>
      <c r="M17" s="199">
        <v>16.906700000000001</v>
      </c>
      <c r="N17" s="199">
        <v>16.869</v>
      </c>
      <c r="O17" s="199">
        <v>16.8306</v>
      </c>
    </row>
    <row r="18" spans="1:17" x14ac:dyDescent="0.2">
      <c r="A18" s="61" t="s">
        <v>11</v>
      </c>
      <c r="B18" s="54">
        <v>1.4638</v>
      </c>
      <c r="C18" s="54">
        <v>1.9188000000000001</v>
      </c>
      <c r="D18" s="54">
        <v>1.8285</v>
      </c>
      <c r="E18" s="55">
        <v>1.8857999999999999</v>
      </c>
      <c r="F18" s="54">
        <v>1.8017999999999998</v>
      </c>
      <c r="G18" s="54">
        <v>1.8265999999999998</v>
      </c>
      <c r="H18" s="54">
        <v>1.8265999999999998</v>
      </c>
      <c r="I18" s="54">
        <v>1.8235000000000001</v>
      </c>
      <c r="J18" s="54">
        <v>1.8203999999999998</v>
      </c>
      <c r="K18" s="54">
        <v>1.8172000000000001</v>
      </c>
      <c r="L18" s="54">
        <v>1.8142000000000003</v>
      </c>
      <c r="M18" s="54">
        <v>1.8110999999999999</v>
      </c>
      <c r="N18" s="54">
        <v>1.8078999999999998</v>
      </c>
      <c r="O18" s="54">
        <v>1.8048999999999999</v>
      </c>
    </row>
    <row r="19" spans="1:17" x14ac:dyDescent="0.2">
      <c r="A19" s="61" t="s">
        <v>48</v>
      </c>
      <c r="B19" s="54">
        <v>42.511099999999999</v>
      </c>
      <c r="C19" s="54">
        <v>40.788400000000003</v>
      </c>
      <c r="D19" s="54">
        <v>39.693199999999997</v>
      </c>
      <c r="E19" s="55">
        <v>39.332099999999997</v>
      </c>
      <c r="F19" s="54">
        <v>38.7834</v>
      </c>
      <c r="G19" s="54">
        <v>38.457999999999998</v>
      </c>
      <c r="H19" s="54">
        <v>38.192900000000002</v>
      </c>
      <c r="I19" s="54">
        <v>38.2774</v>
      </c>
      <c r="J19" s="54">
        <v>38.232500000000002</v>
      </c>
      <c r="K19" s="54">
        <v>38.228400000000001</v>
      </c>
      <c r="L19" s="54">
        <v>38.224000000000004</v>
      </c>
      <c r="M19" s="54">
        <v>38.219799999999999</v>
      </c>
      <c r="N19" s="54">
        <v>38.215499999999999</v>
      </c>
      <c r="O19" s="54">
        <v>38.210999999999999</v>
      </c>
      <c r="Q19" s="195"/>
    </row>
    <row r="20" spans="1:17" x14ac:dyDescent="0.2">
      <c r="A20" s="181" t="s">
        <v>49</v>
      </c>
      <c r="B20" s="54">
        <v>42.511099999999999</v>
      </c>
      <c r="C20" s="54">
        <v>35.456700000000005</v>
      </c>
      <c r="D20" s="54">
        <v>32.121699999999997</v>
      </c>
      <c r="E20" s="55">
        <v>28.749299999999998</v>
      </c>
      <c r="F20" s="54">
        <v>27.010299999999997</v>
      </c>
      <c r="G20" s="54">
        <v>26.3079</v>
      </c>
      <c r="H20" s="54">
        <v>25.930500000000002</v>
      </c>
      <c r="I20" s="54">
        <v>25.7592</v>
      </c>
      <c r="J20" s="54">
        <v>25.704200000000004</v>
      </c>
      <c r="K20" s="54">
        <v>25.689699999999998</v>
      </c>
      <c r="L20" s="54">
        <v>25.6751</v>
      </c>
      <c r="M20" s="54">
        <v>25.660599999999999</v>
      </c>
      <c r="N20" s="54">
        <v>25.646100000000001</v>
      </c>
      <c r="O20" s="54">
        <v>25.631599999999999</v>
      </c>
      <c r="Q20" s="195"/>
    </row>
    <row r="21" spans="1:17" x14ac:dyDescent="0.2">
      <c r="A21" s="193" t="s">
        <v>50</v>
      </c>
      <c r="B21" s="194" t="s">
        <v>67</v>
      </c>
      <c r="C21" s="56">
        <v>5.3317000000000005</v>
      </c>
      <c r="D21" s="56">
        <v>7.5715000000000003</v>
      </c>
      <c r="E21" s="57">
        <v>10.582800000000001</v>
      </c>
      <c r="F21" s="56">
        <v>11.773099999999999</v>
      </c>
      <c r="G21" s="56">
        <v>12.1501</v>
      </c>
      <c r="H21" s="56">
        <v>12.2624</v>
      </c>
      <c r="I21" s="56">
        <v>12.518199999999998</v>
      </c>
      <c r="J21" s="56">
        <v>12.5283</v>
      </c>
      <c r="K21" s="56">
        <v>12.5387</v>
      </c>
      <c r="L21" s="56">
        <v>12.5489</v>
      </c>
      <c r="M21" s="56">
        <v>12.559200000000001</v>
      </c>
      <c r="N21" s="56">
        <v>12.5694</v>
      </c>
      <c r="O21" s="56">
        <v>12.5794</v>
      </c>
      <c r="Q21" s="195"/>
    </row>
    <row r="22" spans="1:17" x14ac:dyDescent="0.2">
      <c r="A22" s="189" t="s">
        <v>40</v>
      </c>
      <c r="B22" s="190">
        <f>SUM(B16:B19)-B17</f>
        <v>72.409499999999994</v>
      </c>
      <c r="C22" s="191">
        <f t="shared" ref="C22:E22" si="1">SUM(C16:C19)-C17</f>
        <v>74.487599999999986</v>
      </c>
      <c r="D22" s="191">
        <f t="shared" si="1"/>
        <v>71.784400000000005</v>
      </c>
      <c r="E22" s="192">
        <f t="shared" si="1"/>
        <v>72.295699999999997</v>
      </c>
      <c r="F22" s="191">
        <v>70.674599999999998</v>
      </c>
      <c r="G22" s="191">
        <v>70.068999999999988</v>
      </c>
      <c r="H22" s="191">
        <v>70.038600000000002</v>
      </c>
      <c r="I22" s="191">
        <v>70.374700000000004</v>
      </c>
      <c r="J22" s="191">
        <v>70.283500000000004</v>
      </c>
      <c r="K22" s="191">
        <v>70.254900000000006</v>
      </c>
      <c r="L22" s="191">
        <v>70.226300000000009</v>
      </c>
      <c r="M22" s="191">
        <v>70.197699999999998</v>
      </c>
      <c r="N22" s="191">
        <v>70.168999999999997</v>
      </c>
      <c r="O22" s="191">
        <v>70.140199999999993</v>
      </c>
    </row>
    <row r="23" spans="1:17" x14ac:dyDescent="0.2">
      <c r="A23" s="61" t="s">
        <v>47</v>
      </c>
      <c r="B23" s="54">
        <v>0.51339999999999997</v>
      </c>
      <c r="C23" s="54">
        <v>1.1136999999999999</v>
      </c>
      <c r="D23" s="54">
        <v>1.2522</v>
      </c>
      <c r="E23" s="55">
        <v>1.3786</v>
      </c>
      <c r="F23" s="54">
        <v>1.4468999999999999</v>
      </c>
      <c r="G23" s="54">
        <v>1.4956</v>
      </c>
      <c r="H23" s="54">
        <v>1.5164</v>
      </c>
      <c r="I23" s="54">
        <v>1.5238</v>
      </c>
      <c r="J23" s="54">
        <v>1.5205</v>
      </c>
      <c r="K23" s="54">
        <v>1.5171999999999999</v>
      </c>
      <c r="L23" s="54">
        <v>1.514</v>
      </c>
      <c r="M23" s="54">
        <v>1.5107000000000002</v>
      </c>
      <c r="N23" s="54">
        <v>1.5074000000000001</v>
      </c>
      <c r="O23" s="54">
        <v>1.5042</v>
      </c>
    </row>
    <row r="24" spans="1:17" ht="13.5" thickBot="1" x14ac:dyDescent="0.25">
      <c r="A24" s="182" t="s">
        <v>16</v>
      </c>
      <c r="B24" s="183">
        <v>0.2039</v>
      </c>
      <c r="C24" s="183">
        <v>0.39550000000000002</v>
      </c>
      <c r="D24" s="183">
        <v>0.35170000000000001</v>
      </c>
      <c r="E24" s="184">
        <v>0.36959999999999998</v>
      </c>
      <c r="F24" s="183">
        <v>0.34760000000000002</v>
      </c>
      <c r="G24" s="183">
        <v>0.34359999999999996</v>
      </c>
      <c r="H24" s="183">
        <v>0.34379999999999999</v>
      </c>
      <c r="I24" s="183">
        <v>0.34330000000000005</v>
      </c>
      <c r="J24" s="183">
        <v>0.34289999999999998</v>
      </c>
      <c r="K24" s="183">
        <v>0.34250000000000003</v>
      </c>
      <c r="L24" s="183">
        <v>0.34210000000000002</v>
      </c>
      <c r="M24" s="183">
        <v>0.3417</v>
      </c>
      <c r="N24" s="183">
        <v>0.34129999999999999</v>
      </c>
      <c r="O24" s="183">
        <v>0.34079999999999999</v>
      </c>
    </row>
    <row r="25" spans="1:17" x14ac:dyDescent="0.2">
      <c r="A25" s="118" t="s">
        <v>13</v>
      </c>
      <c r="B25" s="116">
        <v>82.443040346151889</v>
      </c>
      <c r="C25" s="116">
        <v>84.264441484608312</v>
      </c>
      <c r="D25" s="116">
        <v>82.398679117645955</v>
      </c>
      <c r="E25" s="117">
        <v>82.72581418212242</v>
      </c>
      <c r="F25" s="116">
        <v>81.652726552121322</v>
      </c>
      <c r="G25" s="116">
        <v>81.291734253139097</v>
      </c>
      <c r="H25" s="116">
        <v>81.232261754986183</v>
      </c>
      <c r="I25" s="116">
        <v>81.620151320543826</v>
      </c>
      <c r="J25" s="116">
        <v>81.595150382771109</v>
      </c>
      <c r="K25" s="116">
        <v>81.666774758264395</v>
      </c>
      <c r="L25" s="116">
        <v>81.661017946588288</v>
      </c>
      <c r="M25" s="116">
        <v>81.650409318385741</v>
      </c>
      <c r="N25" s="116">
        <v>81.676448888700676</v>
      </c>
      <c r="O25" s="116">
        <v>81.678025851294677</v>
      </c>
    </row>
    <row r="26" spans="1:17" x14ac:dyDescent="0.2">
      <c r="A26" s="61" t="s">
        <v>80</v>
      </c>
      <c r="B26" s="54">
        <v>50.704808816418982</v>
      </c>
      <c r="C26" s="54">
        <v>54.168182641195166</v>
      </c>
      <c r="D26" s="54">
        <v>52.537207347529971</v>
      </c>
      <c r="E26" s="55">
        <v>53.249311747557194</v>
      </c>
      <c r="F26" s="54">
        <v>52.174404965335839</v>
      </c>
      <c r="G26" s="54">
        <v>52.127812776245435</v>
      </c>
      <c r="H26" s="54">
        <v>52.062440158696603</v>
      </c>
      <c r="I26" s="54">
        <v>52.390471187712734</v>
      </c>
      <c r="J26" s="54">
        <v>52.460568073670039</v>
      </c>
      <c r="K26" s="54">
        <v>52.493141313788271</v>
      </c>
      <c r="L26" s="54">
        <v>52.494327772808582</v>
      </c>
      <c r="M26" s="54">
        <v>52.484246961921954</v>
      </c>
      <c r="N26" s="54">
        <v>52.474771402644855</v>
      </c>
      <c r="O26" s="54">
        <v>52.465745225081179</v>
      </c>
    </row>
    <row r="27" spans="1:17" x14ac:dyDescent="0.2">
      <c r="A27" s="181" t="s">
        <v>84</v>
      </c>
      <c r="B27" s="199">
        <v>10.409160843745235</v>
      </c>
      <c r="C27" s="199">
        <v>10.123293855976746</v>
      </c>
      <c r="D27" s="199">
        <v>9.5944674256605751</v>
      </c>
      <c r="E27" s="200">
        <v>9.5077866280745056</v>
      </c>
      <c r="F27" s="199">
        <v>9.3848637409053222</v>
      </c>
      <c r="G27" s="199">
        <v>9.4055285837473992</v>
      </c>
      <c r="H27" s="199">
        <v>9.4449263587681163</v>
      </c>
      <c r="I27" s="199">
        <v>9.4580310323261365</v>
      </c>
      <c r="J27" s="199">
        <v>9.431095889034113</v>
      </c>
      <c r="K27" s="199">
        <v>9.4387126803225012</v>
      </c>
      <c r="L27" s="199">
        <v>9.4261456746741636</v>
      </c>
      <c r="M27" s="199">
        <v>9.4172897752820326</v>
      </c>
      <c r="N27" s="199">
        <v>9.408309433642664</v>
      </c>
      <c r="O27" s="199">
        <v>9.3989696715560687</v>
      </c>
    </row>
    <row r="28" spans="1:17" x14ac:dyDescent="0.2">
      <c r="A28" s="61" t="s">
        <v>11</v>
      </c>
      <c r="B28" s="54">
        <v>9.3778984383961426</v>
      </c>
      <c r="C28" s="54">
        <v>8.296738506696169</v>
      </c>
      <c r="D28" s="54">
        <v>7.6238699696326817</v>
      </c>
      <c r="E28" s="55">
        <v>7.7570151006237937</v>
      </c>
      <c r="F28" s="54">
        <v>7.7660269462660141</v>
      </c>
      <c r="G28" s="54">
        <v>7.8651140991964317</v>
      </c>
      <c r="H28" s="54">
        <v>7.8740673293181809</v>
      </c>
      <c r="I28" s="54">
        <v>7.9671655367414012</v>
      </c>
      <c r="J28" s="54">
        <v>7.9315380288180766</v>
      </c>
      <c r="K28" s="54">
        <v>7.9279918804157008</v>
      </c>
      <c r="L28" s="54">
        <v>7.9290799514439048</v>
      </c>
      <c r="M28" s="54">
        <v>7.9270593592160568</v>
      </c>
      <c r="N28" s="54">
        <v>7.9251707795428965</v>
      </c>
      <c r="O28" s="54">
        <v>7.9352701153551193</v>
      </c>
    </row>
    <row r="29" spans="1:17" x14ac:dyDescent="0.2">
      <c r="A29" s="61" t="s">
        <v>48</v>
      </c>
      <c r="B29" s="54">
        <v>19.077292154955241</v>
      </c>
      <c r="C29" s="54">
        <v>16.874858793199529</v>
      </c>
      <c r="D29" s="54">
        <v>17.260484565611186</v>
      </c>
      <c r="E29" s="55">
        <v>16.369476661082526</v>
      </c>
      <c r="F29" s="54">
        <v>16.230795297091113</v>
      </c>
      <c r="G29" s="54">
        <v>15.803364492417378</v>
      </c>
      <c r="H29" s="54">
        <v>15.834788825459409</v>
      </c>
      <c r="I29" s="54">
        <v>15.714258652280666</v>
      </c>
      <c r="J29" s="54">
        <v>15.691245012851734</v>
      </c>
      <c r="K29" s="54">
        <v>15.70001042064203</v>
      </c>
      <c r="L29" s="54">
        <v>15.691808133145926</v>
      </c>
      <c r="M29" s="54">
        <v>15.695016324061658</v>
      </c>
      <c r="N29" s="54">
        <v>15.697607154178414</v>
      </c>
      <c r="O29" s="54">
        <v>15.699657299025926</v>
      </c>
    </row>
    <row r="30" spans="1:17" x14ac:dyDescent="0.2">
      <c r="A30" s="181" t="s">
        <v>49</v>
      </c>
      <c r="B30" s="54">
        <v>19.077292154955241</v>
      </c>
      <c r="C30" s="54">
        <v>14.666911943083077</v>
      </c>
      <c r="D30" s="54">
        <v>13.77413819134815</v>
      </c>
      <c r="E30" s="55">
        <v>11.800823687876456</v>
      </c>
      <c r="F30" s="54">
        <v>11.410479905477883</v>
      </c>
      <c r="G30" s="54">
        <v>10.960242545928883</v>
      </c>
      <c r="H30" s="54">
        <v>10.931377844696978</v>
      </c>
      <c r="I30" s="54">
        <v>10.788966619928299</v>
      </c>
      <c r="J30" s="54">
        <v>10.7652712887886</v>
      </c>
      <c r="K30" s="54">
        <v>10.767883662008042</v>
      </c>
      <c r="L30" s="54">
        <v>10.759283043700487</v>
      </c>
      <c r="M30" s="54">
        <v>10.758228131584518</v>
      </c>
      <c r="N30" s="54">
        <v>10.756779652998754</v>
      </c>
      <c r="O30" s="54">
        <v>10.755006908254336</v>
      </c>
    </row>
    <row r="31" spans="1:17" x14ac:dyDescent="0.2">
      <c r="A31" s="193" t="s">
        <v>50</v>
      </c>
      <c r="B31" s="194" t="s">
        <v>67</v>
      </c>
      <c r="C31" s="56">
        <v>2.2079468501164512</v>
      </c>
      <c r="D31" s="56">
        <v>3.4863463742630345</v>
      </c>
      <c r="E31" s="57">
        <v>4.5686529732060714</v>
      </c>
      <c r="F31" s="56">
        <v>4.8203153916132297</v>
      </c>
      <c r="G31" s="56">
        <v>4.8431219464884947</v>
      </c>
      <c r="H31" s="56">
        <v>4.9034109807624313</v>
      </c>
      <c r="I31" s="56">
        <v>4.9252920323523659</v>
      </c>
      <c r="J31" s="56">
        <v>4.9259737240631338</v>
      </c>
      <c r="K31" s="56">
        <v>4.9321267586339888</v>
      </c>
      <c r="L31" s="56">
        <v>4.9325250894454387</v>
      </c>
      <c r="M31" s="56">
        <v>4.9367881924771408</v>
      </c>
      <c r="N31" s="56">
        <v>4.9408275011796592</v>
      </c>
      <c r="O31" s="56">
        <v>4.9446503907715904</v>
      </c>
    </row>
    <row r="32" spans="1:17" x14ac:dyDescent="0.2">
      <c r="A32" s="189" t="s">
        <v>40</v>
      </c>
      <c r="B32" s="190">
        <f>SUM(B26:B29)-B27</f>
        <v>79.159999409770364</v>
      </c>
      <c r="C32" s="191">
        <f t="shared" ref="C32:E32" si="2">SUM(C26:C29)-C27</f>
        <v>79.339779941090868</v>
      </c>
      <c r="D32" s="191">
        <f t="shared" si="2"/>
        <v>77.42156188277383</v>
      </c>
      <c r="E32" s="192">
        <f t="shared" si="2"/>
        <v>77.375803509263505</v>
      </c>
      <c r="F32" s="191">
        <v>76.171227208692969</v>
      </c>
      <c r="G32" s="191">
        <v>75.79629136785924</v>
      </c>
      <c r="H32" s="191">
        <v>75.771296313474195</v>
      </c>
      <c r="I32" s="191">
        <v>76.071895376734801</v>
      </c>
      <c r="J32" s="191">
        <v>76.083351115339852</v>
      </c>
      <c r="K32" s="191">
        <v>76.121143614846005</v>
      </c>
      <c r="L32" s="191">
        <v>76.115215857398411</v>
      </c>
      <c r="M32" s="191">
        <v>76.106322645199668</v>
      </c>
      <c r="N32" s="191">
        <v>76.097549336366171</v>
      </c>
      <c r="O32" s="191">
        <v>76.100672639462218</v>
      </c>
    </row>
    <row r="33" spans="1:17" x14ac:dyDescent="0.2">
      <c r="A33" s="61" t="s">
        <v>47</v>
      </c>
      <c r="B33" s="54">
        <v>1.7521573016414627</v>
      </c>
      <c r="C33" s="54">
        <v>2.6633917480256457</v>
      </c>
      <c r="D33" s="54">
        <v>2.672004988862795</v>
      </c>
      <c r="E33" s="55">
        <v>2.9502602548433954</v>
      </c>
      <c r="F33" s="54">
        <v>3.1005634260333186</v>
      </c>
      <c r="G33" s="54">
        <v>3.1144281948081685</v>
      </c>
      <c r="H33" s="54">
        <v>3.1023113756274086</v>
      </c>
      <c r="I33" s="54">
        <v>3.1827216098711428</v>
      </c>
      <c r="J33" s="54">
        <v>3.145825933488799</v>
      </c>
      <c r="K33" s="54">
        <v>3.1806528624627903</v>
      </c>
      <c r="L33" s="54">
        <v>3.180302964477383</v>
      </c>
      <c r="M33" s="54">
        <v>3.179086430220484</v>
      </c>
      <c r="N33" s="54">
        <v>3.2143453775513908</v>
      </c>
      <c r="O33" s="54">
        <v>3.2132287261988286</v>
      </c>
    </row>
    <row r="34" spans="1:17" ht="13.5" thickBot="1" x14ac:dyDescent="0.25">
      <c r="A34" s="182" t="s">
        <v>16</v>
      </c>
      <c r="B34" s="183">
        <v>1.5308836347400592</v>
      </c>
      <c r="C34" s="183">
        <v>2.2612697954917973</v>
      </c>
      <c r="D34" s="183">
        <v>2.3051122460093252</v>
      </c>
      <c r="E34" s="184">
        <v>2.3997504180155045</v>
      </c>
      <c r="F34" s="183">
        <v>2.3809359173950142</v>
      </c>
      <c r="G34" s="183">
        <v>2.3810146904716856</v>
      </c>
      <c r="H34" s="183">
        <v>2.3586540658845747</v>
      </c>
      <c r="I34" s="183">
        <v>2.365534333937906</v>
      </c>
      <c r="J34" s="183">
        <v>2.3659733339424829</v>
      </c>
      <c r="K34" s="183">
        <v>2.3649782809556137</v>
      </c>
      <c r="L34" s="183">
        <v>2.3654991247124966</v>
      </c>
      <c r="M34" s="183">
        <v>2.3650002429655914</v>
      </c>
      <c r="N34" s="183">
        <v>2.364554174783124</v>
      </c>
      <c r="O34" s="183">
        <v>2.3641244856336372</v>
      </c>
    </row>
    <row r="35" spans="1:17" x14ac:dyDescent="0.2">
      <c r="A35" s="118" t="s">
        <v>14</v>
      </c>
      <c r="B35" s="116">
        <v>25.209800000000005</v>
      </c>
      <c r="C35" s="116">
        <v>37.835900000000002</v>
      </c>
      <c r="D35" s="116">
        <v>38.001799999999996</v>
      </c>
      <c r="E35" s="117">
        <v>40.838299999999997</v>
      </c>
      <c r="F35" s="116">
        <v>42.184799999999996</v>
      </c>
      <c r="G35" s="116">
        <v>43.942299999999996</v>
      </c>
      <c r="H35" s="116">
        <v>45.082299999999996</v>
      </c>
      <c r="I35" s="116">
        <v>45.612299999999998</v>
      </c>
      <c r="J35" s="116">
        <v>45.792300000000004</v>
      </c>
      <c r="K35" s="116">
        <v>45.792300000000004</v>
      </c>
      <c r="L35" s="116">
        <v>45.792300000000004</v>
      </c>
      <c r="M35" s="116">
        <v>45.792300000000004</v>
      </c>
      <c r="N35" s="116">
        <v>45.792300000000004</v>
      </c>
      <c r="O35" s="116">
        <v>45.792300000000004</v>
      </c>
    </row>
    <row r="36" spans="1:17" x14ac:dyDescent="0.2">
      <c r="A36" s="61" t="s">
        <v>80</v>
      </c>
      <c r="B36" s="54">
        <v>7.6994999999999996</v>
      </c>
      <c r="C36" s="54">
        <v>5.5723000000000003</v>
      </c>
      <c r="D36" s="54">
        <v>5.5203999999999995</v>
      </c>
      <c r="E36" s="55">
        <v>4.9005999999999998</v>
      </c>
      <c r="F36" s="54">
        <v>4.4755000000000003</v>
      </c>
      <c r="G36" s="54">
        <v>4.3114999999999997</v>
      </c>
      <c r="H36" s="54">
        <v>4.2415000000000003</v>
      </c>
      <c r="I36" s="54">
        <v>4.2214999999999998</v>
      </c>
      <c r="J36" s="54">
        <v>4.2214999999999998</v>
      </c>
      <c r="K36" s="54">
        <v>4.2214999999999998</v>
      </c>
      <c r="L36" s="54">
        <v>4.2214999999999998</v>
      </c>
      <c r="M36" s="54">
        <v>4.2214999999999998</v>
      </c>
      <c r="N36" s="54">
        <v>4.2214999999999998</v>
      </c>
      <c r="O36" s="54">
        <v>4.2214999999999998</v>
      </c>
    </row>
    <row r="37" spans="1:17" x14ac:dyDescent="0.2">
      <c r="A37" s="181" t="s">
        <v>84</v>
      </c>
      <c r="B37" s="199">
        <v>0.77410000000000001</v>
      </c>
      <c r="C37" s="199">
        <v>0.41639999999999999</v>
      </c>
      <c r="D37" s="199">
        <v>0.34870000000000001</v>
      </c>
      <c r="E37" s="200">
        <v>0.32929999999999998</v>
      </c>
      <c r="F37" s="199">
        <v>0.36699999999999999</v>
      </c>
      <c r="G37" s="199">
        <v>0.377</v>
      </c>
      <c r="H37" s="199">
        <v>0.377</v>
      </c>
      <c r="I37" s="199">
        <v>0.377</v>
      </c>
      <c r="J37" s="199">
        <v>0.377</v>
      </c>
      <c r="K37" s="199">
        <v>0.377</v>
      </c>
      <c r="L37" s="199">
        <v>0.377</v>
      </c>
      <c r="M37" s="199">
        <v>0.377</v>
      </c>
      <c r="N37" s="199">
        <v>0.377</v>
      </c>
      <c r="O37" s="199">
        <v>0.377</v>
      </c>
    </row>
    <row r="38" spans="1:17" x14ac:dyDescent="0.2">
      <c r="A38" s="61" t="s">
        <v>11</v>
      </c>
      <c r="B38" s="54">
        <v>0</v>
      </c>
      <c r="C38" s="54">
        <v>5.8200000000000002E-2</v>
      </c>
      <c r="D38" s="54">
        <v>6.5400000000000014E-2</v>
      </c>
      <c r="E38" s="55">
        <v>5.4900000000000004E-2</v>
      </c>
      <c r="F38" s="54">
        <v>6.1300000000000007E-2</v>
      </c>
      <c r="G38" s="54">
        <v>5.4900000000000004E-2</v>
      </c>
      <c r="H38" s="54">
        <v>5.4900000000000004E-2</v>
      </c>
      <c r="I38" s="54">
        <v>5.4900000000000004E-2</v>
      </c>
      <c r="J38" s="54">
        <v>5.4900000000000004E-2</v>
      </c>
      <c r="K38" s="54">
        <v>5.4900000000000004E-2</v>
      </c>
      <c r="L38" s="54">
        <v>5.4900000000000004E-2</v>
      </c>
      <c r="M38" s="54">
        <v>5.4900000000000004E-2</v>
      </c>
      <c r="N38" s="54">
        <v>5.4900000000000004E-2</v>
      </c>
      <c r="O38" s="54">
        <v>5.4900000000000004E-2</v>
      </c>
    </row>
    <row r="39" spans="1:17" x14ac:dyDescent="0.2">
      <c r="A39" s="61" t="s">
        <v>48</v>
      </c>
      <c r="B39" s="54">
        <v>17.457200000000004</v>
      </c>
      <c r="C39" s="54">
        <v>32.066900000000004</v>
      </c>
      <c r="D39" s="54">
        <v>32.245000000000005</v>
      </c>
      <c r="E39" s="55">
        <v>35.684799999999996</v>
      </c>
      <c r="F39" s="54">
        <v>37.449999999999996</v>
      </c>
      <c r="G39" s="54">
        <v>39.377899999999997</v>
      </c>
      <c r="H39" s="54">
        <v>40.587899999999998</v>
      </c>
      <c r="I39" s="54">
        <v>41.137900000000002</v>
      </c>
      <c r="J39" s="54">
        <v>41.317900000000002</v>
      </c>
      <c r="K39" s="54">
        <v>41.317900000000002</v>
      </c>
      <c r="L39" s="54">
        <v>41.317900000000002</v>
      </c>
      <c r="M39" s="54">
        <v>41.317900000000002</v>
      </c>
      <c r="N39" s="54">
        <v>41.317900000000002</v>
      </c>
      <c r="O39" s="54">
        <v>41.317900000000002</v>
      </c>
    </row>
    <row r="40" spans="1:17" x14ac:dyDescent="0.2">
      <c r="A40" s="181" t="s">
        <v>49</v>
      </c>
      <c r="B40" s="54">
        <v>17.457200000000004</v>
      </c>
      <c r="C40" s="54">
        <v>23.836500000000001</v>
      </c>
      <c r="D40" s="54">
        <v>22.058700000000002</v>
      </c>
      <c r="E40" s="55">
        <v>22.701599999999996</v>
      </c>
      <c r="F40" s="54">
        <v>21.749999999999996</v>
      </c>
      <c r="G40" s="54">
        <v>22.677900000000001</v>
      </c>
      <c r="H40" s="54">
        <v>23.2879</v>
      </c>
      <c r="I40" s="54">
        <v>23.5379</v>
      </c>
      <c r="J40" s="54">
        <v>23.717900000000004</v>
      </c>
      <c r="K40" s="54">
        <v>23.717900000000004</v>
      </c>
      <c r="L40" s="54">
        <v>23.717900000000004</v>
      </c>
      <c r="M40" s="54">
        <v>23.717900000000004</v>
      </c>
      <c r="N40" s="54">
        <v>23.717900000000004</v>
      </c>
      <c r="O40" s="54">
        <v>23.717900000000004</v>
      </c>
    </row>
    <row r="41" spans="1:17" x14ac:dyDescent="0.2">
      <c r="A41" s="193" t="s">
        <v>50</v>
      </c>
      <c r="B41" s="194" t="s">
        <v>67</v>
      </c>
      <c r="C41" s="56">
        <v>8.2303999999999995</v>
      </c>
      <c r="D41" s="56">
        <v>10.186299999999999</v>
      </c>
      <c r="E41" s="57">
        <v>12.9832</v>
      </c>
      <c r="F41" s="56">
        <v>15.7</v>
      </c>
      <c r="G41" s="56">
        <v>16.7</v>
      </c>
      <c r="H41" s="56">
        <v>17.299999999999997</v>
      </c>
      <c r="I41" s="56">
        <v>17.599999999999998</v>
      </c>
      <c r="J41" s="56">
        <v>17.599999999999998</v>
      </c>
      <c r="K41" s="56">
        <v>17.599999999999998</v>
      </c>
      <c r="L41" s="56">
        <v>17.599999999999998</v>
      </c>
      <c r="M41" s="56">
        <v>17.599999999999998</v>
      </c>
      <c r="N41" s="56">
        <v>17.599999999999998</v>
      </c>
      <c r="O41" s="56">
        <v>17.599999999999998</v>
      </c>
    </row>
    <row r="42" spans="1:17" x14ac:dyDescent="0.2">
      <c r="A42" s="189" t="s">
        <v>40</v>
      </c>
      <c r="B42" s="190">
        <f>SUM(B36:B39)-B37</f>
        <v>25.156700000000004</v>
      </c>
      <c r="C42" s="191">
        <f t="shared" ref="C42:E42" si="3">SUM(C36:C39)-C37</f>
        <v>37.697400000000002</v>
      </c>
      <c r="D42" s="191">
        <f t="shared" si="3"/>
        <v>37.830800000000004</v>
      </c>
      <c r="E42" s="192">
        <f t="shared" si="3"/>
        <v>40.640299999999989</v>
      </c>
      <c r="F42" s="191">
        <v>41.986799999999995</v>
      </c>
      <c r="G42" s="191">
        <v>43.744299999999996</v>
      </c>
      <c r="H42" s="191">
        <v>44.884299999999996</v>
      </c>
      <c r="I42" s="191">
        <v>45.414300000000004</v>
      </c>
      <c r="J42" s="191">
        <v>45.594300000000004</v>
      </c>
      <c r="K42" s="191">
        <v>45.594300000000004</v>
      </c>
      <c r="L42" s="191">
        <v>45.594300000000004</v>
      </c>
      <c r="M42" s="191">
        <v>45.594300000000004</v>
      </c>
      <c r="N42" s="191">
        <v>45.594300000000004</v>
      </c>
      <c r="O42" s="191">
        <v>45.594300000000004</v>
      </c>
    </row>
    <row r="43" spans="1:17" x14ac:dyDescent="0.2">
      <c r="A43" s="61" t="s">
        <v>47</v>
      </c>
      <c r="B43" s="54">
        <v>5.2299999999999999E-2</v>
      </c>
      <c r="C43" s="54">
        <v>0.13789999999999999</v>
      </c>
      <c r="D43" s="54">
        <v>0.16999999999999998</v>
      </c>
      <c r="E43" s="55">
        <v>0.19700000000000001</v>
      </c>
      <c r="F43" s="54">
        <v>0.19700000000000001</v>
      </c>
      <c r="G43" s="54">
        <v>0.19700000000000001</v>
      </c>
      <c r="H43" s="54">
        <v>0.19700000000000001</v>
      </c>
      <c r="I43" s="54">
        <v>0.19700000000000001</v>
      </c>
      <c r="J43" s="54">
        <v>0.19700000000000001</v>
      </c>
      <c r="K43" s="54">
        <v>0.19700000000000001</v>
      </c>
      <c r="L43" s="54">
        <v>0.19700000000000001</v>
      </c>
      <c r="M43" s="54">
        <v>0.19700000000000001</v>
      </c>
      <c r="N43" s="54">
        <v>0.19700000000000001</v>
      </c>
      <c r="O43" s="54">
        <v>0.19700000000000001</v>
      </c>
    </row>
    <row r="44" spans="1:17" ht="13.5" thickBot="1" x14ac:dyDescent="0.25">
      <c r="A44" s="182" t="s">
        <v>16</v>
      </c>
      <c r="B44" s="183">
        <v>7.9999999999999993E-4</v>
      </c>
      <c r="C44" s="183">
        <v>6.0000000000000006E-4</v>
      </c>
      <c r="D44" s="183">
        <v>1E-3</v>
      </c>
      <c r="E44" s="184">
        <v>1E-3</v>
      </c>
      <c r="F44" s="183">
        <v>1E-3</v>
      </c>
      <c r="G44" s="183">
        <v>1E-3</v>
      </c>
      <c r="H44" s="183">
        <v>1E-3</v>
      </c>
      <c r="I44" s="183">
        <v>1E-3</v>
      </c>
      <c r="J44" s="183">
        <v>1E-3</v>
      </c>
      <c r="K44" s="183">
        <v>1E-3</v>
      </c>
      <c r="L44" s="183">
        <v>1E-3</v>
      </c>
      <c r="M44" s="183">
        <v>1E-3</v>
      </c>
      <c r="N44" s="183">
        <v>1E-3</v>
      </c>
      <c r="O44" s="183">
        <v>1E-3</v>
      </c>
    </row>
    <row r="45" spans="1:17" x14ac:dyDescent="0.2">
      <c r="A45" s="118" t="s">
        <v>15</v>
      </c>
      <c r="B45" s="116">
        <v>69.680299999999988</v>
      </c>
      <c r="C45" s="116">
        <v>71.869500000000002</v>
      </c>
      <c r="D45" s="116">
        <v>70.479500000000002</v>
      </c>
      <c r="E45" s="117">
        <v>71.522999999999996</v>
      </c>
      <c r="F45" s="116">
        <v>71.497599999999977</v>
      </c>
      <c r="G45" s="116">
        <v>72.0227</v>
      </c>
      <c r="H45" s="116">
        <v>72.38600000000001</v>
      </c>
      <c r="I45" s="116">
        <v>72.659000000000006</v>
      </c>
      <c r="J45" s="116">
        <v>72.657900000000012</v>
      </c>
      <c r="K45" s="116">
        <v>72.705900000000014</v>
      </c>
      <c r="L45" s="116">
        <v>72.713999999999999</v>
      </c>
      <c r="M45" s="116">
        <v>72.701599999999999</v>
      </c>
      <c r="N45" s="116">
        <v>72.723000000000013</v>
      </c>
      <c r="O45" s="116">
        <v>72.717499999999987</v>
      </c>
      <c r="Q45" s="196"/>
    </row>
    <row r="46" spans="1:17" x14ac:dyDescent="0.2">
      <c r="A46" s="61" t="s">
        <v>80</v>
      </c>
      <c r="B46" s="54">
        <v>41.114899999999992</v>
      </c>
      <c r="C46" s="54">
        <v>41.193899999999999</v>
      </c>
      <c r="D46" s="54">
        <v>39.913500000000006</v>
      </c>
      <c r="E46" s="55">
        <v>40.226099999999995</v>
      </c>
      <c r="F46" s="54">
        <v>39.920799999999993</v>
      </c>
      <c r="G46" s="54">
        <v>40.2973</v>
      </c>
      <c r="H46" s="54">
        <v>40.383000000000003</v>
      </c>
      <c r="I46" s="54">
        <v>40.3733</v>
      </c>
      <c r="J46" s="54">
        <v>40.420699999999997</v>
      </c>
      <c r="K46" s="54">
        <v>40.435300000000005</v>
      </c>
      <c r="L46" s="54">
        <v>40.455400000000004</v>
      </c>
      <c r="M46" s="54">
        <v>40.439300000000003</v>
      </c>
      <c r="N46" s="54">
        <v>40.436</v>
      </c>
      <c r="O46" s="54">
        <v>40.418800000000005</v>
      </c>
    </row>
    <row r="47" spans="1:17" x14ac:dyDescent="0.2">
      <c r="A47" s="181" t="s">
        <v>84</v>
      </c>
      <c r="B47" s="199">
        <v>8.2606000000000002</v>
      </c>
      <c r="C47" s="199">
        <v>7.5317999999999996</v>
      </c>
      <c r="D47" s="199">
        <v>7.1120000000000001</v>
      </c>
      <c r="E47" s="200">
        <v>7.0329000000000006</v>
      </c>
      <c r="F47" s="199">
        <v>7.0691000000000006</v>
      </c>
      <c r="G47" s="199">
        <v>7.1749999999999998</v>
      </c>
      <c r="H47" s="199">
        <v>7.2295999999999996</v>
      </c>
      <c r="I47" s="199">
        <v>7.1914000000000007</v>
      </c>
      <c r="J47" s="199">
        <v>7.1705000000000005</v>
      </c>
      <c r="K47" s="199">
        <v>7.1743000000000006</v>
      </c>
      <c r="L47" s="199">
        <v>7.1684999999999999</v>
      </c>
      <c r="M47" s="199">
        <v>7.1603000000000003</v>
      </c>
      <c r="N47" s="199">
        <v>7.1542999999999992</v>
      </c>
      <c r="O47" s="199">
        <v>7.1453000000000007</v>
      </c>
    </row>
    <row r="48" spans="1:17" x14ac:dyDescent="0.2">
      <c r="A48" s="61" t="s">
        <v>11</v>
      </c>
      <c r="B48" s="54">
        <v>7.2866</v>
      </c>
      <c r="C48" s="54">
        <v>6.0972</v>
      </c>
      <c r="D48" s="54">
        <v>5.5946000000000007</v>
      </c>
      <c r="E48" s="55">
        <v>5.7065999999999999</v>
      </c>
      <c r="F48" s="54">
        <v>5.7868999999999993</v>
      </c>
      <c r="G48" s="54">
        <v>5.9325000000000001</v>
      </c>
      <c r="H48" s="54">
        <v>5.9648000000000003</v>
      </c>
      <c r="I48" s="54">
        <v>5.9929999999999994</v>
      </c>
      <c r="J48" s="54">
        <v>5.9658000000000007</v>
      </c>
      <c r="K48" s="54">
        <v>5.9616000000000007</v>
      </c>
      <c r="L48" s="54">
        <v>5.9654999999999996</v>
      </c>
      <c r="M48" s="54">
        <v>5.9626000000000001</v>
      </c>
      <c r="N48" s="54">
        <v>5.9617999999999993</v>
      </c>
      <c r="O48" s="54">
        <v>5.9676</v>
      </c>
    </row>
    <row r="49" spans="1:15" x14ac:dyDescent="0.2">
      <c r="A49" s="61" t="s">
        <v>48</v>
      </c>
      <c r="B49" s="54">
        <v>18.716000000000001</v>
      </c>
      <c r="C49" s="54">
        <v>20.930899999999998</v>
      </c>
      <c r="D49" s="54">
        <v>21.283899999999999</v>
      </c>
      <c r="E49" s="55">
        <v>21.616900000000001</v>
      </c>
      <c r="F49" s="54">
        <v>21.665600000000001</v>
      </c>
      <c r="G49" s="54">
        <v>21.6082</v>
      </c>
      <c r="H49" s="54">
        <v>21.862400000000001</v>
      </c>
      <c r="I49" s="54">
        <v>22.079300000000003</v>
      </c>
      <c r="J49" s="54">
        <v>22.085800000000003</v>
      </c>
      <c r="K49" s="54">
        <v>22.099000000000004</v>
      </c>
      <c r="L49" s="54">
        <v>22.0809</v>
      </c>
      <c r="M49" s="54">
        <v>22.089700000000001</v>
      </c>
      <c r="N49" s="54">
        <v>22.0886</v>
      </c>
      <c r="O49" s="54">
        <v>22.096799999999998</v>
      </c>
    </row>
    <row r="50" spans="1:15" x14ac:dyDescent="0.2">
      <c r="A50" s="181" t="s">
        <v>49</v>
      </c>
      <c r="B50" s="54">
        <v>18.716000000000001</v>
      </c>
      <c r="C50" s="54">
        <v>17.114999999999998</v>
      </c>
      <c r="D50" s="54">
        <v>15.9986</v>
      </c>
      <c r="E50" s="55">
        <v>14.7791</v>
      </c>
      <c r="F50" s="54">
        <v>14.057500000000001</v>
      </c>
      <c r="G50" s="54">
        <v>13.8443</v>
      </c>
      <c r="H50" s="54">
        <v>13.938800000000001</v>
      </c>
      <c r="I50" s="54">
        <v>13.982100000000001</v>
      </c>
      <c r="J50" s="54">
        <v>13.997000000000002</v>
      </c>
      <c r="K50" s="54">
        <v>14.002400000000002</v>
      </c>
      <c r="L50" s="54">
        <v>13.989799999999999</v>
      </c>
      <c r="M50" s="54">
        <v>13.9924</v>
      </c>
      <c r="N50" s="54">
        <v>13.989699999999999</v>
      </c>
      <c r="O50" s="54">
        <v>13.991799999999998</v>
      </c>
    </row>
    <row r="51" spans="1:15" x14ac:dyDescent="0.2">
      <c r="A51" s="193" t="s">
        <v>50</v>
      </c>
      <c r="B51" s="194" t="s">
        <v>67</v>
      </c>
      <c r="C51" s="56">
        <v>3.8159000000000001</v>
      </c>
      <c r="D51" s="56">
        <v>5.2852999999999994</v>
      </c>
      <c r="E51" s="57">
        <v>6.8377999999999997</v>
      </c>
      <c r="F51" s="56">
        <v>7.6080999999999994</v>
      </c>
      <c r="G51" s="56">
        <v>7.7638999999999996</v>
      </c>
      <c r="H51" s="56">
        <v>7.9236000000000004</v>
      </c>
      <c r="I51" s="56">
        <v>8.0972000000000008</v>
      </c>
      <c r="J51" s="56">
        <v>8.0888000000000009</v>
      </c>
      <c r="K51" s="56">
        <v>8.0966000000000005</v>
      </c>
      <c r="L51" s="56">
        <v>8.0910999999999991</v>
      </c>
      <c r="M51" s="56">
        <v>8.0973000000000006</v>
      </c>
      <c r="N51" s="56">
        <v>8.0989000000000004</v>
      </c>
      <c r="O51" s="56">
        <v>8.1050000000000004</v>
      </c>
    </row>
    <row r="52" spans="1:15" x14ac:dyDescent="0.2">
      <c r="A52" s="189" t="s">
        <v>40</v>
      </c>
      <c r="B52" s="190">
        <f>SUM(B46:B49)-B47</f>
        <v>67.117499999999993</v>
      </c>
      <c r="C52" s="191">
        <f t="shared" ref="C52:E52" si="4">SUM(C46:C49)-C47</f>
        <v>68.221999999999994</v>
      </c>
      <c r="D52" s="191">
        <f t="shared" si="4"/>
        <v>66.792000000000016</v>
      </c>
      <c r="E52" s="192">
        <f t="shared" si="4"/>
        <v>67.549599999999998</v>
      </c>
      <c r="F52" s="191">
        <v>67.373299999999986</v>
      </c>
      <c r="G52" s="191">
        <v>67.837999999999994</v>
      </c>
      <c r="H52" s="191">
        <v>68.210200000000015</v>
      </c>
      <c r="I52" s="191">
        <v>68.445600000000013</v>
      </c>
      <c r="J52" s="191">
        <v>68.472300000000004</v>
      </c>
      <c r="K52" s="191">
        <v>68.495900000000006</v>
      </c>
      <c r="L52" s="191">
        <v>68.501800000000003</v>
      </c>
      <c r="M52" s="191">
        <v>68.491600000000005</v>
      </c>
      <c r="N52" s="191">
        <v>68.486400000000003</v>
      </c>
      <c r="O52" s="191">
        <v>68.483199999999997</v>
      </c>
    </row>
    <row r="53" spans="1:15" x14ac:dyDescent="0.2">
      <c r="A53" s="61" t="s">
        <v>47</v>
      </c>
      <c r="B53" s="54">
        <v>1.3731</v>
      </c>
      <c r="C53" s="54">
        <v>1.9897999999999998</v>
      </c>
      <c r="D53" s="54">
        <v>2.0009999999999999</v>
      </c>
      <c r="E53" s="55">
        <v>2.2204999999999999</v>
      </c>
      <c r="F53" s="54">
        <v>2.3546999999999998</v>
      </c>
      <c r="G53" s="54">
        <v>2.3925999999999998</v>
      </c>
      <c r="H53" s="54">
        <v>2.3928000000000003</v>
      </c>
      <c r="I53" s="54">
        <v>2.4378000000000002</v>
      </c>
      <c r="J53" s="54">
        <v>2.4098000000000002</v>
      </c>
      <c r="K53" s="54">
        <v>2.4354</v>
      </c>
      <c r="L53" s="54">
        <v>2.4363000000000001</v>
      </c>
      <c r="M53" s="54">
        <v>2.4348999999999998</v>
      </c>
      <c r="N53" s="54">
        <v>2.4615999999999998</v>
      </c>
      <c r="O53" s="54">
        <v>2.4601000000000002</v>
      </c>
    </row>
    <row r="54" spans="1:15" ht="13.5" thickBot="1" x14ac:dyDescent="0.25">
      <c r="A54" s="182" t="s">
        <v>16</v>
      </c>
      <c r="B54" s="183">
        <v>1.1897</v>
      </c>
      <c r="C54" s="183">
        <v>1.6577000000000002</v>
      </c>
      <c r="D54" s="183">
        <v>1.6865000000000001</v>
      </c>
      <c r="E54" s="184">
        <v>1.7528999999999999</v>
      </c>
      <c r="F54" s="183">
        <v>1.7696000000000001</v>
      </c>
      <c r="G54" s="183">
        <v>1.7921</v>
      </c>
      <c r="H54" s="183">
        <v>1.7829999999999999</v>
      </c>
      <c r="I54" s="183">
        <v>1.7756000000000001</v>
      </c>
      <c r="J54" s="183">
        <v>1.7758</v>
      </c>
      <c r="K54" s="183">
        <v>1.7746000000000002</v>
      </c>
      <c r="L54" s="183">
        <v>1.7759</v>
      </c>
      <c r="M54" s="183">
        <v>1.7750999999999999</v>
      </c>
      <c r="N54" s="183">
        <v>1.7749999999999999</v>
      </c>
      <c r="O54" s="183">
        <v>1.7742</v>
      </c>
    </row>
    <row r="56" spans="1:15" x14ac:dyDescent="0.2">
      <c r="A56" s="113" t="s">
        <v>73</v>
      </c>
    </row>
    <row r="57" spans="1:15" ht="38.25" customHeight="1" x14ac:dyDescent="0.2">
      <c r="A57" s="229" t="s">
        <v>72</v>
      </c>
      <c r="B57" s="229"/>
      <c r="C57" s="229"/>
      <c r="D57" s="229"/>
      <c r="E57" s="229"/>
      <c r="F57" s="229"/>
      <c r="G57" s="229"/>
      <c r="H57" s="229"/>
      <c r="I57" s="229"/>
      <c r="J57" s="229"/>
      <c r="K57" s="229"/>
      <c r="L57" s="229"/>
      <c r="M57" s="229"/>
      <c r="N57" s="229"/>
      <c r="O57" s="229"/>
    </row>
    <row r="58" spans="1:15" x14ac:dyDescent="0.2">
      <c r="A58" s="110" t="s">
        <v>45</v>
      </c>
    </row>
    <row r="59" spans="1:15" x14ac:dyDescent="0.2">
      <c r="A59" s="110" t="s">
        <v>85</v>
      </c>
    </row>
  </sheetData>
  <mergeCells count="3">
    <mergeCell ref="B3:E3"/>
    <mergeCell ref="F3:O3"/>
    <mergeCell ref="A57:O57"/>
  </mergeCells>
  <hyperlinks>
    <hyperlink ref="A2" location="Sommaire!B2" display="Retour au sommaire"/>
  </hyperlinks>
  <pageMargins left="0.7" right="0.7" top="0.75" bottom="0.75" header="0.3" footer="0.3"/>
  <pageSetup paperSize="9" orientation="portrait" r:id="rId1"/>
  <ignoredErrors>
    <ignoredError sqref="C51:E51 B52:E52 C41:E41 B42:E50 C31:E31 B32:E40 C21:E21 B22:E30 B12:E20" formulaRange="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4"/>
  <sheetViews>
    <sheetView workbookViewId="0">
      <selection activeCell="B2" sqref="B2"/>
    </sheetView>
  </sheetViews>
  <sheetFormatPr baseColWidth="10" defaultRowHeight="12.75" x14ac:dyDescent="0.2"/>
  <cols>
    <col min="1" max="1" width="30.7109375" style="53" customWidth="1"/>
    <col min="2" max="5" width="8.85546875" style="53" bestFit="1" customWidth="1"/>
    <col min="6" max="6" width="8.85546875" style="53" customWidth="1"/>
    <col min="7" max="7" width="8.85546875" style="53" bestFit="1" customWidth="1"/>
    <col min="8" max="8" width="8.85546875" style="53" customWidth="1"/>
    <col min="9" max="9" width="8.85546875" style="53" bestFit="1" customWidth="1"/>
    <col min="10" max="10" width="8.85546875" style="53" customWidth="1"/>
    <col min="11" max="11" width="8.85546875" style="53" bestFit="1" customWidth="1"/>
    <col min="12" max="12" width="8.85546875" style="53" customWidth="1"/>
    <col min="13" max="13" width="14.28515625" style="53" customWidth="1"/>
    <col min="14" max="16384" width="11.42578125" style="53"/>
  </cols>
  <sheetData>
    <row r="1" spans="1:13" x14ac:dyDescent="0.2">
      <c r="A1" s="111" t="s">
        <v>88</v>
      </c>
    </row>
    <row r="2" spans="1:13" x14ac:dyDescent="0.2">
      <c r="A2" s="209" t="s">
        <v>92</v>
      </c>
      <c r="M2" s="59"/>
    </row>
    <row r="3" spans="1:13" x14ac:dyDescent="0.2">
      <c r="A3" s="80"/>
      <c r="B3" s="92" t="s">
        <v>0</v>
      </c>
      <c r="C3" s="230" t="s">
        <v>8</v>
      </c>
      <c r="D3" s="231"/>
      <c r="E3" s="231"/>
      <c r="F3" s="231"/>
      <c r="G3" s="231"/>
      <c r="H3" s="231"/>
      <c r="I3" s="231"/>
      <c r="J3" s="231"/>
      <c r="K3" s="231"/>
      <c r="L3" s="232"/>
      <c r="M3" s="233" t="s">
        <v>86</v>
      </c>
    </row>
    <row r="4" spans="1:13" x14ac:dyDescent="0.2">
      <c r="A4" s="93"/>
      <c r="B4" s="97">
        <v>2021</v>
      </c>
      <c r="C4" s="98">
        <v>2022</v>
      </c>
      <c r="D4" s="99">
        <v>2023</v>
      </c>
      <c r="E4" s="99">
        <v>2024</v>
      </c>
      <c r="F4" s="99">
        <v>2025</v>
      </c>
      <c r="G4" s="99">
        <v>2026</v>
      </c>
      <c r="H4" s="99">
        <v>2027</v>
      </c>
      <c r="I4" s="99">
        <v>2028</v>
      </c>
      <c r="J4" s="99">
        <v>2029</v>
      </c>
      <c r="K4" s="99">
        <v>2030</v>
      </c>
      <c r="L4" s="100">
        <v>2031</v>
      </c>
      <c r="M4" s="234"/>
    </row>
    <row r="5" spans="1:13" x14ac:dyDescent="0.2">
      <c r="A5" s="87" t="s">
        <v>18</v>
      </c>
      <c r="B5" s="82">
        <v>1003428</v>
      </c>
      <c r="C5" s="81">
        <v>991200</v>
      </c>
      <c r="D5" s="81">
        <v>985600</v>
      </c>
      <c r="E5" s="81">
        <v>984000</v>
      </c>
      <c r="F5" s="81">
        <v>978000</v>
      </c>
      <c r="G5" s="81">
        <v>983000</v>
      </c>
      <c r="H5" s="81">
        <v>983000</v>
      </c>
      <c r="I5" s="81">
        <v>985000</v>
      </c>
      <c r="J5" s="81">
        <v>982000</v>
      </c>
      <c r="K5" s="81">
        <v>981000</v>
      </c>
      <c r="L5" s="82">
        <v>977000</v>
      </c>
      <c r="M5" s="101">
        <f>(L5-B5)/B5*100</f>
        <v>-2.6337714315327059</v>
      </c>
    </row>
    <row r="6" spans="1:13" x14ac:dyDescent="0.2">
      <c r="A6" s="90" t="s">
        <v>19</v>
      </c>
      <c r="B6" s="84">
        <v>133973</v>
      </c>
      <c r="C6" s="83">
        <v>134200</v>
      </c>
      <c r="D6" s="83">
        <v>134900</v>
      </c>
      <c r="E6" s="83">
        <v>135000</v>
      </c>
      <c r="F6" s="83">
        <v>134000</v>
      </c>
      <c r="G6" s="83">
        <v>135000</v>
      </c>
      <c r="H6" s="83">
        <v>134000</v>
      </c>
      <c r="I6" s="83">
        <v>134000</v>
      </c>
      <c r="J6" s="83">
        <v>134000</v>
      </c>
      <c r="K6" s="83">
        <v>134000</v>
      </c>
      <c r="L6" s="84">
        <v>133000</v>
      </c>
      <c r="M6" s="102">
        <f t="shared" ref="M6:M41" si="0">(L6-B6)/B6*100</f>
        <v>-0.72626574011181355</v>
      </c>
    </row>
    <row r="7" spans="1:13" x14ac:dyDescent="0.2">
      <c r="A7" s="90" t="s">
        <v>20</v>
      </c>
      <c r="B7" s="84">
        <v>124964</v>
      </c>
      <c r="C7" s="83">
        <v>122200</v>
      </c>
      <c r="D7" s="83">
        <v>107500</v>
      </c>
      <c r="E7" s="83">
        <v>103000</v>
      </c>
      <c r="F7" s="83">
        <v>97000</v>
      </c>
      <c r="G7" s="83">
        <v>96000</v>
      </c>
      <c r="H7" s="83">
        <v>96000</v>
      </c>
      <c r="I7" s="83">
        <v>97000</v>
      </c>
      <c r="J7" s="83">
        <v>96000</v>
      </c>
      <c r="K7" s="83">
        <v>96000</v>
      </c>
      <c r="L7" s="84">
        <v>96000</v>
      </c>
      <c r="M7" s="102">
        <f t="shared" si="0"/>
        <v>-23.177875228065684</v>
      </c>
    </row>
    <row r="8" spans="1:13" x14ac:dyDescent="0.2">
      <c r="A8" s="90" t="s">
        <v>21</v>
      </c>
      <c r="B8" s="84">
        <v>343756</v>
      </c>
      <c r="C8" s="83">
        <v>337300</v>
      </c>
      <c r="D8" s="83">
        <v>331000</v>
      </c>
      <c r="E8" s="83">
        <v>326000</v>
      </c>
      <c r="F8" s="83">
        <v>322000</v>
      </c>
      <c r="G8" s="83">
        <v>324000</v>
      </c>
      <c r="H8" s="83">
        <v>323000</v>
      </c>
      <c r="I8" s="83">
        <v>323000</v>
      </c>
      <c r="J8" s="83">
        <v>323000</v>
      </c>
      <c r="K8" s="83">
        <v>323000</v>
      </c>
      <c r="L8" s="84">
        <v>321000</v>
      </c>
      <c r="M8" s="102">
        <f t="shared" si="0"/>
        <v>-6.6198117269225847</v>
      </c>
    </row>
    <row r="9" spans="1:13" x14ac:dyDescent="0.2">
      <c r="A9" s="90" t="s">
        <v>22</v>
      </c>
      <c r="B9" s="84">
        <v>189624</v>
      </c>
      <c r="C9" s="83">
        <v>191100</v>
      </c>
      <c r="D9" s="83">
        <v>179400</v>
      </c>
      <c r="E9" s="83">
        <v>176000</v>
      </c>
      <c r="F9" s="83">
        <v>173000</v>
      </c>
      <c r="G9" s="83">
        <v>173000</v>
      </c>
      <c r="H9" s="83">
        <v>173000</v>
      </c>
      <c r="I9" s="83">
        <v>173000</v>
      </c>
      <c r="J9" s="83">
        <v>172000</v>
      </c>
      <c r="K9" s="83">
        <v>172000</v>
      </c>
      <c r="L9" s="84">
        <v>172000</v>
      </c>
      <c r="M9" s="102">
        <f t="shared" si="0"/>
        <v>-9.2941821710332029</v>
      </c>
    </row>
    <row r="10" spans="1:13" x14ac:dyDescent="0.2">
      <c r="A10" s="90" t="s">
        <v>23</v>
      </c>
      <c r="B10" s="84">
        <v>55138</v>
      </c>
      <c r="C10" s="83">
        <v>55100</v>
      </c>
      <c r="D10" s="83">
        <v>55900</v>
      </c>
      <c r="E10" s="83">
        <v>57000</v>
      </c>
      <c r="F10" s="83">
        <v>57000</v>
      </c>
      <c r="G10" s="83">
        <v>57000</v>
      </c>
      <c r="H10" s="83">
        <v>58000</v>
      </c>
      <c r="I10" s="83">
        <v>58000</v>
      </c>
      <c r="J10" s="83">
        <v>57000</v>
      </c>
      <c r="K10" s="83">
        <v>57000</v>
      </c>
      <c r="L10" s="84">
        <v>57000</v>
      </c>
      <c r="M10" s="102">
        <f t="shared" si="0"/>
        <v>3.3769813921433496</v>
      </c>
    </row>
    <row r="11" spans="1:13" x14ac:dyDescent="0.2">
      <c r="A11" s="90" t="s">
        <v>1</v>
      </c>
      <c r="B11" s="84">
        <v>115861</v>
      </c>
      <c r="C11" s="83">
        <v>112000</v>
      </c>
      <c r="D11" s="83">
        <v>137200</v>
      </c>
      <c r="E11" s="83">
        <v>146000</v>
      </c>
      <c r="F11" s="83">
        <v>154000</v>
      </c>
      <c r="G11" s="83">
        <v>157000</v>
      </c>
      <c r="H11" s="83">
        <v>158000</v>
      </c>
      <c r="I11" s="83">
        <v>159000</v>
      </c>
      <c r="J11" s="83">
        <v>159000</v>
      </c>
      <c r="K11" s="83">
        <v>158000</v>
      </c>
      <c r="L11" s="84">
        <v>157000</v>
      </c>
      <c r="M11" s="102">
        <f t="shared" si="0"/>
        <v>35.507202596214427</v>
      </c>
    </row>
    <row r="12" spans="1:13" x14ac:dyDescent="0.2">
      <c r="A12" s="90" t="s">
        <v>24</v>
      </c>
      <c r="B12" s="84">
        <v>12905</v>
      </c>
      <c r="C12" s="83">
        <v>14200</v>
      </c>
      <c r="D12" s="83">
        <v>14600</v>
      </c>
      <c r="E12" s="83">
        <v>15000</v>
      </c>
      <c r="F12" s="83">
        <v>15000</v>
      </c>
      <c r="G12" s="83">
        <v>15000</v>
      </c>
      <c r="H12" s="83">
        <v>15000</v>
      </c>
      <c r="I12" s="83">
        <v>15000</v>
      </c>
      <c r="J12" s="83">
        <v>15000</v>
      </c>
      <c r="K12" s="83">
        <v>15000</v>
      </c>
      <c r="L12" s="84">
        <v>15000</v>
      </c>
      <c r="M12" s="102">
        <f t="shared" si="0"/>
        <v>16.234017822549397</v>
      </c>
    </row>
    <row r="13" spans="1:13" x14ac:dyDescent="0.2">
      <c r="A13" s="94" t="s">
        <v>42</v>
      </c>
      <c r="B13" s="86">
        <v>27207</v>
      </c>
      <c r="C13" s="85">
        <v>25100</v>
      </c>
      <c r="D13" s="85">
        <v>25100</v>
      </c>
      <c r="E13" s="85">
        <v>26000</v>
      </c>
      <c r="F13" s="85">
        <v>26000</v>
      </c>
      <c r="G13" s="85">
        <v>26000</v>
      </c>
      <c r="H13" s="85">
        <v>26000</v>
      </c>
      <c r="I13" s="85">
        <v>26000</v>
      </c>
      <c r="J13" s="85">
        <v>26000</v>
      </c>
      <c r="K13" s="85">
        <v>26000</v>
      </c>
      <c r="L13" s="86">
        <v>26000</v>
      </c>
      <c r="M13" s="103">
        <f t="shared" si="0"/>
        <v>-4.4363582901459182</v>
      </c>
    </row>
    <row r="14" spans="1:13" x14ac:dyDescent="0.2">
      <c r="A14" s="87" t="s">
        <v>43</v>
      </c>
      <c r="B14" s="82">
        <v>599216</v>
      </c>
      <c r="C14" s="81">
        <v>607600</v>
      </c>
      <c r="D14" s="81">
        <v>614200</v>
      </c>
      <c r="E14" s="81">
        <v>618000</v>
      </c>
      <c r="F14" s="81">
        <v>620000</v>
      </c>
      <c r="G14" s="81">
        <v>621000</v>
      </c>
      <c r="H14" s="81">
        <v>621000</v>
      </c>
      <c r="I14" s="81">
        <v>621000</v>
      </c>
      <c r="J14" s="81">
        <v>622000</v>
      </c>
      <c r="K14" s="81">
        <v>622000</v>
      </c>
      <c r="L14" s="82">
        <v>622000</v>
      </c>
      <c r="M14" s="101">
        <f t="shared" si="0"/>
        <v>3.8023016741876052</v>
      </c>
    </row>
    <row r="15" spans="1:13" x14ac:dyDescent="0.2">
      <c r="A15" s="90" t="s">
        <v>19</v>
      </c>
      <c r="B15" s="84">
        <v>77307</v>
      </c>
      <c r="C15" s="83">
        <v>76900</v>
      </c>
      <c r="D15" s="83">
        <v>77000</v>
      </c>
      <c r="E15" s="83">
        <v>77000</v>
      </c>
      <c r="F15" s="83">
        <v>78000</v>
      </c>
      <c r="G15" s="83">
        <v>78000</v>
      </c>
      <c r="H15" s="83">
        <v>77000</v>
      </c>
      <c r="I15" s="83">
        <v>77000</v>
      </c>
      <c r="J15" s="83">
        <v>77000</v>
      </c>
      <c r="K15" s="83">
        <v>77000</v>
      </c>
      <c r="L15" s="84">
        <v>77000</v>
      </c>
      <c r="M15" s="102">
        <f t="shared" si="0"/>
        <v>-0.39711798414115151</v>
      </c>
    </row>
    <row r="16" spans="1:13" x14ac:dyDescent="0.2">
      <c r="A16" s="90" t="s">
        <v>20</v>
      </c>
      <c r="B16" s="84">
        <v>66073</v>
      </c>
      <c r="C16" s="83">
        <v>66000</v>
      </c>
      <c r="D16" s="83">
        <v>66400</v>
      </c>
      <c r="E16" s="83">
        <v>67000</v>
      </c>
      <c r="F16" s="83">
        <v>67000</v>
      </c>
      <c r="G16" s="83">
        <v>67000</v>
      </c>
      <c r="H16" s="83">
        <v>67000</v>
      </c>
      <c r="I16" s="83">
        <v>67000</v>
      </c>
      <c r="J16" s="83">
        <v>67000</v>
      </c>
      <c r="K16" s="83">
        <v>67000</v>
      </c>
      <c r="L16" s="84">
        <v>67000</v>
      </c>
      <c r="M16" s="102">
        <f t="shared" si="0"/>
        <v>1.4029936585292024</v>
      </c>
    </row>
    <row r="17" spans="1:13" x14ac:dyDescent="0.2">
      <c r="A17" s="90" t="s">
        <v>21</v>
      </c>
      <c r="B17" s="84">
        <v>165161</v>
      </c>
      <c r="C17" s="83">
        <v>166700</v>
      </c>
      <c r="D17" s="83">
        <v>169200</v>
      </c>
      <c r="E17" s="83">
        <v>170000</v>
      </c>
      <c r="F17" s="83">
        <v>169000</v>
      </c>
      <c r="G17" s="83">
        <v>169000</v>
      </c>
      <c r="H17" s="83">
        <v>169000</v>
      </c>
      <c r="I17" s="83">
        <v>169000</v>
      </c>
      <c r="J17" s="83">
        <v>169000</v>
      </c>
      <c r="K17" s="83">
        <v>169000</v>
      </c>
      <c r="L17" s="84">
        <v>169000</v>
      </c>
      <c r="M17" s="102">
        <f t="shared" si="0"/>
        <v>2.3243986171069442</v>
      </c>
    </row>
    <row r="18" spans="1:13" x14ac:dyDescent="0.2">
      <c r="A18" s="90" t="s">
        <v>22</v>
      </c>
      <c r="B18" s="84">
        <v>72835</v>
      </c>
      <c r="C18" s="83">
        <v>72800</v>
      </c>
      <c r="D18" s="83">
        <v>72700</v>
      </c>
      <c r="E18" s="83">
        <v>73000</v>
      </c>
      <c r="F18" s="83">
        <v>73000</v>
      </c>
      <c r="G18" s="83">
        <v>73000</v>
      </c>
      <c r="H18" s="83">
        <v>74000</v>
      </c>
      <c r="I18" s="83">
        <v>74000</v>
      </c>
      <c r="J18" s="83">
        <v>74000</v>
      </c>
      <c r="K18" s="83">
        <v>74000</v>
      </c>
      <c r="L18" s="84">
        <v>74000</v>
      </c>
      <c r="M18" s="102">
        <f t="shared" si="0"/>
        <v>1.599505732134276</v>
      </c>
    </row>
    <row r="19" spans="1:13" x14ac:dyDescent="0.2">
      <c r="A19" s="90" t="s">
        <v>23</v>
      </c>
      <c r="B19" s="84">
        <v>6284</v>
      </c>
      <c r="C19" s="83">
        <v>6600</v>
      </c>
      <c r="D19" s="83">
        <v>6600</v>
      </c>
      <c r="E19" s="83">
        <v>6000</v>
      </c>
      <c r="F19" s="83">
        <v>6000</v>
      </c>
      <c r="G19" s="83">
        <v>7000</v>
      </c>
      <c r="H19" s="83">
        <v>7000</v>
      </c>
      <c r="I19" s="83">
        <v>7000</v>
      </c>
      <c r="J19" s="83">
        <v>7000</v>
      </c>
      <c r="K19" s="83">
        <v>7000</v>
      </c>
      <c r="L19" s="84">
        <v>7000</v>
      </c>
      <c r="M19" s="102">
        <f t="shared" si="0"/>
        <v>11.394016549968173</v>
      </c>
    </row>
    <row r="20" spans="1:13" x14ac:dyDescent="0.2">
      <c r="A20" s="90" t="s">
        <v>24</v>
      </c>
      <c r="B20" s="84">
        <v>50210</v>
      </c>
      <c r="C20" s="83">
        <v>52700</v>
      </c>
      <c r="D20" s="83">
        <v>53800</v>
      </c>
      <c r="E20" s="83">
        <v>54000</v>
      </c>
      <c r="F20" s="83">
        <v>55000</v>
      </c>
      <c r="G20" s="83">
        <v>55000</v>
      </c>
      <c r="H20" s="83">
        <v>55000</v>
      </c>
      <c r="I20" s="83">
        <v>55000</v>
      </c>
      <c r="J20" s="83">
        <v>55000</v>
      </c>
      <c r="K20" s="83">
        <v>55000</v>
      </c>
      <c r="L20" s="84">
        <v>55000</v>
      </c>
      <c r="M20" s="102">
        <f t="shared" si="0"/>
        <v>9.5399322844054968</v>
      </c>
    </row>
    <row r="21" spans="1:13" x14ac:dyDescent="0.2">
      <c r="A21" s="90" t="s">
        <v>25</v>
      </c>
      <c r="B21" s="84">
        <v>89786</v>
      </c>
      <c r="C21" s="83">
        <v>93100</v>
      </c>
      <c r="D21" s="83">
        <v>95300</v>
      </c>
      <c r="E21" s="83">
        <v>97000</v>
      </c>
      <c r="F21" s="83">
        <v>98000</v>
      </c>
      <c r="G21" s="83">
        <v>98000</v>
      </c>
      <c r="H21" s="83">
        <v>98000</v>
      </c>
      <c r="I21" s="83">
        <v>98000</v>
      </c>
      <c r="J21" s="83">
        <v>98000</v>
      </c>
      <c r="K21" s="83">
        <v>99000</v>
      </c>
      <c r="L21" s="84">
        <v>99000</v>
      </c>
      <c r="M21" s="102">
        <f t="shared" si="0"/>
        <v>10.26217895885773</v>
      </c>
    </row>
    <row r="22" spans="1:13" x14ac:dyDescent="0.2">
      <c r="A22" s="90" t="s">
        <v>26</v>
      </c>
      <c r="B22" s="84">
        <v>22393</v>
      </c>
      <c r="C22" s="83">
        <v>22600</v>
      </c>
      <c r="D22" s="83">
        <v>22600</v>
      </c>
      <c r="E22" s="83">
        <v>23000</v>
      </c>
      <c r="F22" s="83">
        <v>23000</v>
      </c>
      <c r="G22" s="83">
        <v>23000</v>
      </c>
      <c r="H22" s="83">
        <v>23000</v>
      </c>
      <c r="I22" s="83">
        <v>23000</v>
      </c>
      <c r="J22" s="83">
        <v>24000</v>
      </c>
      <c r="K22" s="83">
        <v>23000</v>
      </c>
      <c r="L22" s="84">
        <v>23000</v>
      </c>
      <c r="M22" s="102">
        <f t="shared" si="0"/>
        <v>2.710668512481579</v>
      </c>
    </row>
    <row r="23" spans="1:13" x14ac:dyDescent="0.2">
      <c r="A23" s="90" t="s">
        <v>27</v>
      </c>
      <c r="B23" s="84">
        <v>12806</v>
      </c>
      <c r="C23" s="83">
        <v>13000</v>
      </c>
      <c r="D23" s="83">
        <v>13000</v>
      </c>
      <c r="E23" s="83">
        <v>13000</v>
      </c>
      <c r="F23" s="83">
        <v>13000</v>
      </c>
      <c r="G23" s="83">
        <v>13000</v>
      </c>
      <c r="H23" s="83">
        <v>13000</v>
      </c>
      <c r="I23" s="83">
        <v>13000</v>
      </c>
      <c r="J23" s="83">
        <v>13000</v>
      </c>
      <c r="K23" s="83">
        <v>13000</v>
      </c>
      <c r="L23" s="84">
        <v>13000</v>
      </c>
      <c r="M23" s="102">
        <f t="shared" si="0"/>
        <v>1.5149148836482897</v>
      </c>
    </row>
    <row r="24" spans="1:13" x14ac:dyDescent="0.2">
      <c r="A24" s="94" t="s">
        <v>28</v>
      </c>
      <c r="B24" s="86">
        <v>36361</v>
      </c>
      <c r="C24" s="85">
        <v>37200</v>
      </c>
      <c r="D24" s="85">
        <v>37600</v>
      </c>
      <c r="E24" s="85">
        <v>38000</v>
      </c>
      <c r="F24" s="85">
        <v>38000</v>
      </c>
      <c r="G24" s="85">
        <v>38000</v>
      </c>
      <c r="H24" s="85">
        <v>38000</v>
      </c>
      <c r="I24" s="85">
        <v>38000</v>
      </c>
      <c r="J24" s="85">
        <v>38000</v>
      </c>
      <c r="K24" s="85">
        <v>38000</v>
      </c>
      <c r="L24" s="86">
        <v>38000</v>
      </c>
      <c r="M24" s="103">
        <f t="shared" si="0"/>
        <v>4.5075767993179507</v>
      </c>
    </row>
    <row r="25" spans="1:13" x14ac:dyDescent="0.2">
      <c r="A25" s="95" t="s">
        <v>29</v>
      </c>
      <c r="B25" s="82">
        <v>54270</v>
      </c>
      <c r="C25" s="81">
        <v>54800</v>
      </c>
      <c r="D25" s="81">
        <v>55100</v>
      </c>
      <c r="E25" s="81">
        <v>55000</v>
      </c>
      <c r="F25" s="81">
        <v>55000</v>
      </c>
      <c r="G25" s="81">
        <v>55000</v>
      </c>
      <c r="H25" s="81">
        <v>55000</v>
      </c>
      <c r="I25" s="81">
        <v>55000</v>
      </c>
      <c r="J25" s="81">
        <v>56000</v>
      </c>
      <c r="K25" s="81">
        <v>56000</v>
      </c>
      <c r="L25" s="82">
        <v>56000</v>
      </c>
      <c r="M25" s="101">
        <f t="shared" si="0"/>
        <v>3.187764879307168</v>
      </c>
    </row>
    <row r="26" spans="1:13" x14ac:dyDescent="0.2">
      <c r="A26" s="96" t="s">
        <v>19</v>
      </c>
      <c r="B26" s="84">
        <v>6041</v>
      </c>
      <c r="C26" s="83">
        <v>5800</v>
      </c>
      <c r="D26" s="83">
        <v>5700</v>
      </c>
      <c r="E26" s="83">
        <v>6000</v>
      </c>
      <c r="F26" s="83">
        <v>6000</v>
      </c>
      <c r="G26" s="83">
        <v>6000</v>
      </c>
      <c r="H26" s="83">
        <v>6000</v>
      </c>
      <c r="I26" s="83">
        <v>5000</v>
      </c>
      <c r="J26" s="83">
        <v>5000</v>
      </c>
      <c r="K26" s="83">
        <v>5000</v>
      </c>
      <c r="L26" s="84">
        <v>5000</v>
      </c>
      <c r="M26" s="102">
        <f t="shared" si="0"/>
        <v>-17.232246316834964</v>
      </c>
    </row>
    <row r="27" spans="1:13" x14ac:dyDescent="0.2">
      <c r="A27" s="96" t="s">
        <v>20</v>
      </c>
      <c r="B27" s="84">
        <v>2858</v>
      </c>
      <c r="C27" s="83">
        <v>3100</v>
      </c>
      <c r="D27" s="83">
        <v>3200</v>
      </c>
      <c r="E27" s="83">
        <v>3300</v>
      </c>
      <c r="F27" s="83">
        <v>3400</v>
      </c>
      <c r="G27" s="83">
        <v>3400</v>
      </c>
      <c r="H27" s="83">
        <v>3400</v>
      </c>
      <c r="I27" s="83">
        <v>3500</v>
      </c>
      <c r="J27" s="83">
        <v>3500</v>
      </c>
      <c r="K27" s="83">
        <v>3500</v>
      </c>
      <c r="L27" s="84">
        <v>3500</v>
      </c>
      <c r="M27" s="102">
        <f t="shared" si="0"/>
        <v>22.463261021693491</v>
      </c>
    </row>
    <row r="28" spans="1:13" x14ac:dyDescent="0.2">
      <c r="A28" s="96" t="s">
        <v>21</v>
      </c>
      <c r="B28" s="84">
        <v>17178</v>
      </c>
      <c r="C28" s="83">
        <v>16900</v>
      </c>
      <c r="D28" s="83">
        <v>16700</v>
      </c>
      <c r="E28" s="83">
        <v>16000</v>
      </c>
      <c r="F28" s="83">
        <v>16000</v>
      </c>
      <c r="G28" s="83">
        <v>16000</v>
      </c>
      <c r="H28" s="83">
        <v>16000</v>
      </c>
      <c r="I28" s="83">
        <v>16000</v>
      </c>
      <c r="J28" s="83">
        <v>16000</v>
      </c>
      <c r="K28" s="83">
        <v>16000</v>
      </c>
      <c r="L28" s="84">
        <v>16000</v>
      </c>
      <c r="M28" s="102">
        <f t="shared" si="0"/>
        <v>-6.8576085691000115</v>
      </c>
    </row>
    <row r="29" spans="1:13" x14ac:dyDescent="0.2">
      <c r="A29" s="96" t="s">
        <v>22</v>
      </c>
      <c r="B29" s="84">
        <v>26366</v>
      </c>
      <c r="C29" s="83">
        <v>27100</v>
      </c>
      <c r="D29" s="83">
        <v>27600</v>
      </c>
      <c r="E29" s="83">
        <v>28000</v>
      </c>
      <c r="F29" s="83">
        <v>28000</v>
      </c>
      <c r="G29" s="83">
        <v>28000</v>
      </c>
      <c r="H29" s="83">
        <v>28000</v>
      </c>
      <c r="I29" s="83">
        <v>28000</v>
      </c>
      <c r="J29" s="83">
        <v>29000</v>
      </c>
      <c r="K29" s="83">
        <v>29000</v>
      </c>
      <c r="L29" s="84">
        <v>29000</v>
      </c>
      <c r="M29" s="102">
        <f t="shared" si="0"/>
        <v>9.9901388151407122</v>
      </c>
    </row>
    <row r="30" spans="1:13" x14ac:dyDescent="0.2">
      <c r="A30" s="96" t="s">
        <v>23</v>
      </c>
      <c r="B30" s="84">
        <v>569</v>
      </c>
      <c r="C30" s="83">
        <v>600</v>
      </c>
      <c r="D30" s="83">
        <v>600</v>
      </c>
      <c r="E30" s="83">
        <v>600</v>
      </c>
      <c r="F30" s="83">
        <v>600</v>
      </c>
      <c r="G30" s="83">
        <v>600</v>
      </c>
      <c r="H30" s="83">
        <v>600</v>
      </c>
      <c r="I30" s="83">
        <v>600</v>
      </c>
      <c r="J30" s="83">
        <v>600</v>
      </c>
      <c r="K30" s="83">
        <v>600</v>
      </c>
      <c r="L30" s="84">
        <v>600</v>
      </c>
      <c r="M30" s="102">
        <f t="shared" si="0"/>
        <v>5.4481546572934976</v>
      </c>
    </row>
    <row r="31" spans="1:13" x14ac:dyDescent="0.2">
      <c r="A31" s="90" t="s">
        <v>24</v>
      </c>
      <c r="B31" s="86">
        <v>1258</v>
      </c>
      <c r="C31" s="85">
        <v>1300</v>
      </c>
      <c r="D31" s="85">
        <v>1300</v>
      </c>
      <c r="E31" s="85">
        <v>1000</v>
      </c>
      <c r="F31" s="85">
        <v>1000</v>
      </c>
      <c r="G31" s="85">
        <v>1000</v>
      </c>
      <c r="H31" s="85">
        <v>1000</v>
      </c>
      <c r="I31" s="85">
        <v>1000</v>
      </c>
      <c r="J31" s="85">
        <v>1000</v>
      </c>
      <c r="K31" s="85">
        <v>1000</v>
      </c>
      <c r="L31" s="86">
        <v>1000</v>
      </c>
      <c r="M31" s="103">
        <f t="shared" si="0"/>
        <v>-20.5087440381558</v>
      </c>
    </row>
    <row r="32" spans="1:13" x14ac:dyDescent="0.2">
      <c r="A32" s="87" t="s">
        <v>30</v>
      </c>
      <c r="B32" s="89">
        <v>1656914</v>
      </c>
      <c r="C32" s="88">
        <v>1653600</v>
      </c>
      <c r="D32" s="88">
        <v>1654900</v>
      </c>
      <c r="E32" s="88">
        <v>1657000</v>
      </c>
      <c r="F32" s="88">
        <v>1653000</v>
      </c>
      <c r="G32" s="88">
        <v>1659000</v>
      </c>
      <c r="H32" s="88">
        <v>1659000</v>
      </c>
      <c r="I32" s="88">
        <v>1661000</v>
      </c>
      <c r="J32" s="88">
        <v>1660000</v>
      </c>
      <c r="K32" s="81">
        <v>1659000</v>
      </c>
      <c r="L32" s="82">
        <v>1655000</v>
      </c>
      <c r="M32" s="101">
        <f t="shared" si="0"/>
        <v>-0.1155159531514611</v>
      </c>
    </row>
    <row r="33" spans="1:13" x14ac:dyDescent="0.2">
      <c r="A33" s="90" t="s">
        <v>19</v>
      </c>
      <c r="B33" s="84">
        <v>217321</v>
      </c>
      <c r="C33" s="83">
        <v>217000</v>
      </c>
      <c r="D33" s="83">
        <v>217500</v>
      </c>
      <c r="E33" s="83">
        <v>218000</v>
      </c>
      <c r="F33" s="83">
        <v>217000</v>
      </c>
      <c r="G33" s="83">
        <v>218000</v>
      </c>
      <c r="H33" s="83">
        <v>217000</v>
      </c>
      <c r="I33" s="83">
        <v>217000</v>
      </c>
      <c r="J33" s="83">
        <v>217000</v>
      </c>
      <c r="K33" s="83">
        <v>217000</v>
      </c>
      <c r="L33" s="84">
        <v>216000</v>
      </c>
      <c r="M33" s="102">
        <f t="shared" si="0"/>
        <v>-0.60785658081823657</v>
      </c>
    </row>
    <row r="34" spans="1:13" x14ac:dyDescent="0.2">
      <c r="A34" s="90" t="s">
        <v>20</v>
      </c>
      <c r="B34" s="84">
        <v>193895</v>
      </c>
      <c r="C34" s="83">
        <v>191300</v>
      </c>
      <c r="D34" s="83">
        <v>177000</v>
      </c>
      <c r="E34" s="83">
        <v>173000</v>
      </c>
      <c r="F34" s="83">
        <v>167000</v>
      </c>
      <c r="G34" s="83">
        <v>166000</v>
      </c>
      <c r="H34" s="83">
        <v>166000</v>
      </c>
      <c r="I34" s="83">
        <v>167000</v>
      </c>
      <c r="J34" s="83">
        <v>166000</v>
      </c>
      <c r="K34" s="83">
        <v>166000</v>
      </c>
      <c r="L34" s="84">
        <v>166000</v>
      </c>
      <c r="M34" s="102">
        <f t="shared" si="0"/>
        <v>-14.386652569689781</v>
      </c>
    </row>
    <row r="35" spans="1:13" x14ac:dyDescent="0.2">
      <c r="A35" s="90" t="s">
        <v>21</v>
      </c>
      <c r="B35" s="84">
        <v>526095</v>
      </c>
      <c r="C35" s="83">
        <v>520900</v>
      </c>
      <c r="D35" s="83">
        <v>516900</v>
      </c>
      <c r="E35" s="83">
        <v>513000</v>
      </c>
      <c r="F35" s="83">
        <v>508000</v>
      </c>
      <c r="G35" s="83">
        <v>509000</v>
      </c>
      <c r="H35" s="83">
        <v>508000</v>
      </c>
      <c r="I35" s="83">
        <v>508000</v>
      </c>
      <c r="J35" s="83">
        <v>508000</v>
      </c>
      <c r="K35" s="83">
        <v>508000</v>
      </c>
      <c r="L35" s="84">
        <v>507000</v>
      </c>
      <c r="M35" s="102">
        <f t="shared" si="0"/>
        <v>-3.6295726057080944</v>
      </c>
    </row>
    <row r="36" spans="1:13" x14ac:dyDescent="0.2">
      <c r="A36" s="90" t="s">
        <v>22</v>
      </c>
      <c r="B36" s="84">
        <v>288825</v>
      </c>
      <c r="C36" s="83">
        <v>291000</v>
      </c>
      <c r="D36" s="83">
        <v>279700</v>
      </c>
      <c r="E36" s="83">
        <v>277000</v>
      </c>
      <c r="F36" s="83">
        <v>274000</v>
      </c>
      <c r="G36" s="83">
        <v>275000</v>
      </c>
      <c r="H36" s="83">
        <v>275000</v>
      </c>
      <c r="I36" s="83">
        <v>275000</v>
      </c>
      <c r="J36" s="83">
        <v>275000</v>
      </c>
      <c r="K36" s="83">
        <v>275000</v>
      </c>
      <c r="L36" s="84">
        <v>274000</v>
      </c>
      <c r="M36" s="102">
        <f t="shared" si="0"/>
        <v>-5.1328659222712716</v>
      </c>
    </row>
    <row r="37" spans="1:13" x14ac:dyDescent="0.2">
      <c r="A37" s="90" t="s">
        <v>23</v>
      </c>
      <c r="B37" s="84">
        <v>61991</v>
      </c>
      <c r="C37" s="83">
        <v>62300</v>
      </c>
      <c r="D37" s="83">
        <v>63100</v>
      </c>
      <c r="E37" s="83">
        <v>64000</v>
      </c>
      <c r="F37" s="83">
        <v>64000</v>
      </c>
      <c r="G37" s="83">
        <v>64000</v>
      </c>
      <c r="H37" s="83">
        <v>65000</v>
      </c>
      <c r="I37" s="83">
        <v>65000</v>
      </c>
      <c r="J37" s="83">
        <v>65000</v>
      </c>
      <c r="K37" s="83">
        <v>64000</v>
      </c>
      <c r="L37" s="84">
        <v>64000</v>
      </c>
      <c r="M37" s="102">
        <f t="shared" si="0"/>
        <v>3.2407930183413725</v>
      </c>
    </row>
    <row r="38" spans="1:13" x14ac:dyDescent="0.2">
      <c r="A38" s="90" t="s">
        <v>1</v>
      </c>
      <c r="B38" s="84">
        <v>115861</v>
      </c>
      <c r="C38" s="83">
        <v>112000</v>
      </c>
      <c r="D38" s="83">
        <v>137200</v>
      </c>
      <c r="E38" s="83">
        <v>146000</v>
      </c>
      <c r="F38" s="83">
        <v>154000</v>
      </c>
      <c r="G38" s="83">
        <v>157000</v>
      </c>
      <c r="H38" s="83">
        <v>158000</v>
      </c>
      <c r="I38" s="83">
        <v>159000</v>
      </c>
      <c r="J38" s="83">
        <v>159000</v>
      </c>
      <c r="K38" s="83">
        <v>158000</v>
      </c>
      <c r="L38" s="84">
        <v>157000</v>
      </c>
      <c r="M38" s="102">
        <f t="shared" si="0"/>
        <v>35.507202596214427</v>
      </c>
    </row>
    <row r="39" spans="1:13" x14ac:dyDescent="0.2">
      <c r="A39" s="90" t="s">
        <v>24</v>
      </c>
      <c r="B39" s="84">
        <v>64373</v>
      </c>
      <c r="C39" s="83">
        <v>68200</v>
      </c>
      <c r="D39" s="83">
        <v>69800</v>
      </c>
      <c r="E39" s="83">
        <v>70000</v>
      </c>
      <c r="F39" s="83">
        <v>71000</v>
      </c>
      <c r="G39" s="83">
        <v>71000</v>
      </c>
      <c r="H39" s="83">
        <v>71000</v>
      </c>
      <c r="I39" s="83">
        <v>71000</v>
      </c>
      <c r="J39" s="83">
        <v>71000</v>
      </c>
      <c r="K39" s="83">
        <v>71000</v>
      </c>
      <c r="L39" s="84">
        <v>71000</v>
      </c>
      <c r="M39" s="102">
        <f t="shared" si="0"/>
        <v>10.294688767029655</v>
      </c>
    </row>
    <row r="40" spans="1:13" x14ac:dyDescent="0.2">
      <c r="A40" s="91" t="s">
        <v>31</v>
      </c>
      <c r="B40" s="84">
        <v>152192</v>
      </c>
      <c r="C40" s="83">
        <v>153700</v>
      </c>
      <c r="D40" s="83">
        <v>156100</v>
      </c>
      <c r="E40" s="83">
        <v>158000</v>
      </c>
      <c r="F40" s="83">
        <v>160000</v>
      </c>
      <c r="G40" s="83">
        <v>161000</v>
      </c>
      <c r="H40" s="83">
        <v>161000</v>
      </c>
      <c r="I40" s="83">
        <v>161000</v>
      </c>
      <c r="J40" s="83">
        <v>161000</v>
      </c>
      <c r="K40" s="83">
        <v>162000</v>
      </c>
      <c r="L40" s="84">
        <v>162000</v>
      </c>
      <c r="M40" s="102">
        <f t="shared" si="0"/>
        <v>6.4444911690496207</v>
      </c>
    </row>
    <row r="41" spans="1:13" x14ac:dyDescent="0.2">
      <c r="A41" s="94" t="s">
        <v>28</v>
      </c>
      <c r="B41" s="86">
        <v>36361</v>
      </c>
      <c r="C41" s="85">
        <v>37200</v>
      </c>
      <c r="D41" s="85">
        <v>37600</v>
      </c>
      <c r="E41" s="85">
        <v>38000</v>
      </c>
      <c r="F41" s="85">
        <v>38000</v>
      </c>
      <c r="G41" s="85">
        <v>38000</v>
      </c>
      <c r="H41" s="85">
        <v>38000</v>
      </c>
      <c r="I41" s="85">
        <v>38000</v>
      </c>
      <c r="J41" s="85">
        <v>38000</v>
      </c>
      <c r="K41" s="85">
        <v>38000</v>
      </c>
      <c r="L41" s="86">
        <v>38000</v>
      </c>
      <c r="M41" s="103">
        <f t="shared" si="0"/>
        <v>4.5075767993179507</v>
      </c>
    </row>
    <row r="43" spans="1:13" x14ac:dyDescent="0.2">
      <c r="A43" s="110" t="s">
        <v>45</v>
      </c>
      <c r="C43" s="106"/>
      <c r="D43" s="106"/>
      <c r="E43" s="106"/>
      <c r="F43" s="106"/>
      <c r="G43" s="106"/>
      <c r="H43" s="106"/>
      <c r="I43" s="106"/>
      <c r="J43" s="106"/>
      <c r="K43" s="106"/>
      <c r="L43" s="106"/>
    </row>
    <row r="44" spans="1:13" x14ac:dyDescent="0.2">
      <c r="A44" s="110" t="s">
        <v>85</v>
      </c>
    </row>
  </sheetData>
  <mergeCells count="2">
    <mergeCell ref="C3:L3"/>
    <mergeCell ref="M3:M4"/>
  </mergeCells>
  <hyperlinks>
    <hyperlink ref="A2" location="Sommaire!B2" display="Retour au sommaire"/>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38"/>
  <sheetViews>
    <sheetView workbookViewId="0">
      <selection activeCell="B2" sqref="B2"/>
    </sheetView>
  </sheetViews>
  <sheetFormatPr baseColWidth="10" defaultRowHeight="15" x14ac:dyDescent="0.25"/>
  <cols>
    <col min="1" max="1" width="25.42578125" customWidth="1"/>
    <col min="2" max="38" width="7.42578125" bestFit="1" customWidth="1"/>
  </cols>
  <sheetData>
    <row r="1" spans="1:1" x14ac:dyDescent="0.25">
      <c r="A1" s="109" t="s">
        <v>76</v>
      </c>
    </row>
    <row r="2" spans="1:1" x14ac:dyDescent="0.25">
      <c r="A2" s="210" t="s">
        <v>92</v>
      </c>
    </row>
    <row r="29" spans="1:1" x14ac:dyDescent="0.25">
      <c r="A29" s="110" t="s">
        <v>45</v>
      </c>
    </row>
    <row r="30" spans="1:1" x14ac:dyDescent="0.25">
      <c r="A30" s="110" t="s">
        <v>91</v>
      </c>
    </row>
    <row r="33" spans="1:39" x14ac:dyDescent="0.25">
      <c r="A33" t="s">
        <v>93</v>
      </c>
    </row>
    <row r="35" spans="1:39" x14ac:dyDescent="0.25">
      <c r="B35">
        <v>1994</v>
      </c>
      <c r="C35">
        <v>1995</v>
      </c>
      <c r="D35">
        <v>1996</v>
      </c>
      <c r="E35">
        <v>1997</v>
      </c>
      <c r="F35">
        <v>1998</v>
      </c>
      <c r="G35">
        <v>1999</v>
      </c>
      <c r="H35">
        <v>2000</v>
      </c>
      <c r="I35">
        <v>2001</v>
      </c>
      <c r="J35">
        <v>2002</v>
      </c>
      <c r="K35">
        <v>2003</v>
      </c>
      <c r="L35">
        <v>2004</v>
      </c>
      <c r="M35">
        <v>2005</v>
      </c>
      <c r="N35">
        <v>2006</v>
      </c>
      <c r="O35">
        <v>2007</v>
      </c>
      <c r="P35">
        <v>2008</v>
      </c>
      <c r="Q35">
        <v>2009</v>
      </c>
      <c r="R35">
        <v>2010</v>
      </c>
      <c r="S35">
        <v>2011</v>
      </c>
      <c r="T35">
        <v>2012</v>
      </c>
      <c r="U35">
        <v>2013</v>
      </c>
      <c r="V35">
        <v>2014</v>
      </c>
      <c r="W35">
        <v>2015</v>
      </c>
      <c r="X35">
        <v>2016</v>
      </c>
      <c r="Y35">
        <v>2017</v>
      </c>
      <c r="Z35">
        <v>2018</v>
      </c>
      <c r="AA35">
        <v>2019</v>
      </c>
      <c r="AB35">
        <v>2020</v>
      </c>
      <c r="AC35">
        <v>2021</v>
      </c>
      <c r="AD35">
        <v>2022</v>
      </c>
      <c r="AE35">
        <v>2023</v>
      </c>
      <c r="AF35">
        <v>2024</v>
      </c>
      <c r="AG35">
        <v>2025</v>
      </c>
      <c r="AH35">
        <v>2026</v>
      </c>
      <c r="AI35">
        <v>2027</v>
      </c>
      <c r="AJ35">
        <v>2028</v>
      </c>
      <c r="AK35">
        <v>2029</v>
      </c>
      <c r="AL35">
        <v>2030</v>
      </c>
      <c r="AM35">
        <v>2031</v>
      </c>
    </row>
    <row r="36" spans="1:39" x14ac:dyDescent="0.25">
      <c r="A36" t="s">
        <v>10</v>
      </c>
      <c r="B36" s="104">
        <v>279586</v>
      </c>
      <c r="C36" s="104">
        <v>287046</v>
      </c>
      <c r="D36" s="104">
        <v>264727</v>
      </c>
      <c r="E36" s="104">
        <v>268868</v>
      </c>
      <c r="F36" s="104">
        <v>275113</v>
      </c>
      <c r="G36" s="104">
        <v>266285</v>
      </c>
      <c r="H36" s="104">
        <v>271155</v>
      </c>
      <c r="I36" s="104">
        <v>258785</v>
      </c>
      <c r="J36" s="104">
        <v>258192</v>
      </c>
      <c r="K36" s="104">
        <v>268335</v>
      </c>
      <c r="L36" s="104">
        <v>261137</v>
      </c>
      <c r="M36" s="104">
        <v>272512</v>
      </c>
      <c r="N36" s="104">
        <v>282788</v>
      </c>
      <c r="O36" s="104">
        <v>281733</v>
      </c>
      <c r="P36" s="104">
        <v>279698</v>
      </c>
      <c r="Q36" s="104">
        <v>286762</v>
      </c>
      <c r="R36" s="104">
        <v>279798</v>
      </c>
      <c r="S36" s="104">
        <v>283821</v>
      </c>
      <c r="T36" s="104">
        <v>293837</v>
      </c>
      <c r="U36" s="104">
        <v>305316</v>
      </c>
      <c r="V36" s="104">
        <v>305667</v>
      </c>
      <c r="W36" s="104">
        <v>317054</v>
      </c>
      <c r="X36" s="104">
        <v>327078</v>
      </c>
      <c r="Y36" s="104">
        <v>337714</v>
      </c>
      <c r="Z36" s="104">
        <v>359455</v>
      </c>
      <c r="AA36" s="104">
        <v>356384</v>
      </c>
      <c r="AB36" s="104">
        <v>384158</v>
      </c>
      <c r="AC36" s="104">
        <v>371705</v>
      </c>
      <c r="AD36" s="104">
        <v>363861</v>
      </c>
      <c r="AE36" s="104">
        <v>368749</v>
      </c>
      <c r="AF36" s="104">
        <v>367680</v>
      </c>
      <c r="AG36" s="104">
        <v>361248</v>
      </c>
      <c r="AH36" s="104">
        <v>367008</v>
      </c>
      <c r="AI36" s="104">
        <v>362784</v>
      </c>
      <c r="AJ36" s="104">
        <v>365088</v>
      </c>
      <c r="AK36" s="104">
        <v>361440</v>
      </c>
      <c r="AL36" s="104">
        <v>361344</v>
      </c>
      <c r="AM36" s="104">
        <v>357216</v>
      </c>
    </row>
    <row r="37" spans="1:39" x14ac:dyDescent="0.25">
      <c r="A37" t="s">
        <v>12</v>
      </c>
      <c r="B37" s="104">
        <v>130282</v>
      </c>
      <c r="C37" s="104">
        <v>138267</v>
      </c>
      <c r="D37" s="104">
        <v>135882</v>
      </c>
      <c r="E37" s="104">
        <v>136204</v>
      </c>
      <c r="F37" s="104">
        <v>144830</v>
      </c>
      <c r="G37" s="104">
        <v>149103</v>
      </c>
      <c r="H37" s="104">
        <v>152778</v>
      </c>
      <c r="I37" s="104">
        <v>147944</v>
      </c>
      <c r="J37" s="104">
        <v>141983</v>
      </c>
      <c r="K37" s="104">
        <v>142799</v>
      </c>
      <c r="L37" s="104">
        <v>143277</v>
      </c>
      <c r="M37" s="104">
        <v>140828</v>
      </c>
      <c r="N37" s="104">
        <v>140707</v>
      </c>
      <c r="O37" s="104">
        <v>137605</v>
      </c>
      <c r="P37" s="104">
        <v>135886</v>
      </c>
      <c r="Q37" s="104">
        <v>131602</v>
      </c>
      <c r="R37" s="104">
        <v>133431</v>
      </c>
      <c r="S37" s="104">
        <v>129472</v>
      </c>
      <c r="T37" s="104">
        <v>125121</v>
      </c>
      <c r="U37" s="104">
        <v>124853</v>
      </c>
      <c r="V37" s="104">
        <v>129210</v>
      </c>
      <c r="W37" s="104">
        <v>125144</v>
      </c>
      <c r="X37" s="104">
        <v>126578</v>
      </c>
      <c r="Y37" s="104">
        <v>128488</v>
      </c>
      <c r="Z37" s="104">
        <v>138570</v>
      </c>
      <c r="AA37" s="104">
        <v>138284</v>
      </c>
      <c r="AB37" s="104">
        <v>149972</v>
      </c>
      <c r="AC37" s="104">
        <v>131506</v>
      </c>
      <c r="AD37" s="104">
        <v>131896</v>
      </c>
      <c r="AE37" s="104">
        <v>133386</v>
      </c>
      <c r="AF37" s="104">
        <v>138569</v>
      </c>
      <c r="AG37" s="104">
        <v>134419</v>
      </c>
      <c r="AH37" s="104">
        <v>136426</v>
      </c>
      <c r="AI37" s="104">
        <v>135074</v>
      </c>
      <c r="AJ37" s="104">
        <v>135776</v>
      </c>
      <c r="AK37" s="104">
        <v>134515</v>
      </c>
      <c r="AL37" s="104">
        <v>134562</v>
      </c>
      <c r="AM37" s="104">
        <v>133096</v>
      </c>
    </row>
    <row r="38" spans="1:39" x14ac:dyDescent="0.25">
      <c r="A38" t="s">
        <v>14</v>
      </c>
      <c r="B38" s="104">
        <v>61465</v>
      </c>
      <c r="C38" s="104">
        <v>65741</v>
      </c>
      <c r="D38" s="104">
        <v>74514</v>
      </c>
      <c r="E38" s="104">
        <v>76726</v>
      </c>
      <c r="F38" s="104">
        <v>81573</v>
      </c>
      <c r="G38" s="104">
        <v>88296</v>
      </c>
      <c r="H38" s="104">
        <v>92617</v>
      </c>
      <c r="I38" s="104">
        <v>92499</v>
      </c>
      <c r="J38" s="104">
        <v>93580</v>
      </c>
      <c r="K38" s="104">
        <v>91537</v>
      </c>
      <c r="L38" s="104">
        <v>93958</v>
      </c>
      <c r="M38" s="104">
        <v>93268</v>
      </c>
      <c r="N38" s="104">
        <v>100562</v>
      </c>
      <c r="O38" s="104">
        <v>104975</v>
      </c>
      <c r="P38" s="104">
        <v>103311</v>
      </c>
      <c r="Q38" s="104">
        <v>120728</v>
      </c>
      <c r="R38" s="104">
        <v>118593</v>
      </c>
      <c r="S38" s="104">
        <v>156063</v>
      </c>
      <c r="T38" s="104">
        <v>190899</v>
      </c>
      <c r="U38" s="104">
        <v>159241</v>
      </c>
      <c r="V38" s="104">
        <v>190773</v>
      </c>
      <c r="W38" s="104">
        <v>176646</v>
      </c>
      <c r="X38" s="104">
        <v>179841</v>
      </c>
      <c r="Y38" s="104">
        <v>177570</v>
      </c>
      <c r="Z38" s="104">
        <v>179262</v>
      </c>
      <c r="AA38" s="104">
        <v>173675</v>
      </c>
      <c r="AB38" s="104">
        <v>188841</v>
      </c>
      <c r="AC38" s="104">
        <v>185810</v>
      </c>
      <c r="AD38" s="104">
        <v>171050</v>
      </c>
      <c r="AE38" s="104">
        <v>164469</v>
      </c>
      <c r="AF38" s="104">
        <v>163314</v>
      </c>
      <c r="AG38" s="104">
        <v>165172</v>
      </c>
      <c r="AH38" s="104">
        <v>167442</v>
      </c>
      <c r="AI38" s="104">
        <v>165791</v>
      </c>
      <c r="AJ38" s="104">
        <v>166410</v>
      </c>
      <c r="AK38" s="104">
        <v>164965</v>
      </c>
      <c r="AL38" s="104">
        <v>164862</v>
      </c>
      <c r="AM38" s="104">
        <v>163211</v>
      </c>
    </row>
  </sheetData>
  <hyperlinks>
    <hyperlink ref="A2" location="Sommaire!B2" display="Retour au sommaire"/>
  </hyperlink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6</vt:i4>
      </vt:variant>
    </vt:vector>
  </HeadingPairs>
  <TitlesOfParts>
    <vt:vector size="6" baseType="lpstr">
      <vt:lpstr>Sommaire</vt:lpstr>
      <vt:lpstr>Tab.1</vt:lpstr>
      <vt:lpstr>Tab.2</vt:lpstr>
      <vt:lpstr>Tab.3</vt:lpstr>
      <vt:lpstr>Tab.4</vt:lpstr>
      <vt:lpstr>Graph.1</vt:lpstr>
    </vt:vector>
  </TitlesOfParts>
  <Company>Ministere de l'Education Nationale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Mathieu Baudry</dc:creator>
  <cp:lastModifiedBy>Administration centrale</cp:lastModifiedBy>
  <dcterms:created xsi:type="dcterms:W3CDTF">2021-04-20T09:57:30Z</dcterms:created>
  <dcterms:modified xsi:type="dcterms:W3CDTF">2023-04-26T06:59:11Z</dcterms:modified>
</cp:coreProperties>
</file>