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esip-dgri-a\Observatoire Emploi ESR\Travaux Pique\SRE\NF juin 23\administratif\"/>
    </mc:Choice>
  </mc:AlternateContent>
  <bookViews>
    <workbookView xWindow="11340" yWindow="0" windowWidth="9150" windowHeight="8205" tabRatio="715" activeTab="1"/>
  </bookViews>
  <sheets>
    <sheet name="Méthodologie" sheetId="12" r:id="rId1"/>
    <sheet name="Evolutions départs" sheetId="13" r:id="rId2"/>
    <sheet name="Indicateurs 16-22" sheetId="6" r:id="rId3"/>
    <sheet name="Ecart HF evolutions" sheetId="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AMO_UniqueIdentifier" hidden="1">"'467865af-42ca-4d90-a492-b89856b259ea'"</definedName>
    <definedName name="_xlnm._FilterDatabase" localSheetId="3" hidden="1">'Ecart HF evolutions'!$B$3:$M$38</definedName>
    <definedName name="_xlnm._FilterDatabase" localSheetId="2" hidden="1">'Indicateurs 16-22'!$B$3:$M$20</definedName>
    <definedName name="a">'[1]calcul age moyen'!$C$9:$R$354</definedName>
    <definedName name="Avec_AGFF">[2]H1_T!$D$1</definedName>
    <definedName name="_xlnm.Database" localSheetId="3">#REF!</definedName>
    <definedName name="_xlnm.Database" localSheetId="1">#REF!</definedName>
    <definedName name="_xlnm.Database" localSheetId="2">#REF!</definedName>
    <definedName name="_xlnm.Database">#REF!</definedName>
    <definedName name="Col_Dates_Detail">[3]H1_T!$C:$D,[3]H1_T!$F:$I,[3]H1_T!$K:$N,[3]H1_T!$P:$S,[3]H1_T!$U:$X,[3]H1_T!$Z:$AC,[3]H1_T!$AE:$AH,[3]H1_T!$AJ:$AM,[3]H1_T!$AO:$AR</definedName>
    <definedName name="Dates" localSheetId="3">#REF!</definedName>
    <definedName name="Dates" localSheetId="1">#REF!</definedName>
    <definedName name="Dates" localSheetId="2">#REF!</definedName>
    <definedName name="Dates">#REF!</definedName>
    <definedName name="DDEF" localSheetId="3">#REF!</definedName>
    <definedName name="DDEF" localSheetId="1">#REF!</definedName>
    <definedName name="DDEF" localSheetId="2">#REF!</definedName>
    <definedName name="DDEF">#REF!</definedName>
    <definedName name="DDEF_P" localSheetId="3">#REF!</definedName>
    <definedName name="DDEF_P" localSheetId="1">#REF!</definedName>
    <definedName name="DDEF_P" localSheetId="2">#REF!</definedName>
    <definedName name="DDEF_P">#REF!</definedName>
    <definedName name="DDEH" localSheetId="3">#REF!</definedName>
    <definedName name="DDEH" localSheetId="1">#REF!</definedName>
    <definedName name="DDEH" localSheetId="2">#REF!</definedName>
    <definedName name="DDEH">#REF!</definedName>
    <definedName name="DDEH_P" localSheetId="3">#REF!</definedName>
    <definedName name="DDEH_P" localSheetId="1">#REF!</definedName>
    <definedName name="DDEH_P" localSheetId="2">#REF!</definedName>
    <definedName name="DDEH_P">#REF!</definedName>
    <definedName name="DDET" localSheetId="3">#REF!</definedName>
    <definedName name="DDET" localSheetId="1">#REF!</definedName>
    <definedName name="DDET" localSheetId="2">#REF!</definedName>
    <definedName name="DDET">#REF!</definedName>
    <definedName name="DDET_P" localSheetId="3">#REF!</definedName>
    <definedName name="DDET_P" localSheetId="1">#REF!</definedName>
    <definedName name="DDET_P" localSheetId="2">#REF!</definedName>
    <definedName name="DDET_P">#REF!</definedName>
    <definedName name="DDIF" localSheetId="3">#REF!</definedName>
    <definedName name="DDIF" localSheetId="1">#REF!</definedName>
    <definedName name="DDIF" localSheetId="2">#REF!</definedName>
    <definedName name="DDIF">#REF!</definedName>
    <definedName name="DDIF_P" localSheetId="3">#REF!</definedName>
    <definedName name="DDIF_P" localSheetId="1">#REF!</definedName>
    <definedName name="DDIF_P" localSheetId="2">#REF!</definedName>
    <definedName name="DDIF_P">#REF!</definedName>
    <definedName name="DDIH" localSheetId="3">#REF!</definedName>
    <definedName name="DDIH" localSheetId="1">#REF!</definedName>
    <definedName name="DDIH" localSheetId="2">#REF!</definedName>
    <definedName name="DDIH">#REF!</definedName>
    <definedName name="DDIH_P" localSheetId="3">#REF!</definedName>
    <definedName name="DDIH_P" localSheetId="1">#REF!</definedName>
    <definedName name="DDIH_P" localSheetId="2">#REF!</definedName>
    <definedName name="DDIH_P">#REF!</definedName>
    <definedName name="DDIT" localSheetId="3">#REF!</definedName>
    <definedName name="DDIT" localSheetId="1">#REF!</definedName>
    <definedName name="DDIT" localSheetId="2">#REF!</definedName>
    <definedName name="DDIT">#REF!</definedName>
    <definedName name="DDIT_P" localSheetId="3">#REF!</definedName>
    <definedName name="DDIT_P" localSheetId="1">#REF!</definedName>
    <definedName name="DDIT_P" localSheetId="2">#REF!</definedName>
    <definedName name="DDIT_P">#REF!</definedName>
    <definedName name="flux3" localSheetId="3">'[4]données source flux'!#REF!</definedName>
    <definedName name="flux3" localSheetId="1">'[4]données source flux'!#REF!</definedName>
    <definedName name="flux3" localSheetId="2">'[4]données source flux'!#REF!</definedName>
    <definedName name="flux3">'[4]données source flux'!#REF!</definedName>
    <definedName name="FP_L16" localSheetId="3">#REF!</definedName>
    <definedName name="FP_L16" localSheetId="1">#REF!</definedName>
    <definedName name="FP_L16" localSheetId="2">#REF!</definedName>
    <definedName name="FP_L16">#REF!</definedName>
    <definedName name="FTOT" localSheetId="3">#REF!</definedName>
    <definedName name="FTOT" localSheetId="1">#REF!</definedName>
    <definedName name="FTOT" localSheetId="2">#REF!</definedName>
    <definedName name="FTOT">#REF!</definedName>
    <definedName name="FTOT_P" localSheetId="3">#REF!</definedName>
    <definedName name="FTOT_P" localSheetId="1">#REF!</definedName>
    <definedName name="FTOT_P" localSheetId="2">#REF!</definedName>
    <definedName name="FTOT_P">#REF!</definedName>
    <definedName name="H1Regime">[3]EnvoiEffCot!$E$4</definedName>
    <definedName name="H2Regime">[3]EnvoiEffCot!$F$4</definedName>
    <definedName name="HorsGestion">[2]H1_T!$D$2</definedName>
    <definedName name="HTOT" localSheetId="3">#REF!</definedName>
    <definedName name="HTOT" localSheetId="1">#REF!</definedName>
    <definedName name="HTOT" localSheetId="2">#REF!</definedName>
    <definedName name="HTOT">#REF!</definedName>
    <definedName name="HTOT_P" localSheetId="3">#REF!</definedName>
    <definedName name="HTOT_P" localSheetId="1">#REF!</definedName>
    <definedName name="HTOT_P" localSheetId="2">#REF!</definedName>
    <definedName name="HTOT_P">#REF!</definedName>
    <definedName name="IDEF" localSheetId="3">#REF!</definedName>
    <definedName name="IDEF" localSheetId="1">#REF!</definedName>
    <definedName name="IDEF" localSheetId="2">#REF!</definedName>
    <definedName name="IDEF">#REF!</definedName>
    <definedName name="idef_p" localSheetId="3">#REF!</definedName>
    <definedName name="idef_p" localSheetId="1">#REF!</definedName>
    <definedName name="idef_p" localSheetId="2">#REF!</definedName>
    <definedName name="idef_p">#REF!</definedName>
    <definedName name="IDEH" localSheetId="3">#REF!</definedName>
    <definedName name="IDEH" localSheetId="1">#REF!</definedName>
    <definedName name="IDEH" localSheetId="2">#REF!</definedName>
    <definedName name="IDEH">#REF!</definedName>
    <definedName name="ideh_p" localSheetId="3">#REF!</definedName>
    <definedName name="ideh_p" localSheetId="1">#REF!</definedName>
    <definedName name="ideh_p" localSheetId="2">#REF!</definedName>
    <definedName name="ideh_p">#REF!</definedName>
    <definedName name="IDIF" localSheetId="3">#REF!</definedName>
    <definedName name="IDIF" localSheetId="1">#REF!</definedName>
    <definedName name="IDIF" localSheetId="2">#REF!</definedName>
    <definedName name="IDIF">#REF!</definedName>
    <definedName name="idif_p" localSheetId="3">#REF!</definedName>
    <definedName name="idif_p" localSheetId="1">#REF!</definedName>
    <definedName name="idif_p" localSheetId="2">#REF!</definedName>
    <definedName name="idif_p">#REF!</definedName>
    <definedName name="IDIH" localSheetId="3">#REF!</definedName>
    <definedName name="IDIH" localSheetId="1">#REF!</definedName>
    <definedName name="IDIH" localSheetId="2">#REF!</definedName>
    <definedName name="IDIH">#REF!</definedName>
    <definedName name="idih_p" localSheetId="3">#REF!</definedName>
    <definedName name="idih_p" localSheetId="1">#REF!</definedName>
    <definedName name="idih_p" localSheetId="2">#REF!</definedName>
    <definedName name="idih_p">#REF!</definedName>
    <definedName name="INVF" localSheetId="3">#REF!</definedName>
    <definedName name="INVF" localSheetId="1">#REF!</definedName>
    <definedName name="INVF" localSheetId="2">#REF!</definedName>
    <definedName name="INVF">#REF!</definedName>
    <definedName name="INVF_P" localSheetId="3">#REF!</definedName>
    <definedName name="INVF_P" localSheetId="1">#REF!</definedName>
    <definedName name="INVF_P" localSheetId="2">#REF!</definedName>
    <definedName name="INVF_P">#REF!</definedName>
    <definedName name="INVH" localSheetId="3">#REF!</definedName>
    <definedName name="INVH" localSheetId="1">#REF!</definedName>
    <definedName name="INVH" localSheetId="2">#REF!</definedName>
    <definedName name="INVH">#REF!</definedName>
    <definedName name="INVH_P" localSheetId="3">#REF!</definedName>
    <definedName name="INVH_P" localSheetId="1">#REF!</definedName>
    <definedName name="INVH_P" localSheetId="2">#REF!</definedName>
    <definedName name="INVH_P">#REF!</definedName>
    <definedName name="INVT" localSheetId="3">#REF!</definedName>
    <definedName name="INVT" localSheetId="1">#REF!</definedName>
    <definedName name="INVT" localSheetId="2">#REF!</definedName>
    <definedName name="INVT">#REF!</definedName>
    <definedName name="INVT_P" localSheetId="3">#REF!</definedName>
    <definedName name="INVT_P" localSheetId="1">#REF!</definedName>
    <definedName name="INVT_P" localSheetId="2">#REF!</definedName>
    <definedName name="INVT_P">#REF!</definedName>
    <definedName name="LigneCompareCharpin" localSheetId="3">#REF!</definedName>
    <definedName name="LigneCompareCharpin" localSheetId="1">#REF!</definedName>
    <definedName name="LigneCompareCharpin" localSheetId="2">#REF!</definedName>
    <definedName name="LigneCompareCharpin">#REF!</definedName>
    <definedName name="Masse_des_pensions_de_droit_dérivé" localSheetId="3">#REF!</definedName>
    <definedName name="Masse_des_pensions_de_droit_dérivé" localSheetId="1">#REF!</definedName>
    <definedName name="Masse_des_pensions_de_droit_dérivé" localSheetId="2">#REF!</definedName>
    <definedName name="Masse_des_pensions_de_droit_dérivé">#REF!</definedName>
    <definedName name="NomRegime">[3]EnvoiEffCot!$E$1</definedName>
    <definedName name="Organisme">[3]H1_T!$B$1</definedName>
    <definedName name="PENSTOT" localSheetId="3">#REF!</definedName>
    <definedName name="PENSTOT" localSheetId="1">#REF!</definedName>
    <definedName name="PENSTOT" localSheetId="2">#REF!</definedName>
    <definedName name="PENSTOT">#REF!</definedName>
    <definedName name="PENSTOT_P" localSheetId="3">#REF!</definedName>
    <definedName name="PENSTOT_P" localSheetId="1">#REF!</definedName>
    <definedName name="PENSTOT_P" localSheetId="2">#REF!</definedName>
    <definedName name="PENSTOT_P">#REF!</definedName>
    <definedName name="PourCompG" localSheetId="3">'[5]FPE après réforme'!#REF!</definedName>
    <definedName name="PourCompG" localSheetId="1">'[5]FPE après réforme'!#REF!</definedName>
    <definedName name="PourCompG" localSheetId="2">'[5]FPE après réforme'!#REF!</definedName>
    <definedName name="PourCompG">'[5]FPE après réforme'!#REF!</definedName>
    <definedName name="Prix_00_03">[6]H0!$B$128</definedName>
    <definedName name="Prix_2001" localSheetId="3">#REF!</definedName>
    <definedName name="Prix_2001" localSheetId="1">#REF!</definedName>
    <definedName name="Prix_2001" localSheetId="2">#REF!</definedName>
    <definedName name="Prix_2001">#REF!</definedName>
    <definedName name="Salage" localSheetId="3">#REF!</definedName>
    <definedName name="Salage" localSheetId="1">#REF!</definedName>
    <definedName name="Salage" localSheetId="2">#REF!</definedName>
    <definedName name="Salage">#REF!</definedName>
    <definedName name="SALARIES_TRIM42006_2">'[7]enqemploi données'!$H$2:$K$220</definedName>
    <definedName name="Tab_Val_Result_01">[6]H0!$A$1:$BC$40</definedName>
    <definedName name="Tab_Val_Result_01_H1" localSheetId="3">#REF!</definedName>
    <definedName name="Tab_Val_Result_01_H1" localSheetId="1">#REF!</definedName>
    <definedName name="Tab_Val_Result_01_H1" localSheetId="2">#REF!</definedName>
    <definedName name="Tab_Val_Result_01_H1">#REF!</definedName>
    <definedName name="Tab_Val_Result_04">[6]H0!$A$45:$BC$114</definedName>
    <definedName name="Tab_Val_Result_04_H1" localSheetId="3">#REF!</definedName>
    <definedName name="Tab_Val_Result_04_H1" localSheetId="1">#REF!</definedName>
    <definedName name="Tab_Val_Result_04_H1" localSheetId="2">#REF!</definedName>
    <definedName name="Tab_Val_Result_04_H1">#REF!</definedName>
    <definedName name="Tab_valeurs" localSheetId="3">#REF!</definedName>
    <definedName name="Tab_valeurs" localSheetId="1">#REF!</definedName>
    <definedName name="Tab_valeurs" localSheetId="2">#REF!</definedName>
    <definedName name="Tab_valeurs">#REF!</definedName>
    <definedName name="Tab_Valeurs2">'[8]retraites FPE civils mili PTT'!$A$4:$BH$9</definedName>
    <definedName name="Tab_ValeursMG09" localSheetId="3">#REF!</definedName>
    <definedName name="Tab_ValeursMG09" localSheetId="1">#REF!</definedName>
    <definedName name="Tab_ValeursMG09" localSheetId="2">#REF!</definedName>
    <definedName name="Tab_ValeursMG09">#REF!</definedName>
    <definedName name="Table" localSheetId="3">#REF!</definedName>
    <definedName name="Table" localSheetId="1">#REF!</definedName>
    <definedName name="Table" localSheetId="2">#REF!</definedName>
    <definedName name="Table">#REF!</definedName>
    <definedName name="Tcot" localSheetId="3">#REF!</definedName>
    <definedName name="Tcot" localSheetId="1">#REF!</definedName>
    <definedName name="Tcot" localSheetId="2">#REF!</definedName>
    <definedName name="Tcot">#REF!</definedName>
    <definedName name="Val_Euro">[6]H0!$B$129</definedName>
    <definedName name="ValEuro" localSheetId="3">#REF!</definedName>
    <definedName name="ValEuro" localSheetId="1">#REF!</definedName>
    <definedName name="ValEuro" localSheetId="2">#REF!</definedName>
    <definedName name="ValEuro">#REF!</definedName>
    <definedName name="Variante" localSheetId="3">#REF!</definedName>
    <definedName name="Variante" localSheetId="1">#REF!</definedName>
    <definedName name="Variante" localSheetId="2">#REF!</definedName>
    <definedName name="Variante">#REF!</definedName>
    <definedName name="VDEF" localSheetId="3">#REF!</definedName>
    <definedName name="VDEF" localSheetId="1">#REF!</definedName>
    <definedName name="VDEF" localSheetId="2">#REF!</definedName>
    <definedName name="VDEF">#REF!</definedName>
    <definedName name="vdef_p" localSheetId="3">#REF!</definedName>
    <definedName name="vdef_p" localSheetId="1">#REF!</definedName>
    <definedName name="vdef_p" localSheetId="2">#REF!</definedName>
    <definedName name="vdef_p">#REF!</definedName>
    <definedName name="VDEH" localSheetId="3">#REF!</definedName>
    <definedName name="VDEH" localSheetId="1">#REF!</definedName>
    <definedName name="VDEH" localSheetId="2">#REF!</definedName>
    <definedName name="VDEH">#REF!</definedName>
    <definedName name="vdeh_p" localSheetId="3">#REF!</definedName>
    <definedName name="vdeh_p" localSheetId="1">#REF!</definedName>
    <definedName name="vdeh_p" localSheetId="2">#REF!</definedName>
    <definedName name="vdeh_p">#REF!</definedName>
    <definedName name="VDIF" localSheetId="3">#REF!</definedName>
    <definedName name="VDIF" localSheetId="1">#REF!</definedName>
    <definedName name="VDIF" localSheetId="2">#REF!</definedName>
    <definedName name="VDIF">#REF!</definedName>
    <definedName name="vdif_p" localSheetId="3">#REF!</definedName>
    <definedName name="vdif_p" localSheetId="1">#REF!</definedName>
    <definedName name="vdif_p" localSheetId="2">#REF!</definedName>
    <definedName name="vdif_p">#REF!</definedName>
    <definedName name="VDIH" localSheetId="3">#REF!</definedName>
    <definedName name="VDIH" localSheetId="1">#REF!</definedName>
    <definedName name="VDIH" localSheetId="2">#REF!</definedName>
    <definedName name="VDIH">#REF!</definedName>
    <definedName name="vdih_p" localSheetId="3">#REF!</definedName>
    <definedName name="vdih_p" localSheetId="1">#REF!</definedName>
    <definedName name="vdih_p" localSheetId="2">#REF!</definedName>
    <definedName name="vdih_p">#REF!</definedName>
    <definedName name="VIEF" localSheetId="3">#REF!</definedName>
    <definedName name="VIEF" localSheetId="1">#REF!</definedName>
    <definedName name="VIEF" localSheetId="2">#REF!</definedName>
    <definedName name="VIEF">#REF!</definedName>
    <definedName name="VIEF_P" localSheetId="3">#REF!</definedName>
    <definedName name="VIEF_P" localSheetId="1">#REF!</definedName>
    <definedName name="VIEF_P" localSheetId="2">#REF!</definedName>
    <definedName name="VIEF_P">#REF!</definedName>
    <definedName name="VIEH" localSheetId="3">#REF!</definedName>
    <definedName name="VIEH" localSheetId="1">#REF!</definedName>
    <definedName name="VIEH" localSheetId="2">#REF!</definedName>
    <definedName name="VIEH">#REF!</definedName>
    <definedName name="VIEH_P" localSheetId="3">#REF!</definedName>
    <definedName name="VIEH_P" localSheetId="1">#REF!</definedName>
    <definedName name="VIEH_P" localSheetId="2">#REF!</definedName>
    <definedName name="VIEH_P">#REF!</definedName>
    <definedName name="VIET" localSheetId="3">#REF!</definedName>
    <definedName name="VIET" localSheetId="1">#REF!</definedName>
    <definedName name="VIET" localSheetId="2">#REF!</definedName>
    <definedName name="VIET">#REF!</definedName>
    <definedName name="VIET_P" localSheetId="3">#REF!</definedName>
    <definedName name="VIET_P" localSheetId="1">#REF!</definedName>
    <definedName name="VIET_P" localSheetId="2">#REF!</definedName>
    <definedName name="VIET_P">#REF!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3" l="1"/>
  <c r="E8" i="13"/>
  <c r="E7" i="13"/>
  <c r="E6" i="13"/>
  <c r="E5" i="13"/>
  <c r="E4" i="13"/>
  <c r="C10" i="13" l="1"/>
  <c r="F7" i="13"/>
  <c r="F6" i="13"/>
  <c r="G10" i="13"/>
  <c r="D6" i="13"/>
  <c r="D7" i="13"/>
  <c r="E12" i="13"/>
  <c r="O12" i="13"/>
  <c r="N13" i="13"/>
  <c r="J14" i="13"/>
  <c r="R14" i="13"/>
  <c r="O13" i="13"/>
  <c r="C5" i="13"/>
  <c r="G5" i="13"/>
  <c r="M12" i="13"/>
  <c r="K13" i="13"/>
  <c r="O14" i="13"/>
  <c r="L12" i="13"/>
  <c r="H12" i="13"/>
  <c r="P12" i="13"/>
  <c r="E13" i="13"/>
  <c r="M13" i="13"/>
  <c r="J12" i="13"/>
  <c r="K12" i="13"/>
  <c r="I14" i="13"/>
  <c r="Q14" i="13"/>
  <c r="L13" i="13"/>
  <c r="I12" i="13"/>
  <c r="R12" i="13"/>
  <c r="N12" i="13"/>
  <c r="I13" i="13"/>
  <c r="Q13" i="13"/>
  <c r="L14" i="13"/>
  <c r="Q12" i="13"/>
  <c r="H13" i="13"/>
  <c r="P13" i="13"/>
  <c r="K14" i="13"/>
  <c r="J13" i="13"/>
  <c r="R13" i="13"/>
  <c r="F10" i="13"/>
  <c r="M14" i="13"/>
  <c r="N14" i="13"/>
  <c r="H14" i="13"/>
  <c r="P14" i="13"/>
  <c r="D10" i="13"/>
  <c r="D9" i="13"/>
  <c r="C9" i="13"/>
  <c r="G7" i="13"/>
  <c r="F8" i="13"/>
  <c r="D5" i="13"/>
  <c r="C6" i="13"/>
  <c r="G6" i="13"/>
  <c r="C8" i="13"/>
  <c r="C12" i="13" s="1"/>
  <c r="E10" i="13"/>
  <c r="E14" i="13" s="1"/>
  <c r="S5" i="13"/>
  <c r="S6" i="13"/>
  <c r="S7" i="13"/>
  <c r="C7" i="13"/>
  <c r="F9" i="13"/>
  <c r="F5" i="13"/>
  <c r="S10" i="13"/>
  <c r="D8" i="13"/>
  <c r="S8" i="13"/>
  <c r="S12" i="13" s="1"/>
  <c r="G9" i="13"/>
  <c r="S9" i="13"/>
  <c r="G8" i="13"/>
  <c r="D12" i="13" l="1"/>
  <c r="F13" i="13"/>
  <c r="G12" i="13"/>
  <c r="F14" i="13"/>
  <c r="C13" i="13"/>
  <c r="S13" i="13"/>
  <c r="S14" i="13"/>
  <c r="C14" i="13"/>
  <c r="D14" i="13"/>
  <c r="D13" i="13"/>
  <c r="G13" i="13"/>
  <c r="F12" i="13"/>
  <c r="G14" i="13"/>
  <c r="I33" i="9" l="1"/>
  <c r="C33" i="9"/>
  <c r="D34" i="9"/>
  <c r="K34" i="9"/>
  <c r="J33" i="9"/>
  <c r="E34" i="9"/>
  <c r="H33" i="9"/>
  <c r="C34" i="9"/>
  <c r="J34" i="9"/>
  <c r="D32" i="9"/>
  <c r="D33" i="9"/>
  <c r="K33" i="9"/>
  <c r="F34" i="9"/>
  <c r="E33" i="9"/>
  <c r="G34" i="9"/>
  <c r="F33" i="9"/>
  <c r="G33" i="9"/>
  <c r="H34" i="9"/>
  <c r="I34" i="9"/>
  <c r="K32" i="9"/>
  <c r="H22" i="9"/>
  <c r="I32" i="9"/>
  <c r="F29" i="9"/>
  <c r="I31" i="9"/>
  <c r="I30" i="9" s="1"/>
  <c r="F27" i="9"/>
  <c r="E27" i="9"/>
  <c r="E29" i="9"/>
  <c r="J23" i="9"/>
  <c r="C29" i="9"/>
  <c r="C25" i="9"/>
  <c r="H32" i="9"/>
  <c r="D24" i="9"/>
  <c r="J25" i="9"/>
  <c r="G32" i="9"/>
  <c r="H26" i="9"/>
  <c r="K26" i="9"/>
  <c r="I29" i="9" l="1"/>
  <c r="K23" i="9"/>
  <c r="J29" i="9"/>
  <c r="H29" i="9"/>
  <c r="K29" i="9"/>
  <c r="G29" i="9"/>
  <c r="D29" i="9"/>
  <c r="C27" i="9"/>
  <c r="G23" i="9"/>
  <c r="D23" i="9"/>
  <c r="E23" i="9"/>
  <c r="C23" i="9"/>
  <c r="H23" i="9"/>
  <c r="F23" i="9"/>
  <c r="I23" i="9"/>
  <c r="I26" i="9"/>
  <c r="E25" i="9"/>
  <c r="G26" i="9"/>
  <c r="I21" i="9"/>
  <c r="E24" i="9"/>
  <c r="E26" i="9"/>
  <c r="J26" i="9"/>
  <c r="C21" i="9"/>
  <c r="E31" i="9"/>
  <c r="E30" i="9" s="1"/>
  <c r="C22" i="9"/>
  <c r="K27" i="9"/>
  <c r="F25" i="9"/>
  <c r="K24" i="9"/>
  <c r="G24" i="9"/>
  <c r="K31" i="9"/>
  <c r="K30" i="9" s="1"/>
  <c r="G27" i="9"/>
  <c r="F21" i="9"/>
  <c r="G22" i="9"/>
  <c r="J21" i="9"/>
  <c r="D22" i="9"/>
  <c r="D26" i="9"/>
  <c r="D27" i="9"/>
  <c r="J22" i="9"/>
  <c r="C26" i="9"/>
  <c r="C32" i="9"/>
  <c r="I25" i="9"/>
  <c r="F26" i="9"/>
  <c r="J27" i="9"/>
  <c r="G31" i="9"/>
  <c r="G30" i="9" s="1"/>
  <c r="K21" i="9"/>
  <c r="D31" i="9"/>
  <c r="D30" i="9" s="1"/>
  <c r="G21" i="9"/>
  <c r="E22" i="9"/>
  <c r="J24" i="9"/>
  <c r="J31" i="9"/>
  <c r="J30" i="9" s="1"/>
  <c r="H24" i="9"/>
  <c r="I22" i="9"/>
  <c r="F31" i="9"/>
  <c r="F30" i="9" s="1"/>
  <c r="K25" i="9"/>
  <c r="D21" i="9"/>
  <c r="G25" i="9"/>
  <c r="H25" i="9"/>
  <c r="I24" i="9"/>
  <c r="D25" i="9"/>
  <c r="J32" i="9"/>
  <c r="H27" i="9"/>
  <c r="H31" i="9"/>
  <c r="H30" i="9" s="1"/>
  <c r="E32" i="9"/>
  <c r="F22" i="9"/>
  <c r="C31" i="9"/>
  <c r="C30" i="9" s="1"/>
  <c r="F24" i="9"/>
  <c r="C24" i="9"/>
  <c r="F32" i="9"/>
  <c r="K22" i="9"/>
  <c r="E21" i="9"/>
  <c r="H21" i="9"/>
  <c r="I27" i="9"/>
  <c r="K18" i="9"/>
  <c r="F18" i="9"/>
  <c r="E18" i="9"/>
  <c r="C18" i="9"/>
  <c r="H17" i="9"/>
  <c r="J18" i="9"/>
  <c r="D18" i="9"/>
  <c r="I18" i="9"/>
  <c r="G17" i="9"/>
  <c r="H18" i="9"/>
  <c r="F17" i="9"/>
  <c r="K17" i="9"/>
  <c r="E17" i="9"/>
  <c r="J17" i="9"/>
  <c r="D17" i="9"/>
  <c r="G18" i="9"/>
  <c r="I17" i="9"/>
  <c r="C17" i="9"/>
  <c r="E14" i="9" l="1"/>
  <c r="J16" i="9"/>
  <c r="J14" i="9"/>
  <c r="I9" i="9"/>
  <c r="I11" i="9"/>
  <c r="J6" i="9"/>
  <c r="C14" i="9"/>
  <c r="F14" i="9"/>
  <c r="K14" i="9"/>
  <c r="G14" i="9"/>
  <c r="F7" i="9"/>
  <c r="K9" i="9"/>
  <c r="J7" i="9"/>
  <c r="D14" i="9"/>
  <c r="H14" i="9"/>
  <c r="I14" i="9"/>
  <c r="I8" i="9"/>
  <c r="J11" i="9"/>
  <c r="K8" i="9"/>
  <c r="K10" i="9"/>
  <c r="D15" i="9"/>
  <c r="C7" i="9"/>
  <c r="C6" i="9"/>
  <c r="G10" i="9"/>
  <c r="F16" i="9"/>
  <c r="K12" i="9"/>
  <c r="D12" i="9"/>
  <c r="D8" i="9"/>
  <c r="H7" i="9"/>
  <c r="C11" i="9"/>
  <c r="E8" i="9"/>
  <c r="G11" i="9"/>
  <c r="I12" i="9"/>
  <c r="J9" i="9"/>
  <c r="F6" i="9"/>
  <c r="K11" i="9"/>
  <c r="D7" i="9"/>
  <c r="D16" i="9"/>
  <c r="H9" i="9"/>
  <c r="C12" i="9"/>
  <c r="E7" i="9"/>
  <c r="G6" i="9"/>
  <c r="I16" i="9"/>
  <c r="J15" i="9"/>
  <c r="F11" i="9"/>
  <c r="D10" i="9"/>
  <c r="E11" i="9"/>
  <c r="G7" i="9"/>
  <c r="I10" i="9"/>
  <c r="J10" i="9"/>
  <c r="F9" i="9"/>
  <c r="D6" i="9"/>
  <c r="H15" i="9"/>
  <c r="H16" i="9"/>
  <c r="C9" i="9"/>
  <c r="E9" i="9"/>
  <c r="G9" i="9"/>
  <c r="G15" i="9"/>
  <c r="I6" i="9"/>
  <c r="F15" i="9"/>
  <c r="F12" i="9"/>
  <c r="K15" i="9"/>
  <c r="H8" i="9"/>
  <c r="C15" i="9"/>
  <c r="E15" i="9"/>
  <c r="E12" i="9"/>
  <c r="G12" i="9"/>
  <c r="G8" i="9"/>
  <c r="I15" i="9"/>
  <c r="J8" i="9"/>
  <c r="F10" i="9"/>
  <c r="K6" i="9"/>
  <c r="D11" i="9"/>
  <c r="H12" i="9"/>
  <c r="H11" i="9"/>
  <c r="C16" i="9"/>
  <c r="E10" i="9"/>
  <c r="I7" i="9"/>
  <c r="J12" i="9"/>
  <c r="F8" i="9"/>
  <c r="K7" i="9"/>
  <c r="K16" i="9"/>
  <c r="D9" i="9"/>
  <c r="H10" i="9"/>
  <c r="C10" i="9"/>
  <c r="C8" i="9"/>
  <c r="E6" i="9"/>
  <c r="E16" i="9"/>
  <c r="G16" i="9"/>
  <c r="H6" i="9" l="1"/>
</calcChain>
</file>

<file path=xl/sharedStrings.xml><?xml version="1.0" encoding="utf-8"?>
<sst xmlns="http://schemas.openxmlformats.org/spreadsheetml/2006/main" count="188" uniqueCount="76">
  <si>
    <t>Ensemble hommes et femmes</t>
  </si>
  <si>
    <t>EPST</t>
  </si>
  <si>
    <t>Ensemble EPST</t>
  </si>
  <si>
    <t>Corps assimilés</t>
  </si>
  <si>
    <t>AI</t>
  </si>
  <si>
    <t>Durée d’assurance tous régimes (trimestres)</t>
  </si>
  <si>
    <t>Pensions avec décote (%)</t>
  </si>
  <si>
    <t>Pensions avec surcote (%)</t>
  </si>
  <si>
    <t>Taux de liquidation (%)</t>
  </si>
  <si>
    <t>IR-IE</t>
  </si>
  <si>
    <t>PRAG-PRCE</t>
  </si>
  <si>
    <t>Taux de remplacement (%)</t>
  </si>
  <si>
    <t>DR</t>
  </si>
  <si>
    <t>CR</t>
  </si>
  <si>
    <t>PR</t>
  </si>
  <si>
    <t>MCF</t>
  </si>
  <si>
    <t>Technicien-AT</t>
  </si>
  <si>
    <t>MCFU</t>
  </si>
  <si>
    <t>PRAG</t>
  </si>
  <si>
    <t>PRCE</t>
  </si>
  <si>
    <t>PRU</t>
  </si>
  <si>
    <t>Enseignants du supérieur</t>
  </si>
  <si>
    <t>Ensemble enseignants</t>
  </si>
  <si>
    <t>dont accessoires (€)</t>
  </si>
  <si>
    <t>Taux de décote (%)</t>
  </si>
  <si>
    <t>Taux de surcote (%)</t>
  </si>
  <si>
    <t>Durée des bonifications retenues</t>
  </si>
  <si>
    <t>Durée d’assurance tous régimes, hors bonifications (trimestres)</t>
  </si>
  <si>
    <t>Pension moyenne mensuelle (principal et accessoires, €)</t>
  </si>
  <si>
    <t>Pension moyenne mensuelle (€)</t>
  </si>
  <si>
    <t>Taux de liquidation (points de %)</t>
  </si>
  <si>
    <t>Pensions avec surcote (points)</t>
  </si>
  <si>
    <t>Pensions avec décote (points)</t>
  </si>
  <si>
    <t>Pension moyenne mensuelle (%)</t>
  </si>
  <si>
    <t>Ecarts femmes-hommes : moyennes 2021-2022</t>
  </si>
  <si>
    <t>Âge moyen à la liquidation</t>
  </si>
  <si>
    <t>Indice moyen à la liquidation</t>
  </si>
  <si>
    <t>Durée de services dans la FPE (trimestres)</t>
  </si>
  <si>
    <t>Indice moyen à la liquidation (évolution en %)</t>
  </si>
  <si>
    <t>Indice moyen à la liquidation (écart en %)</t>
  </si>
  <si>
    <t>Pension moyenne mensuelle (en %)</t>
  </si>
  <si>
    <t>Taux de remplacement (points de %)</t>
  </si>
  <si>
    <t>Nombre de pensions liquidées "pour vieillesse"</t>
  </si>
  <si>
    <t xml:space="preserve">Evolutions entre 2016-2017 et 2020-2022 (tableau précédent) : ensemble femmes-hommes </t>
  </si>
  <si>
    <t>Part des femmes dans les départs (%)</t>
  </si>
  <si>
    <t>Principaux indicateurs sur les pensions liquidées : moyennes 2021-2022, par corps</t>
  </si>
  <si>
    <t>CR-DR</t>
  </si>
  <si>
    <t>Ingénieurs</t>
  </si>
  <si>
    <t xml:space="preserve">Enseignants-chercheurs </t>
  </si>
  <si>
    <t>17-20</t>
  </si>
  <si>
    <t>20-21</t>
  </si>
  <si>
    <t>21-22</t>
  </si>
  <si>
    <t>Evolutions</t>
  </si>
  <si>
    <t>Corps détaillés</t>
  </si>
  <si>
    <t>Filières</t>
  </si>
  <si>
    <t>2016-2017 (moyennes)</t>
  </si>
  <si>
    <t>Ensemble</t>
  </si>
  <si>
    <t>Départs en retaite des titulaires de l’enseignement supérieur et la recherche</t>
  </si>
  <si>
    <t>Tableau NF</t>
  </si>
  <si>
    <r>
      <rPr>
        <b/>
        <sz val="10"/>
        <color theme="1"/>
        <rFont val="Calibri"/>
        <family val="2"/>
        <scheme val="minor"/>
      </rPr>
      <t xml:space="preserve">Champ : </t>
    </r>
    <r>
      <rPr>
        <sz val="10"/>
        <color theme="1"/>
        <rFont val="Calibri"/>
        <family val="2"/>
        <scheme val="minor"/>
      </rPr>
      <t>enseignants en universités et titulaires des EPST, pensions civiles de droit direct, pour « vieillesse » ou invalidité</t>
    </r>
  </si>
  <si>
    <r>
      <rPr>
        <b/>
        <sz val="10"/>
        <color theme="1"/>
        <rFont val="Calibri"/>
        <family val="2"/>
        <scheme val="minor"/>
      </rPr>
      <t>Source :</t>
    </r>
    <r>
      <rPr>
        <b/>
        <i/>
        <sz val="10"/>
        <color theme="1"/>
        <rFont val="Calibri"/>
        <family val="2"/>
        <scheme val="minor"/>
      </rPr>
      <t xml:space="preserve"> </t>
    </r>
    <r>
      <rPr>
        <i/>
        <sz val="10"/>
        <color theme="1"/>
        <rFont val="Calibri"/>
        <family val="2"/>
        <scheme val="minor"/>
      </rPr>
      <t>DGFiP – Service des retraites de l’État (SRE), Traitements SIES.</t>
    </r>
  </si>
  <si>
    <r>
      <rPr>
        <b/>
        <sz val="10"/>
        <color theme="1"/>
        <rFont val="Calibri"/>
        <family val="2"/>
        <scheme val="minor"/>
      </rPr>
      <t xml:space="preserve">Champ : </t>
    </r>
    <r>
      <rPr>
        <sz val="10"/>
        <color theme="1"/>
        <rFont val="Calibri"/>
        <family val="2"/>
        <scheme val="minor"/>
      </rPr>
      <t>enseignants en universités et titulaires des EPST, pensions civiles de droit direct, pour « vieillesse » (ancienneté + motifs familiaux), hors invalidité.</t>
    </r>
  </si>
  <si>
    <t>Référence NF</t>
  </si>
  <si>
    <t>Femmes, moyennes 2021-2022</t>
  </si>
  <si>
    <t>Hommes, moyennes 2021-2022</t>
  </si>
  <si>
    <r>
      <rPr>
        <b/>
        <sz val="10"/>
        <color theme="1"/>
        <rFont val="Calibri"/>
        <family val="2"/>
        <scheme val="minor"/>
      </rPr>
      <t xml:space="preserve">Lecture : </t>
    </r>
    <r>
      <rPr>
        <sz val="8"/>
        <color theme="1"/>
        <rFont val="Calibri"/>
        <family val="2"/>
      </rPr>
      <t>les femmes (30% des départs des DR) partent en retraite 0,5 ans plus tôt que les hommes, avec un indice moyen à la liquidation inférieur de 1,9%.</t>
    </r>
  </si>
  <si>
    <r>
      <rPr>
        <b/>
        <sz val="10"/>
        <color theme="1"/>
        <rFont val="Calibri"/>
        <family val="2"/>
        <scheme val="minor"/>
      </rPr>
      <t>Note :</t>
    </r>
    <r>
      <rPr>
        <sz val="8"/>
        <color theme="1"/>
        <rFont val="Calibri"/>
        <family val="2"/>
      </rPr>
      <t xml:space="preserve"> pour les IR-IE, le détail est non disponible ; parmi les titulaires </t>
    </r>
    <r>
      <rPr>
        <u/>
        <sz val="8"/>
        <color theme="1"/>
        <rFont val="Calibri"/>
        <family val="2"/>
      </rPr>
      <t>en activité</t>
    </r>
    <r>
      <rPr>
        <sz val="8"/>
        <color theme="1"/>
        <rFont val="Calibri"/>
        <family val="2"/>
      </rPr>
      <t>, les femmes sont plus souvent IE que IR, contrairement aux hommes</t>
    </r>
  </si>
  <si>
    <t>Principaux indicateurs sur les pensions liquidées, par corps</t>
  </si>
  <si>
    <t>Départs en retraite des enseignants titulaires en université</t>
  </si>
  <si>
    <t>Départs en retraite des titulaires des EPST</t>
  </si>
  <si>
    <t>Titulaires des EPST</t>
  </si>
  <si>
    <t>Enseignants titulaires en université</t>
  </si>
  <si>
    <t>MESR, « statistiques et analyses » </t>
  </si>
  <si>
    <t xml:space="preserve">Rapport sur l’État de l'emploi scientifique en France – édition 2023. </t>
  </si>
  <si>
    <t>Les départs en retraite des titulaires de l'enseignement supérieur et de la recherche de 2021 à 2027, NI SIES N°5, mai 2022.</t>
  </si>
  <si>
    <t xml:space="preserve">Les départs en retraite des enseignants titulaires du second degré en EPSCP augmenteraient de 28 % entre 2021 et 2029 | ESR, NI SIES N° 12, Décembre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</si>
</sst>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0"/>
      <color theme="1"/>
      <name val="Arial"/>
      <family val="2"/>
    </font>
    <font>
      <b/>
      <sz val="9"/>
      <color indexed="8"/>
      <name val="Arial"/>
      <family val="2"/>
    </font>
    <font>
      <b/>
      <sz val="9"/>
      <color theme="1"/>
      <name val="Arial"/>
      <family val="2"/>
    </font>
    <font>
      <sz val="8"/>
      <color theme="1"/>
      <name val="Arial"/>
      <family val="2"/>
    </font>
    <font>
      <sz val="8"/>
      <color theme="1"/>
      <name val="Calibri"/>
      <family val="2"/>
      <scheme val="minor"/>
    </font>
    <font>
      <b/>
      <sz val="10"/>
      <color theme="1"/>
      <name val="Calibri"/>
      <family val="2"/>
      <scheme val="minor"/>
    </font>
    <font>
      <sz val="11"/>
      <color rgb="FF000000"/>
      <name val="Calibri"/>
      <family val="2"/>
      <scheme val="minor"/>
    </font>
    <font>
      <sz val="11"/>
      <color rgb="FF000000"/>
      <name val="Arial"/>
      <family val="2"/>
    </font>
    <font>
      <b/>
      <sz val="11"/>
      <color theme="1"/>
      <name val="Arial"/>
      <family val="2"/>
    </font>
    <font>
      <sz val="9"/>
      <color theme="1"/>
      <name val="Calibri"/>
      <family val="2"/>
      <scheme val="minor"/>
    </font>
    <font>
      <b/>
      <sz val="10"/>
      <color indexed="8"/>
      <name val="Calibri"/>
      <family val="2"/>
      <scheme val="minor"/>
    </font>
    <font>
      <sz val="10"/>
      <color theme="1"/>
      <name val="Calibri"/>
      <family val="2"/>
      <scheme val="minor"/>
    </font>
    <font>
      <sz val="10"/>
      <color rgb="FF000000"/>
      <name val="Calibri"/>
      <family val="2"/>
      <scheme val="minor"/>
    </font>
    <font>
      <b/>
      <sz val="11"/>
      <color rgb="FF000000"/>
      <name val="Calibri"/>
      <family val="2"/>
      <scheme val="minor"/>
    </font>
    <font>
      <sz val="8"/>
      <color theme="1"/>
      <name val="Calibri"/>
      <family val="2"/>
    </font>
    <font>
      <i/>
      <sz val="10"/>
      <color theme="1"/>
      <name val="Calibri"/>
      <family val="2"/>
      <scheme val="minor"/>
    </font>
    <font>
      <b/>
      <i/>
      <sz val="10"/>
      <color theme="1"/>
      <name val="Calibri"/>
      <family val="2"/>
      <scheme val="minor"/>
    </font>
    <font>
      <u/>
      <sz val="8"/>
      <color theme="1"/>
      <name val="Calibri"/>
      <family val="2"/>
    </font>
    <font>
      <u/>
      <sz val="11"/>
      <color theme="10"/>
      <name val="Calibri"/>
      <family val="2"/>
      <scheme val="minor"/>
    </font>
    <font>
      <b/>
      <sz val="10"/>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right/>
      <top style="medium">
        <color indexed="64"/>
      </top>
      <bottom style="thin">
        <color indexed="64"/>
      </bottom>
      <diagonal/>
    </border>
    <border>
      <left style="medium">
        <color rgb="FFC1C1C1"/>
      </left>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27">
    <xf numFmtId="0" fontId="0" fillId="0" borderId="0" xfId="0"/>
    <xf numFmtId="0" fontId="0" fillId="0" borderId="0" xfId="0" applyBorder="1"/>
    <xf numFmtId="0" fontId="3" fillId="0" borderId="0" xfId="0" applyFont="1"/>
    <xf numFmtId="0" fontId="4" fillId="0" borderId="0" xfId="0" applyFont="1" applyBorder="1" applyAlignment="1">
      <alignment horizontal="left" vertical="top"/>
    </xf>
    <xf numFmtId="0" fontId="6" fillId="2" borderId="1" xfId="0" applyFont="1" applyFill="1" applyBorder="1" applyAlignment="1">
      <alignment horizontal="right" vertical="center" wrapText="1"/>
    </xf>
    <xf numFmtId="0" fontId="5" fillId="2" borderId="2" xfId="0" applyFont="1" applyFill="1" applyBorder="1" applyAlignment="1">
      <alignment horizontal="center" vertical="center" wrapText="1"/>
    </xf>
    <xf numFmtId="0" fontId="2" fillId="3" borderId="0" xfId="0" applyFont="1" applyFill="1"/>
    <xf numFmtId="0" fontId="7" fillId="3" borderId="0" xfId="0" applyFont="1" applyFill="1" applyAlignment="1">
      <alignment vertical="center"/>
    </xf>
    <xf numFmtId="164" fontId="7" fillId="3" borderId="0" xfId="0" applyNumberFormat="1" applyFont="1" applyFill="1" applyBorder="1" applyAlignment="1">
      <alignment horizontal="right" vertical="center" wrapText="1"/>
    </xf>
    <xf numFmtId="0" fontId="8" fillId="0" borderId="0" xfId="0" applyFont="1"/>
    <xf numFmtId="0" fontId="11" fillId="0" borderId="0" xfId="0" applyFont="1" applyAlignment="1">
      <alignment vertical="top" wrapText="1"/>
    </xf>
    <xf numFmtId="0" fontId="0" fillId="0" borderId="0" xfId="0" applyFont="1"/>
    <xf numFmtId="0" fontId="11" fillId="0" borderId="0" xfId="0" applyFont="1" applyAlignment="1">
      <alignment horizontal="center" vertical="top" wrapText="1"/>
    </xf>
    <xf numFmtId="0" fontId="2" fillId="2" borderId="27" xfId="0" applyFont="1" applyFill="1" applyBorder="1"/>
    <xf numFmtId="0" fontId="9" fillId="2" borderId="27" xfId="0" applyFont="1" applyFill="1" applyBorder="1"/>
    <xf numFmtId="0" fontId="9" fillId="2" borderId="1" xfId="0" applyFont="1" applyFill="1" applyBorder="1" applyAlignment="1">
      <alignment horizontal="right" vertical="center" wrapText="1"/>
    </xf>
    <xf numFmtId="0" fontId="14" fillId="2" borderId="2" xfId="0" applyFont="1" applyFill="1" applyBorder="1" applyAlignment="1">
      <alignment horizontal="center" vertical="center" wrapText="1"/>
    </xf>
    <xf numFmtId="0" fontId="15" fillId="0" borderId="5" xfId="0" applyFont="1" applyBorder="1" applyAlignment="1">
      <alignment horizontal="left" vertical="center" wrapText="1"/>
    </xf>
    <xf numFmtId="1" fontId="15" fillId="0" borderId="2" xfId="0" applyNumberFormat="1" applyFont="1" applyBorder="1" applyAlignment="1">
      <alignment vertical="center"/>
    </xf>
    <xf numFmtId="1" fontId="15" fillId="0" borderId="3" xfId="0" applyNumberFormat="1" applyFont="1" applyFill="1" applyBorder="1" applyAlignment="1">
      <alignment vertical="center" wrapText="1"/>
    </xf>
    <xf numFmtId="1" fontId="15" fillId="0" borderId="3" xfId="0" applyNumberFormat="1" applyFont="1" applyBorder="1" applyAlignment="1">
      <alignment vertical="center" wrapText="1"/>
    </xf>
    <xf numFmtId="1" fontId="15" fillId="0" borderId="4" xfId="0" applyNumberFormat="1" applyFont="1" applyFill="1" applyBorder="1" applyAlignment="1">
      <alignment vertical="center" wrapText="1"/>
    </xf>
    <xf numFmtId="1" fontId="15" fillId="0" borderId="2" xfId="0" applyNumberFormat="1" applyFont="1" applyFill="1" applyBorder="1" applyAlignment="1">
      <alignment vertical="center" wrapText="1"/>
    </xf>
    <xf numFmtId="164" fontId="15" fillId="0" borderId="2" xfId="0" applyNumberFormat="1" applyFont="1" applyBorder="1" applyAlignment="1">
      <alignment vertical="center"/>
    </xf>
    <xf numFmtId="164" fontId="15" fillId="0" borderId="3" xfId="0" applyNumberFormat="1" applyFont="1" applyBorder="1" applyAlignment="1">
      <alignment vertical="center" wrapText="1"/>
    </xf>
    <xf numFmtId="164" fontId="15" fillId="0" borderId="4" xfId="0" applyNumberFormat="1" applyFont="1" applyFill="1" applyBorder="1" applyAlignment="1">
      <alignment vertical="center" wrapText="1"/>
    </xf>
    <xf numFmtId="164" fontId="15" fillId="0" borderId="2" xfId="0" applyNumberFormat="1" applyFont="1" applyFill="1" applyBorder="1" applyAlignment="1">
      <alignment vertical="center" wrapText="1"/>
    </xf>
    <xf numFmtId="165" fontId="15" fillId="0" borderId="2" xfId="1" applyNumberFormat="1" applyFont="1" applyBorder="1" applyAlignment="1">
      <alignment vertical="center"/>
    </xf>
    <xf numFmtId="165" fontId="15" fillId="0" borderId="3" xfId="1" applyNumberFormat="1" applyFont="1" applyBorder="1" applyAlignment="1">
      <alignment vertical="center" wrapText="1"/>
    </xf>
    <xf numFmtId="165" fontId="15" fillId="0" borderId="2" xfId="0" applyNumberFormat="1" applyFont="1" applyFill="1" applyBorder="1" applyAlignment="1">
      <alignment vertical="center" wrapText="1"/>
    </xf>
    <xf numFmtId="165" fontId="15" fillId="0" borderId="4" xfId="0" applyNumberFormat="1" applyFont="1" applyFill="1" applyBorder="1" applyAlignment="1">
      <alignment vertical="center" wrapText="1"/>
    </xf>
    <xf numFmtId="3" fontId="15" fillId="0" borderId="2" xfId="0" applyNumberFormat="1" applyFont="1" applyFill="1" applyBorder="1" applyAlignment="1">
      <alignment vertical="center" wrapText="1"/>
    </xf>
    <xf numFmtId="1" fontId="15" fillId="0" borderId="25" xfId="0" applyNumberFormat="1" applyFont="1" applyBorder="1" applyAlignment="1">
      <alignment vertical="center"/>
    </xf>
    <xf numFmtId="1" fontId="15" fillId="0" borderId="14" xfId="0" applyNumberFormat="1" applyFont="1" applyBorder="1" applyAlignment="1">
      <alignment vertical="center" wrapText="1"/>
    </xf>
    <xf numFmtId="3" fontId="15" fillId="0" borderId="25" xfId="0" applyNumberFormat="1" applyFont="1" applyFill="1" applyBorder="1" applyAlignment="1">
      <alignment vertical="center" wrapText="1"/>
    </xf>
    <xf numFmtId="0" fontId="15" fillId="3" borderId="0" xfId="0" applyFont="1" applyFill="1" applyAlignment="1">
      <alignment vertical="center"/>
    </xf>
    <xf numFmtId="0" fontId="15" fillId="0" borderId="0" xfId="0" applyFont="1"/>
    <xf numFmtId="9" fontId="15" fillId="0" borderId="2" xfId="1" applyFont="1" applyBorder="1" applyAlignment="1">
      <alignment vertical="center"/>
    </xf>
    <xf numFmtId="9" fontId="15" fillId="0" borderId="3" xfId="1" applyFont="1" applyBorder="1" applyAlignment="1">
      <alignment vertical="center" wrapText="1"/>
    </xf>
    <xf numFmtId="9" fontId="15" fillId="0" borderId="3" xfId="1" applyFont="1" applyFill="1" applyBorder="1" applyAlignment="1">
      <alignment vertical="center" wrapText="1"/>
    </xf>
    <xf numFmtId="9" fontId="15" fillId="0" borderId="4" xfId="1" applyFont="1" applyFill="1" applyBorder="1" applyAlignment="1">
      <alignment vertical="center" wrapText="1"/>
    </xf>
    <xf numFmtId="9" fontId="15" fillId="0" borderId="2" xfId="1" applyFont="1" applyFill="1" applyBorder="1" applyAlignment="1">
      <alignment vertical="center" wrapText="1"/>
    </xf>
    <xf numFmtId="165" fontId="15" fillId="0" borderId="2" xfId="1" applyNumberFormat="1" applyFont="1" applyFill="1" applyBorder="1" applyAlignment="1">
      <alignment vertical="center" wrapText="1"/>
    </xf>
    <xf numFmtId="0" fontId="15" fillId="0" borderId="6" xfId="0" applyFont="1" applyBorder="1" applyAlignment="1">
      <alignment horizontal="left" vertical="center" wrapText="1"/>
    </xf>
    <xf numFmtId="3" fontId="15" fillId="0" borderId="7" xfId="0" applyNumberFormat="1" applyFont="1" applyBorder="1" applyAlignment="1">
      <alignment vertical="center"/>
    </xf>
    <xf numFmtId="3" fontId="15" fillId="0" borderId="8" xfId="0" applyNumberFormat="1" applyFont="1" applyBorder="1" applyAlignment="1">
      <alignment vertical="center" wrapText="1"/>
    </xf>
    <xf numFmtId="3" fontId="15" fillId="0" borderId="7" xfId="0" applyNumberFormat="1" applyFont="1" applyFill="1" applyBorder="1" applyAlignment="1">
      <alignment vertical="center" wrapText="1"/>
    </xf>
    <xf numFmtId="9" fontId="15" fillId="0" borderId="0" xfId="1" applyFont="1" applyBorder="1" applyAlignment="1">
      <alignment vertical="center"/>
    </xf>
    <xf numFmtId="9" fontId="15" fillId="0" borderId="0" xfId="1" applyFont="1" applyBorder="1" applyAlignment="1">
      <alignment vertical="center" wrapText="1"/>
    </xf>
    <xf numFmtId="9" fontId="15" fillId="0" borderId="0" xfId="1" applyFont="1" applyFill="1" applyBorder="1" applyAlignment="1">
      <alignment vertical="center" wrapText="1"/>
    </xf>
    <xf numFmtId="3" fontId="15" fillId="0" borderId="2" xfId="0" applyNumberFormat="1" applyFont="1" applyBorder="1" applyAlignment="1">
      <alignment vertical="center"/>
    </xf>
    <xf numFmtId="3" fontId="15" fillId="0" borderId="3" xfId="0" applyNumberFormat="1" applyFont="1" applyBorder="1" applyAlignment="1">
      <alignment vertical="center" wrapText="1"/>
    </xf>
    <xf numFmtId="0" fontId="15" fillId="0" borderId="10" xfId="0" applyFont="1" applyBorder="1" applyAlignment="1">
      <alignment horizontal="left" vertical="center" wrapText="1"/>
    </xf>
    <xf numFmtId="0" fontId="15" fillId="0" borderId="20" xfId="0" applyFont="1" applyBorder="1" applyAlignment="1">
      <alignment horizontal="left" vertical="center" wrapText="1"/>
    </xf>
    <xf numFmtId="165" fontId="15" fillId="0" borderId="3" xfId="1" applyNumberFormat="1" applyFont="1" applyBorder="1" applyAlignment="1">
      <alignment vertical="center"/>
    </xf>
    <xf numFmtId="164" fontId="15" fillId="0" borderId="3" xfId="0" applyNumberFormat="1" applyFont="1" applyBorder="1" applyAlignment="1">
      <alignment vertical="center"/>
    </xf>
    <xf numFmtId="164" fontId="15" fillId="0" borderId="3" xfId="0" applyNumberFormat="1" applyFont="1" applyFill="1" applyBorder="1" applyAlignment="1">
      <alignment vertical="center" wrapText="1"/>
    </xf>
    <xf numFmtId="165" fontId="15" fillId="0" borderId="3" xfId="0" applyNumberFormat="1" applyFont="1" applyFill="1" applyBorder="1" applyAlignment="1">
      <alignment vertical="center" wrapText="1"/>
    </xf>
    <xf numFmtId="9" fontId="15" fillId="0" borderId="3" xfId="1" applyFont="1" applyBorder="1" applyAlignment="1">
      <alignment vertical="center"/>
    </xf>
    <xf numFmtId="1" fontId="15" fillId="0" borderId="3" xfId="0" applyNumberFormat="1" applyFont="1" applyBorder="1" applyAlignment="1">
      <alignment vertical="center"/>
    </xf>
    <xf numFmtId="0" fontId="15" fillId="0" borderId="21" xfId="0" applyFont="1" applyBorder="1" applyAlignment="1">
      <alignment horizontal="left" vertical="center" wrapText="1"/>
    </xf>
    <xf numFmtId="165" fontId="15" fillId="0" borderId="32" xfId="1" applyNumberFormat="1" applyFont="1" applyBorder="1" applyAlignment="1">
      <alignment vertical="center"/>
    </xf>
    <xf numFmtId="9" fontId="15" fillId="0" borderId="32" xfId="1" applyFont="1" applyBorder="1" applyAlignment="1">
      <alignment vertical="center"/>
    </xf>
    <xf numFmtId="1" fontId="15" fillId="0" borderId="32" xfId="0" applyNumberFormat="1" applyFont="1" applyBorder="1" applyAlignment="1">
      <alignment vertical="center"/>
    </xf>
    <xf numFmtId="164" fontId="15" fillId="0" borderId="32" xfId="0" applyNumberFormat="1" applyFont="1" applyBorder="1" applyAlignment="1">
      <alignment vertical="center"/>
    </xf>
    <xf numFmtId="165" fontId="15" fillId="0" borderId="7" xfId="1" applyNumberFormat="1" applyFont="1" applyBorder="1" applyAlignment="1">
      <alignment vertical="center"/>
    </xf>
    <xf numFmtId="165" fontId="15" fillId="0" borderId="8" xfId="1" applyNumberFormat="1" applyFont="1" applyBorder="1" applyAlignment="1">
      <alignment vertical="center" wrapText="1"/>
    </xf>
    <xf numFmtId="165" fontId="15" fillId="0" borderId="9" xfId="1" applyNumberFormat="1" applyFont="1" applyFill="1" applyBorder="1" applyAlignment="1">
      <alignment vertical="center" wrapText="1"/>
    </xf>
    <xf numFmtId="165" fontId="15" fillId="0" borderId="7" xfId="1" applyNumberFormat="1" applyFont="1" applyFill="1" applyBorder="1" applyAlignment="1">
      <alignment vertical="center" wrapText="1"/>
    </xf>
    <xf numFmtId="165" fontId="15" fillId="0" borderId="33" xfId="1" applyNumberFormat="1" applyFont="1" applyBorder="1" applyAlignment="1">
      <alignment vertical="center"/>
    </xf>
    <xf numFmtId="165" fontId="15" fillId="0" borderId="8" xfId="1" applyNumberFormat="1" applyFont="1" applyBorder="1" applyAlignment="1">
      <alignment vertical="center"/>
    </xf>
    <xf numFmtId="165" fontId="15" fillId="0" borderId="8" xfId="1" applyNumberFormat="1" applyFont="1" applyFill="1" applyBorder="1" applyAlignment="1">
      <alignment vertical="center" wrapText="1"/>
    </xf>
    <xf numFmtId="1" fontId="15" fillId="0" borderId="18" xfId="0" applyNumberFormat="1" applyFont="1" applyBorder="1" applyAlignment="1">
      <alignment vertical="center"/>
    </xf>
    <xf numFmtId="1" fontId="15" fillId="0" borderId="17" xfId="0" applyNumberFormat="1" applyFont="1" applyBorder="1" applyAlignment="1">
      <alignment vertical="center" wrapText="1"/>
    </xf>
    <xf numFmtId="0" fontId="14" fillId="2" borderId="3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 fontId="15" fillId="0" borderId="34" xfId="0" applyNumberFormat="1" applyFont="1" applyFill="1" applyBorder="1" applyAlignment="1">
      <alignment vertical="center" wrapText="1"/>
    </xf>
    <xf numFmtId="164" fontId="15" fillId="0" borderId="34" xfId="0" applyNumberFormat="1" applyFont="1" applyFill="1" applyBorder="1" applyAlignment="1">
      <alignment vertical="center" wrapText="1"/>
    </xf>
    <xf numFmtId="165" fontId="15" fillId="0" borderId="34" xfId="1" applyNumberFormat="1" applyFont="1" applyFill="1" applyBorder="1" applyAlignment="1">
      <alignment vertical="center" wrapText="1"/>
    </xf>
    <xf numFmtId="9" fontId="15" fillId="0" borderId="34" xfId="1" applyFont="1" applyFill="1" applyBorder="1" applyAlignment="1">
      <alignment vertical="center" wrapText="1"/>
    </xf>
    <xf numFmtId="3" fontId="15" fillId="0" borderId="34" xfId="0" applyNumberFormat="1" applyFont="1" applyFill="1" applyBorder="1" applyAlignment="1">
      <alignment vertical="center" wrapText="1"/>
    </xf>
    <xf numFmtId="3" fontId="15" fillId="0" borderId="35" xfId="0" applyNumberFormat="1" applyFont="1" applyFill="1" applyBorder="1" applyAlignment="1">
      <alignment vertical="center" wrapText="1"/>
    </xf>
    <xf numFmtId="164" fontId="15" fillId="0" borderId="4" xfId="0" applyNumberFormat="1" applyFont="1" applyBorder="1" applyAlignment="1">
      <alignment vertical="center" wrapText="1"/>
    </xf>
    <xf numFmtId="1" fontId="15" fillId="0" borderId="4" xfId="0" applyNumberFormat="1" applyFont="1" applyBorder="1" applyAlignment="1">
      <alignment vertical="center" wrapText="1"/>
    </xf>
    <xf numFmtId="165" fontId="15" fillId="0" borderId="4" xfId="1" applyNumberFormat="1" applyFont="1" applyBorder="1" applyAlignment="1">
      <alignment vertical="center" wrapText="1"/>
    </xf>
    <xf numFmtId="3" fontId="15" fillId="0" borderId="32" xfId="0" applyNumberFormat="1" applyFont="1" applyBorder="1" applyAlignment="1">
      <alignment vertical="center"/>
    </xf>
    <xf numFmtId="3" fontId="15" fillId="0" borderId="33" xfId="0" applyNumberFormat="1" applyFont="1" applyBorder="1" applyAlignment="1">
      <alignment vertical="center"/>
    </xf>
    <xf numFmtId="165" fontId="15" fillId="0" borderId="35" xfId="1" applyNumberFormat="1" applyFont="1" applyFill="1" applyBorder="1" applyAlignment="1">
      <alignment vertical="center" wrapText="1"/>
    </xf>
    <xf numFmtId="9" fontId="15" fillId="0" borderId="4" xfId="1" applyFont="1" applyBorder="1" applyAlignment="1">
      <alignment vertical="center" wrapText="1"/>
    </xf>
    <xf numFmtId="165" fontId="15" fillId="0" borderId="9" xfId="1" applyNumberFormat="1" applyFont="1" applyBorder="1" applyAlignment="1">
      <alignment vertical="center" wrapText="1"/>
    </xf>
    <xf numFmtId="0" fontId="2" fillId="0" borderId="19" xfId="0" applyFont="1" applyBorder="1" applyAlignment="1">
      <alignment vertical="center"/>
    </xf>
    <xf numFmtId="0" fontId="2" fillId="0" borderId="23" xfId="0" applyFont="1" applyBorder="1" applyAlignment="1">
      <alignment vertical="center"/>
    </xf>
    <xf numFmtId="0" fontId="2" fillId="0" borderId="28" xfId="0" applyFont="1" applyBorder="1" applyAlignment="1">
      <alignment vertical="center"/>
    </xf>
    <xf numFmtId="165" fontId="15" fillId="0" borderId="34" xfId="0" applyNumberFormat="1" applyFont="1" applyFill="1" applyBorder="1" applyAlignment="1">
      <alignment vertical="center" wrapText="1"/>
    </xf>
    <xf numFmtId="3" fontId="15" fillId="0" borderId="37" xfId="0" applyNumberFormat="1" applyFont="1" applyFill="1" applyBorder="1" applyAlignment="1">
      <alignment vertical="center" wrapText="1"/>
    </xf>
    <xf numFmtId="0" fontId="5" fillId="2" borderId="34" xfId="0" applyFont="1" applyFill="1" applyBorder="1" applyAlignment="1">
      <alignment horizontal="center" vertical="center" wrapText="1"/>
    </xf>
    <xf numFmtId="0" fontId="14" fillId="2" borderId="34" xfId="0" applyFont="1" applyFill="1" applyBorder="1" applyAlignment="1">
      <alignment horizontal="center" vertical="center" wrapText="1"/>
    </xf>
    <xf numFmtId="164" fontId="15" fillId="0" borderId="4" xfId="0" applyNumberFormat="1" applyFont="1" applyBorder="1" applyAlignment="1">
      <alignment horizontal="right" vertical="center" wrapText="1" indent="1"/>
    </xf>
    <xf numFmtId="1" fontId="15" fillId="0" borderId="4" xfId="0" applyNumberFormat="1" applyFont="1" applyBorder="1" applyAlignment="1">
      <alignment horizontal="right" vertical="center" wrapText="1" indent="1"/>
    </xf>
    <xf numFmtId="165" fontId="15" fillId="0" borderId="4" xfId="1" applyNumberFormat="1" applyFont="1" applyBorder="1" applyAlignment="1">
      <alignment horizontal="right" vertical="center" wrapText="1" indent="1"/>
    </xf>
    <xf numFmtId="3" fontId="15" fillId="0" borderId="4" xfId="0" applyNumberFormat="1" applyFont="1" applyBorder="1" applyAlignment="1">
      <alignment horizontal="right" vertical="center" wrapText="1" indent="1"/>
    </xf>
    <xf numFmtId="3" fontId="15" fillId="0" borderId="9" xfId="0" applyNumberFormat="1" applyFont="1" applyBorder="1" applyAlignment="1">
      <alignment horizontal="right" vertical="center" wrapText="1" indent="1"/>
    </xf>
    <xf numFmtId="0" fontId="9" fillId="0" borderId="0" xfId="0" applyFont="1"/>
    <xf numFmtId="0" fontId="15" fillId="0" borderId="0" xfId="0" applyFont="1" applyBorder="1" applyAlignment="1">
      <alignment horizontal="left" vertical="top"/>
    </xf>
    <xf numFmtId="0" fontId="2" fillId="0" borderId="0" xfId="0" applyFont="1"/>
    <xf numFmtId="9" fontId="15" fillId="0" borderId="7" xfId="1" applyFont="1" applyBorder="1" applyAlignment="1">
      <alignment vertical="center"/>
    </xf>
    <xf numFmtId="9" fontId="15" fillId="0" borderId="8" xfId="1" applyFont="1" applyBorder="1" applyAlignment="1">
      <alignment vertical="center" wrapText="1"/>
    </xf>
    <xf numFmtId="9" fontId="15" fillId="0" borderId="7" xfId="1" applyFont="1" applyFill="1" applyBorder="1" applyAlignment="1">
      <alignment vertical="center" wrapText="1"/>
    </xf>
    <xf numFmtId="0" fontId="9" fillId="2" borderId="11" xfId="0" applyFont="1" applyFill="1" applyBorder="1" applyAlignment="1">
      <alignment horizontal="right" vertical="center" wrapText="1"/>
    </xf>
    <xf numFmtId="0" fontId="14" fillId="2" borderId="35" xfId="0" applyFont="1" applyFill="1" applyBorder="1" applyAlignment="1">
      <alignment horizontal="center" vertical="center" wrapText="1"/>
    </xf>
    <xf numFmtId="164" fontId="15" fillId="0" borderId="18" xfId="0" applyNumberFormat="1" applyFont="1" applyBorder="1" applyAlignment="1">
      <alignment vertical="center"/>
    </xf>
    <xf numFmtId="164" fontId="15" fillId="0" borderId="17" xfId="0" applyNumberFormat="1" applyFont="1" applyBorder="1" applyAlignment="1">
      <alignment vertical="center" wrapText="1"/>
    </xf>
    <xf numFmtId="164" fontId="15" fillId="0" borderId="18" xfId="0" applyNumberFormat="1" applyFont="1" applyFill="1" applyBorder="1" applyAlignment="1">
      <alignment vertical="center" wrapText="1"/>
    </xf>
    <xf numFmtId="0" fontId="16" fillId="0" borderId="0" xfId="0" applyFont="1" applyAlignment="1">
      <alignment horizontal="center" vertical="top" wrapText="1"/>
    </xf>
    <xf numFmtId="164" fontId="15" fillId="0" borderId="12" xfId="0" applyNumberFormat="1" applyFont="1" applyFill="1" applyBorder="1" applyAlignment="1">
      <alignment vertical="center" wrapText="1"/>
    </xf>
    <xf numFmtId="164" fontId="15" fillId="0" borderId="39" xfId="0" applyNumberFormat="1" applyFont="1" applyFill="1" applyBorder="1" applyAlignment="1">
      <alignment vertical="center" wrapText="1"/>
    </xf>
    <xf numFmtId="1" fontId="15" fillId="0" borderId="32" xfId="0" applyNumberFormat="1" applyFont="1" applyFill="1" applyBorder="1" applyAlignment="1">
      <alignment vertical="center" wrapText="1"/>
    </xf>
    <xf numFmtId="165" fontId="15" fillId="0" borderId="32" xfId="0" applyNumberFormat="1" applyFont="1" applyFill="1" applyBorder="1" applyAlignment="1">
      <alignment vertical="center" wrapText="1"/>
    </xf>
    <xf numFmtId="9" fontId="15" fillId="0" borderId="32" xfId="1" applyFont="1" applyFill="1" applyBorder="1" applyAlignment="1">
      <alignment vertical="center" wrapText="1"/>
    </xf>
    <xf numFmtId="3" fontId="15" fillId="0" borderId="32" xfId="0" applyNumberFormat="1" applyFont="1" applyFill="1" applyBorder="1" applyAlignment="1">
      <alignment vertical="center" wrapText="1"/>
    </xf>
    <xf numFmtId="3" fontId="15" fillId="0" borderId="33" xfId="0" applyNumberFormat="1" applyFont="1" applyFill="1" applyBorder="1" applyAlignment="1">
      <alignment vertical="center" wrapText="1"/>
    </xf>
    <xf numFmtId="0" fontId="10" fillId="0" borderId="0" xfId="0" applyFont="1" applyAlignment="1">
      <alignment vertical="top" wrapText="1"/>
    </xf>
    <xf numFmtId="0" fontId="2" fillId="0" borderId="0" xfId="0" applyFont="1" applyAlignment="1">
      <alignment horizontal="center" vertical="top"/>
    </xf>
    <xf numFmtId="0" fontId="17" fillId="0" borderId="24" xfId="0" applyFont="1" applyBorder="1" applyAlignment="1">
      <alignment vertical="center"/>
    </xf>
    <xf numFmtId="9" fontId="10" fillId="0" borderId="0" xfId="1" applyFont="1" applyBorder="1" applyAlignment="1">
      <alignment vertical="top" wrapText="1"/>
    </xf>
    <xf numFmtId="0" fontId="13" fillId="3" borderId="0" xfId="0" applyFont="1" applyFill="1"/>
    <xf numFmtId="0" fontId="13" fillId="3" borderId="0" xfId="0" applyFont="1" applyFill="1" applyAlignment="1">
      <alignment vertical="center" wrapText="1"/>
    </xf>
    <xf numFmtId="0" fontId="9" fillId="3" borderId="0" xfId="0" applyFont="1" applyFill="1"/>
    <xf numFmtId="0" fontId="12" fillId="0" borderId="0" xfId="0" applyFont="1" applyBorder="1" applyAlignment="1">
      <alignment horizontal="left" vertical="top"/>
    </xf>
    <xf numFmtId="9" fontId="15" fillId="0" borderId="35" xfId="1" applyFont="1" applyFill="1" applyBorder="1" applyAlignment="1">
      <alignment vertical="center" wrapText="1"/>
    </xf>
    <xf numFmtId="9" fontId="15" fillId="0" borderId="4" xfId="1" applyFont="1" applyBorder="1" applyAlignment="1">
      <alignment horizontal="right" vertical="center" wrapText="1" indent="1"/>
    </xf>
    <xf numFmtId="9" fontId="15" fillId="0" borderId="33" xfId="1" applyFont="1" applyBorder="1" applyAlignment="1">
      <alignment vertical="center"/>
    </xf>
    <xf numFmtId="9" fontId="15" fillId="0" borderId="9" xfId="1" applyFont="1" applyBorder="1" applyAlignment="1">
      <alignment horizontal="right" vertical="center" wrapText="1" indent="1"/>
    </xf>
    <xf numFmtId="0" fontId="14" fillId="2" borderId="32" xfId="0" applyFont="1" applyFill="1" applyBorder="1" applyAlignment="1">
      <alignment horizontal="center" vertical="center" wrapText="1"/>
    </xf>
    <xf numFmtId="164" fontId="15" fillId="0" borderId="32" xfId="0" applyNumberFormat="1" applyFont="1" applyFill="1" applyBorder="1" applyAlignment="1">
      <alignment vertical="center" wrapText="1"/>
    </xf>
    <xf numFmtId="165" fontId="15" fillId="0" borderId="32" xfId="1" applyNumberFormat="1" applyFont="1" applyFill="1" applyBorder="1" applyAlignment="1">
      <alignment vertical="center" wrapText="1"/>
    </xf>
    <xf numFmtId="9" fontId="15" fillId="0" borderId="33" xfId="1" applyFont="1" applyFill="1" applyBorder="1" applyAlignment="1">
      <alignment vertical="center" wrapText="1"/>
    </xf>
    <xf numFmtId="164" fontId="15" fillId="0" borderId="39" xfId="0" applyNumberFormat="1" applyFont="1" applyBorder="1" applyAlignment="1">
      <alignment vertical="center"/>
    </xf>
    <xf numFmtId="164" fontId="15" fillId="0" borderId="38" xfId="0" applyNumberFormat="1" applyFont="1" applyBorder="1" applyAlignment="1">
      <alignment vertical="center" wrapText="1"/>
    </xf>
    <xf numFmtId="1" fontId="15" fillId="0" borderId="40" xfId="0" applyNumberFormat="1" applyFont="1" applyBorder="1" applyAlignment="1">
      <alignment vertical="center"/>
    </xf>
    <xf numFmtId="1" fontId="15" fillId="0" borderId="26" xfId="0" applyNumberFormat="1" applyFont="1" applyBorder="1" applyAlignment="1">
      <alignment vertical="center" wrapText="1"/>
    </xf>
    <xf numFmtId="9" fontId="15" fillId="0" borderId="9" xfId="1" applyFont="1" applyBorder="1" applyAlignment="1">
      <alignment vertical="center" wrapText="1"/>
    </xf>
    <xf numFmtId="3" fontId="15" fillId="0" borderId="4" xfId="0" applyNumberFormat="1" applyFont="1" applyBorder="1" applyAlignment="1">
      <alignment vertical="center" wrapText="1"/>
    </xf>
    <xf numFmtId="1" fontId="15" fillId="0" borderId="33" xfId="0" applyNumberFormat="1" applyFont="1" applyBorder="1" applyAlignment="1">
      <alignment vertical="center"/>
    </xf>
    <xf numFmtId="1" fontId="15" fillId="0" borderId="7" xfId="0" applyNumberFormat="1" applyFont="1" applyBorder="1" applyAlignment="1">
      <alignment vertical="center"/>
    </xf>
    <xf numFmtId="1" fontId="15" fillId="0" borderId="8" xfId="0" applyNumberFormat="1" applyFont="1" applyBorder="1" applyAlignment="1">
      <alignment vertical="center" wrapText="1"/>
    </xf>
    <xf numFmtId="0" fontId="15" fillId="0" borderId="22" xfId="0" applyFont="1" applyBorder="1" applyAlignment="1">
      <alignment horizontal="left" vertical="center" wrapText="1"/>
    </xf>
    <xf numFmtId="3" fontId="15" fillId="0" borderId="39" xfId="0" applyNumberFormat="1" applyFont="1" applyBorder="1" applyAlignment="1">
      <alignment vertical="center"/>
    </xf>
    <xf numFmtId="3" fontId="15" fillId="0" borderId="18" xfId="0" applyNumberFormat="1" applyFont="1" applyBorder="1" applyAlignment="1">
      <alignment vertical="center"/>
    </xf>
    <xf numFmtId="3" fontId="15" fillId="0" borderId="17" xfId="0" applyNumberFormat="1" applyFont="1" applyBorder="1" applyAlignment="1">
      <alignment vertical="center" wrapText="1"/>
    </xf>
    <xf numFmtId="3" fontId="15" fillId="0" borderId="38" xfId="0" applyNumberFormat="1" applyFont="1" applyBorder="1" applyAlignment="1">
      <alignment vertical="center" wrapText="1"/>
    </xf>
    <xf numFmtId="3" fontId="15" fillId="0" borderId="18" xfId="0" applyNumberFormat="1" applyFont="1" applyFill="1" applyBorder="1" applyAlignment="1">
      <alignment vertical="center" wrapText="1"/>
    </xf>
    <xf numFmtId="3" fontId="15" fillId="0" borderId="12" xfId="0" applyNumberFormat="1" applyFont="1" applyFill="1" applyBorder="1" applyAlignment="1">
      <alignment vertical="center" wrapText="1"/>
    </xf>
    <xf numFmtId="1" fontId="15" fillId="0" borderId="39" xfId="0" applyNumberFormat="1" applyFont="1" applyBorder="1" applyAlignment="1">
      <alignment vertical="center"/>
    </xf>
    <xf numFmtId="1" fontId="15" fillId="0" borderId="38" xfId="0" applyNumberFormat="1" applyFont="1" applyBorder="1" applyAlignment="1">
      <alignment vertical="center" wrapText="1"/>
    </xf>
    <xf numFmtId="1" fontId="15" fillId="0" borderId="9" xfId="0" applyNumberFormat="1" applyFont="1" applyBorder="1" applyAlignment="1">
      <alignment vertical="center" wrapText="1"/>
    </xf>
    <xf numFmtId="0" fontId="15" fillId="0" borderId="46" xfId="0" applyFont="1" applyBorder="1" applyAlignment="1">
      <alignment horizontal="left" vertical="center" wrapText="1"/>
    </xf>
    <xf numFmtId="3" fontId="15" fillId="0" borderId="29" xfId="0" applyNumberFormat="1" applyFont="1" applyBorder="1" applyAlignment="1">
      <alignment vertical="center"/>
    </xf>
    <xf numFmtId="3" fontId="15" fillId="0" borderId="36" xfId="0" applyNumberFormat="1" applyFont="1" applyBorder="1" applyAlignment="1">
      <alignment vertical="center"/>
    </xf>
    <xf numFmtId="3" fontId="15" fillId="0" borderId="30" xfId="0" applyNumberFormat="1" applyFont="1" applyBorder="1" applyAlignment="1">
      <alignment vertical="center" wrapText="1"/>
    </xf>
    <xf numFmtId="3" fontId="15" fillId="0" borderId="31" xfId="0" applyNumberFormat="1" applyFont="1" applyBorder="1" applyAlignment="1">
      <alignment vertical="center" wrapText="1"/>
    </xf>
    <xf numFmtId="3" fontId="15" fillId="0" borderId="29" xfId="0" applyNumberFormat="1" applyFont="1" applyFill="1" applyBorder="1" applyAlignment="1">
      <alignment vertical="center" wrapText="1"/>
    </xf>
    <xf numFmtId="3" fontId="15" fillId="0" borderId="36" xfId="0" applyNumberFormat="1" applyFont="1" applyFill="1" applyBorder="1" applyAlignment="1">
      <alignment vertical="center" wrapText="1"/>
    </xf>
    <xf numFmtId="3" fontId="15" fillId="0" borderId="28" xfId="0" applyNumberFormat="1" applyFont="1" applyFill="1" applyBorder="1" applyAlignment="1">
      <alignment vertical="center" wrapText="1"/>
    </xf>
    <xf numFmtId="3" fontId="15" fillId="0" borderId="31" xfId="0" applyNumberFormat="1" applyFont="1" applyBorder="1" applyAlignment="1">
      <alignment horizontal="right" vertical="center" wrapText="1" indent="1"/>
    </xf>
    <xf numFmtId="0" fontId="22" fillId="0" borderId="0" xfId="2" applyAlignment="1"/>
    <xf numFmtId="0" fontId="14" fillId="2" borderId="3"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2" borderId="19"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8" xfId="0"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2" borderId="1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8" xfId="0" applyFont="1" applyFill="1" applyBorder="1" applyAlignment="1">
      <alignment horizontal="center" vertical="center"/>
    </xf>
    <xf numFmtId="0" fontId="5" fillId="2" borderId="2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23" fillId="2" borderId="14" xfId="0" applyFont="1" applyFill="1" applyBorder="1" applyAlignment="1">
      <alignment vertical="top"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23" fillId="2" borderId="13" xfId="0" applyFont="1" applyFill="1" applyBorder="1" applyAlignment="1">
      <alignment horizontal="center" vertical="top"/>
    </xf>
    <xf numFmtId="0" fontId="23" fillId="2" borderId="41" xfId="0" applyFont="1" applyFill="1" applyBorder="1" applyAlignment="1">
      <alignment horizontal="center" vertical="top"/>
    </xf>
    <xf numFmtId="0" fontId="23" fillId="2" borderId="2" xfId="0" applyFont="1" applyFill="1" applyBorder="1" applyAlignment="1">
      <alignment horizontal="center" vertical="top"/>
    </xf>
    <xf numFmtId="0" fontId="9" fillId="2" borderId="14" xfId="0" applyFont="1" applyFill="1" applyBorder="1" applyAlignment="1">
      <alignment horizontal="center" vertical="top"/>
    </xf>
    <xf numFmtId="0" fontId="23" fillId="2" borderId="16" xfId="0" applyFont="1" applyFill="1" applyBorder="1" applyAlignment="1">
      <alignment vertical="top" wrapText="1"/>
    </xf>
    <xf numFmtId="0" fontId="9" fillId="2" borderId="13"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3" xfId="0" applyFont="1" applyFill="1" applyBorder="1" applyAlignment="1">
      <alignment horizontal="center" wrapText="1"/>
    </xf>
    <xf numFmtId="0" fontId="9" fillId="2" borderId="2" xfId="0" applyFont="1" applyFill="1" applyBorder="1" applyAlignment="1">
      <alignment horizontal="center" wrapText="1"/>
    </xf>
    <xf numFmtId="0" fontId="9" fillId="2" borderId="13"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6" xfId="0" applyFont="1" applyFill="1" applyBorder="1" applyAlignment="1">
      <alignment horizontal="center" vertical="top"/>
    </xf>
    <xf numFmtId="0" fontId="23" fillId="2" borderId="17"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23" fillId="2" borderId="3" xfId="0" applyFont="1" applyFill="1" applyBorder="1" applyAlignment="1">
      <alignment horizontal="center" vertical="top" wrapText="1"/>
    </xf>
    <xf numFmtId="0" fontId="9" fillId="2" borderId="17" xfId="0" applyFont="1" applyFill="1" applyBorder="1" applyAlignment="1">
      <alignment horizontal="center" vertical="top"/>
    </xf>
    <xf numFmtId="0" fontId="23" fillId="0" borderId="17" xfId="0" applyFont="1" applyBorder="1" applyAlignment="1">
      <alignment horizontal="left" vertical="top" wrapText="1"/>
    </xf>
    <xf numFmtId="0" fontId="15" fillId="0" borderId="3" xfId="0" applyFont="1" applyBorder="1"/>
    <xf numFmtId="0" fontId="16" fillId="0" borderId="3" xfId="0" applyFont="1" applyBorder="1" applyAlignment="1">
      <alignment vertical="top" wrapText="1"/>
    </xf>
    <xf numFmtId="0" fontId="23" fillId="0" borderId="3" xfId="0" applyFont="1" applyBorder="1" applyAlignment="1">
      <alignment horizontal="left" vertical="top" wrapText="1"/>
    </xf>
    <xf numFmtId="0" fontId="23" fillId="0" borderId="42" xfId="0" applyFont="1" applyBorder="1" applyAlignment="1">
      <alignment vertical="top"/>
    </xf>
    <xf numFmtId="0" fontId="15" fillId="0" borderId="0" xfId="0" applyFont="1" applyBorder="1"/>
    <xf numFmtId="0" fontId="16" fillId="0" borderId="0" xfId="0" applyFont="1" applyBorder="1" applyAlignment="1">
      <alignment vertical="top" wrapText="1"/>
    </xf>
    <xf numFmtId="0" fontId="15" fillId="0" borderId="15" xfId="0" applyFont="1" applyBorder="1"/>
    <xf numFmtId="0" fontId="23" fillId="0" borderId="3" xfId="0" applyFont="1" applyBorder="1" applyAlignment="1">
      <alignment vertical="top" wrapText="1"/>
    </xf>
    <xf numFmtId="9" fontId="16" fillId="0" borderId="3" xfId="1" applyFont="1" applyBorder="1" applyAlignment="1">
      <alignment vertical="top"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381963590919627E-2"/>
          <c:y val="2.5428331875182269E-2"/>
          <c:w val="0.69624797083150802"/>
          <c:h val="0.89032042869641292"/>
        </c:manualLayout>
      </c:layout>
      <c:lineChart>
        <c:grouping val="standard"/>
        <c:varyColors val="0"/>
        <c:ser>
          <c:idx val="10"/>
          <c:order val="0"/>
          <c:tx>
            <c:strRef>
              <c:f>'Evolutions départs'!$C$4</c:f>
              <c:strCache>
                <c:ptCount val="1"/>
                <c:pt idx="0">
                  <c:v>CR-DR</c:v>
                </c:pt>
              </c:strCache>
            </c:strRef>
          </c:tx>
          <c:spPr>
            <a:ln w="28575" cap="rnd">
              <a:solidFill>
                <a:schemeClr val="accent5">
                  <a:lumMod val="60000"/>
                </a:schemeClr>
              </a:solidFill>
              <a:round/>
            </a:ln>
            <a:effectLst/>
          </c:spPr>
          <c:marker>
            <c:symbol val="none"/>
          </c:marker>
          <c:cat>
            <c:numRef>
              <c:f>'Evolutions départs'!$B$5:$B$10</c:f>
              <c:numCache>
                <c:formatCode>General</c:formatCode>
                <c:ptCount val="6"/>
                <c:pt idx="0">
                  <c:v>2017</c:v>
                </c:pt>
                <c:pt idx="1">
                  <c:v>2018</c:v>
                </c:pt>
                <c:pt idx="2">
                  <c:v>2019</c:v>
                </c:pt>
                <c:pt idx="3">
                  <c:v>2020</c:v>
                </c:pt>
                <c:pt idx="4">
                  <c:v>2021</c:v>
                </c:pt>
                <c:pt idx="5">
                  <c:v>2022</c:v>
                </c:pt>
              </c:numCache>
            </c:numRef>
          </c:cat>
          <c:val>
            <c:numRef>
              <c:f>'Evolutions départs'!$C$5:$C$10</c:f>
              <c:numCache>
                <c:formatCode>General</c:formatCode>
                <c:ptCount val="6"/>
                <c:pt idx="0">
                  <c:v>278</c:v>
                </c:pt>
                <c:pt idx="1">
                  <c:v>315</c:v>
                </c:pt>
                <c:pt idx="2">
                  <c:v>372</c:v>
                </c:pt>
                <c:pt idx="3">
                  <c:v>321</c:v>
                </c:pt>
                <c:pt idx="4">
                  <c:v>341</c:v>
                </c:pt>
                <c:pt idx="5">
                  <c:v>441</c:v>
                </c:pt>
              </c:numCache>
            </c:numRef>
          </c:val>
          <c:smooth val="0"/>
          <c:extLst>
            <c:ext xmlns:c16="http://schemas.microsoft.com/office/drawing/2014/chart" uri="{C3380CC4-5D6E-409C-BE32-E72D297353CC}">
              <c16:uniqueId val="{00000000-A401-4FA4-88DD-BBE0C67B8206}"/>
            </c:ext>
          </c:extLst>
        </c:ser>
        <c:ser>
          <c:idx val="11"/>
          <c:order val="1"/>
          <c:tx>
            <c:strRef>
              <c:f>'Evolutions départs'!$D$4</c:f>
              <c:strCache>
                <c:ptCount val="1"/>
                <c:pt idx="0">
                  <c:v>Ingénieurs</c:v>
                </c:pt>
              </c:strCache>
            </c:strRef>
          </c:tx>
          <c:spPr>
            <a:ln w="28575" cap="rnd">
              <a:solidFill>
                <a:schemeClr val="accent6">
                  <a:lumMod val="60000"/>
                </a:schemeClr>
              </a:solidFill>
              <a:round/>
            </a:ln>
            <a:effectLst/>
          </c:spPr>
          <c:marker>
            <c:symbol val="none"/>
          </c:marker>
          <c:cat>
            <c:numRef>
              <c:f>'Evolutions départs'!$B$5:$B$10</c:f>
              <c:numCache>
                <c:formatCode>General</c:formatCode>
                <c:ptCount val="6"/>
                <c:pt idx="0">
                  <c:v>2017</c:v>
                </c:pt>
                <c:pt idx="1">
                  <c:v>2018</c:v>
                </c:pt>
                <c:pt idx="2">
                  <c:v>2019</c:v>
                </c:pt>
                <c:pt idx="3">
                  <c:v>2020</c:v>
                </c:pt>
                <c:pt idx="4">
                  <c:v>2021</c:v>
                </c:pt>
                <c:pt idx="5">
                  <c:v>2022</c:v>
                </c:pt>
              </c:numCache>
            </c:numRef>
          </c:cat>
          <c:val>
            <c:numRef>
              <c:f>'Evolutions départs'!$D$5:$D$10</c:f>
              <c:numCache>
                <c:formatCode>General</c:formatCode>
                <c:ptCount val="6"/>
                <c:pt idx="0">
                  <c:v>332</c:v>
                </c:pt>
                <c:pt idx="1">
                  <c:v>375</c:v>
                </c:pt>
                <c:pt idx="2">
                  <c:v>369</c:v>
                </c:pt>
                <c:pt idx="3">
                  <c:v>364</c:v>
                </c:pt>
                <c:pt idx="4">
                  <c:v>401</c:v>
                </c:pt>
                <c:pt idx="5">
                  <c:v>403</c:v>
                </c:pt>
              </c:numCache>
            </c:numRef>
          </c:val>
          <c:smooth val="0"/>
          <c:extLst>
            <c:ext xmlns:c16="http://schemas.microsoft.com/office/drawing/2014/chart" uri="{C3380CC4-5D6E-409C-BE32-E72D297353CC}">
              <c16:uniqueId val="{00000001-A401-4FA4-88DD-BBE0C67B8206}"/>
            </c:ext>
          </c:extLst>
        </c:ser>
        <c:ser>
          <c:idx val="12"/>
          <c:order val="2"/>
          <c:tx>
            <c:strRef>
              <c:f>'Evolutions départs'!$E$4</c:f>
              <c:strCache>
                <c:ptCount val="1"/>
                <c:pt idx="0">
                  <c:v>Technicien-AT</c:v>
                </c:pt>
              </c:strCache>
            </c:strRef>
          </c:tx>
          <c:spPr>
            <a:ln w="28575" cap="rnd">
              <a:solidFill>
                <a:schemeClr val="accent1">
                  <a:lumMod val="80000"/>
                  <a:lumOff val="20000"/>
                </a:schemeClr>
              </a:solidFill>
              <a:round/>
            </a:ln>
            <a:effectLst/>
          </c:spPr>
          <c:marker>
            <c:symbol val="none"/>
          </c:marker>
          <c:cat>
            <c:numRef>
              <c:f>'Evolutions départs'!$B$5:$B$10</c:f>
              <c:numCache>
                <c:formatCode>General</c:formatCode>
                <c:ptCount val="6"/>
                <c:pt idx="0">
                  <c:v>2017</c:v>
                </c:pt>
                <c:pt idx="1">
                  <c:v>2018</c:v>
                </c:pt>
                <c:pt idx="2">
                  <c:v>2019</c:v>
                </c:pt>
                <c:pt idx="3">
                  <c:v>2020</c:v>
                </c:pt>
                <c:pt idx="4">
                  <c:v>2021</c:v>
                </c:pt>
                <c:pt idx="5">
                  <c:v>2022</c:v>
                </c:pt>
              </c:numCache>
            </c:numRef>
          </c:cat>
          <c:val>
            <c:numRef>
              <c:f>'Evolutions départs'!$E$5:$E$10</c:f>
              <c:numCache>
                <c:formatCode>General</c:formatCode>
                <c:ptCount val="6"/>
                <c:pt idx="0">
                  <c:v>245</c:v>
                </c:pt>
                <c:pt idx="1">
                  <c:v>179</c:v>
                </c:pt>
                <c:pt idx="2">
                  <c:v>205</c:v>
                </c:pt>
                <c:pt idx="3">
                  <c:v>189</c:v>
                </c:pt>
                <c:pt idx="4">
                  <c:v>198</c:v>
                </c:pt>
                <c:pt idx="5">
                  <c:v>202</c:v>
                </c:pt>
              </c:numCache>
            </c:numRef>
          </c:val>
          <c:smooth val="0"/>
          <c:extLst>
            <c:ext xmlns:c16="http://schemas.microsoft.com/office/drawing/2014/chart" uri="{C3380CC4-5D6E-409C-BE32-E72D297353CC}">
              <c16:uniqueId val="{00000002-A401-4FA4-88DD-BBE0C67B8206}"/>
            </c:ext>
          </c:extLst>
        </c:ser>
        <c:dLbls>
          <c:showLegendKey val="0"/>
          <c:showVal val="0"/>
          <c:showCatName val="0"/>
          <c:showSerName val="0"/>
          <c:showPercent val="0"/>
          <c:showBubbleSize val="0"/>
        </c:dLbls>
        <c:smooth val="0"/>
        <c:axId val="981938104"/>
        <c:axId val="981931872"/>
      </c:lineChart>
      <c:catAx>
        <c:axId val="981938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981931872"/>
        <c:crosses val="autoZero"/>
        <c:auto val="1"/>
        <c:lblAlgn val="ctr"/>
        <c:lblOffset val="100"/>
        <c:noMultiLvlLbl val="0"/>
      </c:catAx>
      <c:valAx>
        <c:axId val="981931872"/>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981938104"/>
        <c:crosses val="autoZero"/>
        <c:crossBetween val="midCat"/>
        <c:majorUnit val="150"/>
      </c:valAx>
      <c:spPr>
        <a:noFill/>
        <a:ln>
          <a:noFill/>
        </a:ln>
        <a:effectLst/>
      </c:spPr>
    </c:plotArea>
    <c:legend>
      <c:legendPos val="b"/>
      <c:layout>
        <c:manualLayout>
          <c:xMode val="edge"/>
          <c:yMode val="edge"/>
          <c:x val="0.79322833460022169"/>
          <c:y val="0"/>
          <c:w val="0.20677166539977843"/>
          <c:h val="0.7189614319043453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042378772068747E-2"/>
          <c:y val="2.5428331875182269E-2"/>
          <c:w val="0.69242348467537851"/>
          <c:h val="0.89032042869641292"/>
        </c:manualLayout>
      </c:layout>
      <c:lineChart>
        <c:grouping val="standard"/>
        <c:varyColors val="0"/>
        <c:ser>
          <c:idx val="13"/>
          <c:order val="0"/>
          <c:tx>
            <c:strRef>
              <c:f>'Evolutions départs'!$F$4</c:f>
              <c:strCache>
                <c:ptCount val="1"/>
                <c:pt idx="0">
                  <c:v>Enseignants-chercheurs </c:v>
                </c:pt>
              </c:strCache>
            </c:strRef>
          </c:tx>
          <c:spPr>
            <a:ln w="28575" cap="rnd">
              <a:solidFill>
                <a:schemeClr val="accent2">
                  <a:lumMod val="80000"/>
                  <a:lumOff val="20000"/>
                </a:schemeClr>
              </a:solidFill>
              <a:round/>
            </a:ln>
            <a:effectLst/>
          </c:spPr>
          <c:marker>
            <c:symbol val="none"/>
          </c:marker>
          <c:cat>
            <c:numRef>
              <c:f>'Evolutions départs'!$B$5:$B$10</c:f>
              <c:numCache>
                <c:formatCode>General</c:formatCode>
                <c:ptCount val="6"/>
                <c:pt idx="0">
                  <c:v>2017</c:v>
                </c:pt>
                <c:pt idx="1">
                  <c:v>2018</c:v>
                </c:pt>
                <c:pt idx="2">
                  <c:v>2019</c:v>
                </c:pt>
                <c:pt idx="3">
                  <c:v>2020</c:v>
                </c:pt>
                <c:pt idx="4">
                  <c:v>2021</c:v>
                </c:pt>
                <c:pt idx="5">
                  <c:v>2022</c:v>
                </c:pt>
              </c:numCache>
            </c:numRef>
          </c:cat>
          <c:val>
            <c:numRef>
              <c:f>'Evolutions départs'!$F$5:$F$10</c:f>
              <c:numCache>
                <c:formatCode>General</c:formatCode>
                <c:ptCount val="6"/>
                <c:pt idx="0">
                  <c:v>1262</c:v>
                </c:pt>
                <c:pt idx="1">
                  <c:v>1247</c:v>
                </c:pt>
                <c:pt idx="2">
                  <c:v>1146</c:v>
                </c:pt>
                <c:pt idx="3">
                  <c:v>1133</c:v>
                </c:pt>
                <c:pt idx="4">
                  <c:v>1217</c:v>
                </c:pt>
                <c:pt idx="5">
                  <c:v>1373</c:v>
                </c:pt>
              </c:numCache>
            </c:numRef>
          </c:val>
          <c:smooth val="0"/>
          <c:extLst>
            <c:ext xmlns:c16="http://schemas.microsoft.com/office/drawing/2014/chart" uri="{C3380CC4-5D6E-409C-BE32-E72D297353CC}">
              <c16:uniqueId val="{00000000-B910-4C9E-AA17-0423A721A359}"/>
            </c:ext>
          </c:extLst>
        </c:ser>
        <c:ser>
          <c:idx val="14"/>
          <c:order val="1"/>
          <c:tx>
            <c:strRef>
              <c:f>'Evolutions départs'!$G$4</c:f>
              <c:strCache>
                <c:ptCount val="1"/>
                <c:pt idx="0">
                  <c:v>PRAG-PRCE</c:v>
                </c:pt>
              </c:strCache>
            </c:strRef>
          </c:tx>
          <c:spPr>
            <a:ln w="28575" cap="rnd">
              <a:solidFill>
                <a:schemeClr val="accent3">
                  <a:lumMod val="80000"/>
                  <a:lumOff val="20000"/>
                </a:schemeClr>
              </a:solidFill>
              <a:round/>
            </a:ln>
            <a:effectLst/>
          </c:spPr>
          <c:marker>
            <c:symbol val="none"/>
          </c:marker>
          <c:cat>
            <c:numRef>
              <c:f>'Evolutions départs'!$B$5:$B$10</c:f>
              <c:numCache>
                <c:formatCode>General</c:formatCode>
                <c:ptCount val="6"/>
                <c:pt idx="0">
                  <c:v>2017</c:v>
                </c:pt>
                <c:pt idx="1">
                  <c:v>2018</c:v>
                </c:pt>
                <c:pt idx="2">
                  <c:v>2019</c:v>
                </c:pt>
                <c:pt idx="3">
                  <c:v>2020</c:v>
                </c:pt>
                <c:pt idx="4">
                  <c:v>2021</c:v>
                </c:pt>
                <c:pt idx="5">
                  <c:v>2022</c:v>
                </c:pt>
              </c:numCache>
            </c:numRef>
          </c:cat>
          <c:val>
            <c:numRef>
              <c:f>'Evolutions départs'!$G$5:$G$10</c:f>
              <c:numCache>
                <c:formatCode>General</c:formatCode>
                <c:ptCount val="6"/>
                <c:pt idx="0">
                  <c:v>361</c:v>
                </c:pt>
                <c:pt idx="1">
                  <c:v>358</c:v>
                </c:pt>
                <c:pt idx="2">
                  <c:v>331</c:v>
                </c:pt>
                <c:pt idx="3">
                  <c:v>311</c:v>
                </c:pt>
                <c:pt idx="4">
                  <c:v>377</c:v>
                </c:pt>
                <c:pt idx="5">
                  <c:v>389</c:v>
                </c:pt>
              </c:numCache>
            </c:numRef>
          </c:val>
          <c:smooth val="0"/>
          <c:extLst>
            <c:ext xmlns:c16="http://schemas.microsoft.com/office/drawing/2014/chart" uri="{C3380CC4-5D6E-409C-BE32-E72D297353CC}">
              <c16:uniqueId val="{00000001-B910-4C9E-AA17-0423A721A359}"/>
            </c:ext>
          </c:extLst>
        </c:ser>
        <c:dLbls>
          <c:showLegendKey val="0"/>
          <c:showVal val="0"/>
          <c:showCatName val="0"/>
          <c:showSerName val="0"/>
          <c:showPercent val="0"/>
          <c:showBubbleSize val="0"/>
        </c:dLbls>
        <c:smooth val="0"/>
        <c:axId val="981938104"/>
        <c:axId val="981931872"/>
      </c:lineChart>
      <c:catAx>
        <c:axId val="981938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981931872"/>
        <c:crosses val="autoZero"/>
        <c:auto val="1"/>
        <c:lblAlgn val="ctr"/>
        <c:lblOffset val="100"/>
        <c:noMultiLvlLbl val="0"/>
      </c:catAx>
      <c:valAx>
        <c:axId val="981931872"/>
        <c:scaling>
          <c:orientation val="minMax"/>
          <c:max val="15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crossAx val="981938104"/>
        <c:crosses val="autoZero"/>
        <c:crossBetween val="midCat"/>
      </c:valAx>
      <c:spPr>
        <a:noFill/>
        <a:ln>
          <a:noFill/>
        </a:ln>
        <a:effectLst/>
      </c:spPr>
    </c:plotArea>
    <c:legend>
      <c:legendPos val="b"/>
      <c:layout>
        <c:manualLayout>
          <c:xMode val="edge"/>
          <c:yMode val="edge"/>
          <c:x val="0.77680224361599848"/>
          <c:y val="0"/>
          <c:w val="0.22319775638400155"/>
          <c:h val="0.82544291338582676"/>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752474</xdr:colOff>
      <xdr:row>38</xdr:row>
      <xdr:rowOff>28574</xdr:rowOff>
    </xdr:to>
    <xdr:sp macro="" textlink="">
      <xdr:nvSpPr>
        <xdr:cNvPr id="2" name="ZoneTexte 1"/>
        <xdr:cNvSpPr txBox="1"/>
      </xdr:nvSpPr>
      <xdr:spPr>
        <a:xfrm>
          <a:off x="0" y="0"/>
          <a:ext cx="5324474" cy="72675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solidFill>
                <a:schemeClr val="dk1"/>
              </a:solidFill>
              <a:effectLst/>
              <a:latin typeface="+mn-lt"/>
              <a:ea typeface="+mn-ea"/>
              <a:cs typeface="+mn-cs"/>
            </a:rPr>
            <a:t>DEFINITIONS</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EPST </a:t>
          </a:r>
          <a:r>
            <a:rPr lang="fr-FR" sz="1100">
              <a:solidFill>
                <a:schemeClr val="dk1"/>
              </a:solidFill>
              <a:effectLst/>
              <a:latin typeface="+mn-lt"/>
              <a:ea typeface="+mn-ea"/>
              <a:cs typeface="+mn-cs"/>
            </a:rPr>
            <a:t>: Etablissement public à caractère scientifique et technologique (CNRS, Inserm, INRAE..)</a:t>
          </a: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FPE</a:t>
          </a:r>
          <a:r>
            <a:rPr lang="fr-FR" sz="1100">
              <a:solidFill>
                <a:schemeClr val="dk1"/>
              </a:solidFill>
              <a:effectLst/>
              <a:latin typeface="+mn-lt"/>
              <a:ea typeface="+mn-ea"/>
              <a:cs typeface="+mn-cs"/>
            </a:rPr>
            <a:t> : Fonction Publique d’Etat</a:t>
          </a: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Les corps de l’enseignement supérieur et de la recherche étudiés :</a:t>
          </a:r>
        </a:p>
        <a:p>
          <a:r>
            <a:rPr lang="fr-FR" sz="1100" b="1">
              <a:solidFill>
                <a:schemeClr val="dk1"/>
              </a:solidFill>
              <a:effectLst/>
              <a:latin typeface="+mn-lt"/>
              <a:ea typeface="+mn-ea"/>
              <a:cs typeface="+mn-cs"/>
            </a:rPr>
            <a:t>AT :</a:t>
          </a:r>
          <a:r>
            <a:rPr lang="fr-FR" sz="1100">
              <a:solidFill>
                <a:schemeClr val="dk1"/>
              </a:solidFill>
              <a:effectLst/>
              <a:latin typeface="+mn-lt"/>
              <a:ea typeface="+mn-ea"/>
              <a:cs typeface="+mn-cs"/>
            </a:rPr>
            <a:t> adjoint technique </a:t>
          </a:r>
        </a:p>
        <a:p>
          <a:r>
            <a:rPr lang="fr-FR" sz="1100" b="1">
              <a:solidFill>
                <a:schemeClr val="dk1"/>
              </a:solidFill>
              <a:effectLst/>
              <a:latin typeface="+mn-lt"/>
              <a:ea typeface="+mn-ea"/>
              <a:cs typeface="+mn-cs"/>
            </a:rPr>
            <a:t>CR :</a:t>
          </a:r>
          <a:r>
            <a:rPr lang="fr-FR" sz="1100">
              <a:solidFill>
                <a:schemeClr val="dk1"/>
              </a:solidFill>
              <a:effectLst/>
              <a:latin typeface="+mn-lt"/>
              <a:ea typeface="+mn-ea"/>
              <a:cs typeface="+mn-cs"/>
            </a:rPr>
            <a:t> chargé de recherche</a:t>
          </a:r>
        </a:p>
        <a:p>
          <a:r>
            <a:rPr lang="fr-FR" sz="1100" b="1">
              <a:solidFill>
                <a:schemeClr val="dk1"/>
              </a:solidFill>
              <a:effectLst/>
              <a:latin typeface="+mn-lt"/>
              <a:ea typeface="+mn-ea"/>
              <a:cs typeface="+mn-cs"/>
            </a:rPr>
            <a:t>DR :</a:t>
          </a:r>
          <a:r>
            <a:rPr lang="fr-FR" sz="1100">
              <a:solidFill>
                <a:schemeClr val="dk1"/>
              </a:solidFill>
              <a:effectLst/>
              <a:latin typeface="+mn-lt"/>
              <a:ea typeface="+mn-ea"/>
              <a:cs typeface="+mn-cs"/>
            </a:rPr>
            <a:t> directeur de recherche</a:t>
          </a:r>
        </a:p>
        <a:p>
          <a:r>
            <a:rPr lang="fr-FR" sz="1100" b="1">
              <a:solidFill>
                <a:schemeClr val="dk1"/>
              </a:solidFill>
              <a:effectLst/>
              <a:latin typeface="+mn-lt"/>
              <a:ea typeface="+mn-ea"/>
              <a:cs typeface="+mn-cs"/>
            </a:rPr>
            <a:t>IE :</a:t>
          </a:r>
          <a:r>
            <a:rPr lang="fr-FR" sz="1100">
              <a:solidFill>
                <a:schemeClr val="dk1"/>
              </a:solidFill>
              <a:effectLst/>
              <a:latin typeface="+mn-lt"/>
              <a:ea typeface="+mn-ea"/>
              <a:cs typeface="+mn-cs"/>
            </a:rPr>
            <a:t> ingénieur d’études</a:t>
          </a:r>
        </a:p>
        <a:p>
          <a:r>
            <a:rPr lang="fr-FR" sz="1100" b="1">
              <a:solidFill>
                <a:schemeClr val="dk1"/>
              </a:solidFill>
              <a:effectLst/>
              <a:latin typeface="+mn-lt"/>
              <a:ea typeface="+mn-ea"/>
              <a:cs typeface="+mn-cs"/>
            </a:rPr>
            <a:t>IR :</a:t>
          </a:r>
          <a:r>
            <a:rPr lang="fr-FR" sz="1100">
              <a:solidFill>
                <a:schemeClr val="dk1"/>
              </a:solidFill>
              <a:effectLst/>
              <a:latin typeface="+mn-lt"/>
              <a:ea typeface="+mn-ea"/>
              <a:cs typeface="+mn-cs"/>
            </a:rPr>
            <a:t> ingénieur de recherche</a:t>
          </a:r>
        </a:p>
        <a:p>
          <a:r>
            <a:rPr lang="fr-FR" sz="1100" b="1">
              <a:solidFill>
                <a:schemeClr val="dk1"/>
              </a:solidFill>
              <a:effectLst/>
              <a:latin typeface="+mn-lt"/>
              <a:ea typeface="+mn-ea"/>
              <a:cs typeface="+mn-cs"/>
            </a:rPr>
            <a:t>MCF :</a:t>
          </a:r>
          <a:r>
            <a:rPr lang="fr-FR" sz="1100">
              <a:solidFill>
                <a:schemeClr val="dk1"/>
              </a:solidFill>
              <a:effectLst/>
              <a:latin typeface="+mn-lt"/>
              <a:ea typeface="+mn-ea"/>
              <a:cs typeface="+mn-cs"/>
            </a:rPr>
            <a:t> maître de conférences</a:t>
          </a:r>
        </a:p>
        <a:p>
          <a:r>
            <a:rPr lang="fr-FR" sz="1100" b="1">
              <a:solidFill>
                <a:schemeClr val="dk1"/>
              </a:solidFill>
              <a:effectLst/>
              <a:latin typeface="+mn-lt"/>
              <a:ea typeface="+mn-ea"/>
              <a:cs typeface="+mn-cs"/>
            </a:rPr>
            <a:t>PR :</a:t>
          </a:r>
          <a:r>
            <a:rPr lang="fr-FR" sz="1100">
              <a:solidFill>
                <a:schemeClr val="dk1"/>
              </a:solidFill>
              <a:effectLst/>
              <a:latin typeface="+mn-lt"/>
              <a:ea typeface="+mn-ea"/>
              <a:cs typeface="+mn-cs"/>
            </a:rPr>
            <a:t> professeur des universités</a:t>
          </a:r>
        </a:p>
        <a:p>
          <a:r>
            <a:rPr lang="fr-FR" sz="1100" i="1">
              <a:solidFill>
                <a:schemeClr val="dk1"/>
              </a:solidFill>
              <a:effectLst/>
              <a:latin typeface="+mn-lt"/>
              <a:ea typeface="+mn-ea"/>
              <a:cs typeface="+mn-cs"/>
            </a:rPr>
            <a:t>Les données détaillées par corps sont non disponibles pour les BIATOSS en université.</a:t>
          </a:r>
          <a:endParaRPr lang="fr-FR" sz="1100">
            <a:solidFill>
              <a:schemeClr val="dk1"/>
            </a:solidFill>
            <a:effectLst/>
            <a:latin typeface="+mn-lt"/>
            <a:ea typeface="+mn-ea"/>
            <a:cs typeface="+mn-cs"/>
          </a:endParaRPr>
        </a:p>
        <a:p>
          <a:pPr hangingPunct="0"/>
          <a:r>
            <a:rPr lang="fr-FR" sz="1100" b="1">
              <a:solidFill>
                <a:schemeClr val="dk1"/>
              </a:solidFill>
              <a:effectLst/>
              <a:latin typeface="+mn-lt"/>
              <a:ea typeface="+mn-ea"/>
              <a:cs typeface="+mn-cs"/>
            </a:rPr>
            <a:t>PRAG - PRCE : </a:t>
          </a:r>
          <a:r>
            <a:rPr lang="fr-FR" sz="1100">
              <a:solidFill>
                <a:schemeClr val="dk1"/>
              </a:solidFill>
              <a:effectLst/>
              <a:latin typeface="+mn-lt"/>
              <a:ea typeface="+mn-ea"/>
              <a:cs typeface="+mn-cs"/>
            </a:rPr>
            <a:t>professeurs agrégés - certifiés nommés à titre définitif par arrêté sur des postes spécifiques de l‘enseignement supérieur.</a:t>
          </a:r>
        </a:p>
        <a:p>
          <a:pPr hangingPunct="0"/>
          <a:endParaRPr lang="fr-FR" sz="1100" b="1">
            <a:solidFill>
              <a:schemeClr val="dk1"/>
            </a:solidFill>
            <a:effectLst/>
            <a:latin typeface="+mn-lt"/>
            <a:ea typeface="+mn-ea"/>
            <a:cs typeface="+mn-cs"/>
          </a:endParaRPr>
        </a:p>
        <a:p>
          <a:pPr hangingPunct="0"/>
          <a:r>
            <a:rPr lang="fr-FR" sz="1100" b="1">
              <a:solidFill>
                <a:schemeClr val="dk1"/>
              </a:solidFill>
              <a:effectLst/>
              <a:latin typeface="+mn-lt"/>
              <a:ea typeface="+mn-ea"/>
              <a:cs typeface="+mn-cs"/>
            </a:rPr>
            <a:t>Bonification :</a:t>
          </a:r>
          <a:r>
            <a:rPr lang="fr-FR" sz="1100">
              <a:solidFill>
                <a:schemeClr val="dk1"/>
              </a:solidFill>
              <a:effectLst/>
              <a:latin typeface="+mn-lt"/>
              <a:ea typeface="+mn-ea"/>
              <a:cs typeface="+mn-cs"/>
            </a:rPr>
            <a:t> trimestres supplémentaires de cotisation, notamment la bonification pour enfants ou pour dépaysement. Ils comptent dans le calcul du taux de liquidation et de la décote/surcote.</a:t>
          </a:r>
        </a:p>
        <a:p>
          <a:pPr marL="0" marR="0" lvl="0" indent="0" defTabSz="914400" eaLnBrk="1" fontAlgn="auto" latinLnBrk="0" hangingPunct="0">
            <a:lnSpc>
              <a:spcPct val="100000"/>
            </a:lnSpc>
            <a:spcBef>
              <a:spcPts val="0"/>
            </a:spcBef>
            <a:spcAft>
              <a:spcPts val="0"/>
            </a:spcAft>
            <a:buClrTx/>
            <a:buSzTx/>
            <a:buFontTx/>
            <a:buNone/>
            <a:tabLst/>
            <a:defRPr/>
          </a:pPr>
          <a:r>
            <a:rPr lang="fr-FR" sz="1100" b="1">
              <a:solidFill>
                <a:schemeClr val="dk1"/>
              </a:solidFill>
              <a:effectLst/>
              <a:latin typeface="+mn-lt"/>
              <a:ea typeface="+mn-ea"/>
              <a:cs typeface="+mn-cs"/>
            </a:rPr>
            <a:t>Durée de services 	</a:t>
          </a:r>
          <a:r>
            <a:rPr lang="fr-FR" sz="1100">
              <a:solidFill>
                <a:schemeClr val="dk1"/>
              </a:solidFill>
              <a:effectLst/>
              <a:latin typeface="+mn-lt"/>
              <a:ea typeface="+mn-ea"/>
              <a:cs typeface="+mn-cs"/>
            </a:rPr>
            <a:t/>
          </a:r>
          <a:br>
            <a:rPr lang="fr-FR" sz="1100">
              <a:solidFill>
                <a:schemeClr val="dk1"/>
              </a:solidFill>
              <a:effectLst/>
              <a:latin typeface="+mn-lt"/>
              <a:ea typeface="+mn-ea"/>
              <a:cs typeface="+mn-cs"/>
            </a:rPr>
          </a:br>
          <a:r>
            <a:rPr lang="fr-FR" sz="1100">
              <a:solidFill>
                <a:schemeClr val="dk1"/>
              </a:solidFill>
              <a:effectLst/>
              <a:latin typeface="+mn-lt"/>
              <a:ea typeface="+mn-ea"/>
              <a:cs typeface="+mn-cs"/>
            </a:rPr>
            <a:t>Il s’agit de la durée des services accomplis dans la fonction publique. Cette durée permet de calculer le taux de la pension du fonctionnaire. Elle prend en compte la quotité de travail, c’est à dire qu’un poste à temps partiel apporte moins de durée de services qu’un poste à temps plein.</a:t>
          </a:r>
        </a:p>
        <a:p>
          <a:pPr hangingPunct="0"/>
          <a:r>
            <a:rPr lang="fr-FR" sz="1100" b="1">
              <a:solidFill>
                <a:schemeClr val="dk1"/>
              </a:solidFill>
              <a:effectLst/>
              <a:latin typeface="+mn-lt"/>
              <a:ea typeface="+mn-ea"/>
              <a:cs typeface="+mn-cs"/>
            </a:rPr>
            <a:t>Le taux de liquidation</a:t>
          </a:r>
          <a:r>
            <a:rPr lang="fr-FR" sz="1100">
              <a:solidFill>
                <a:schemeClr val="dk1"/>
              </a:solidFill>
              <a:effectLst/>
              <a:latin typeface="+mn-lt"/>
              <a:ea typeface="+mn-ea"/>
              <a:cs typeface="+mn-cs"/>
            </a:rPr>
            <a:t> est proportionnel à la durée de services dans la FPE augmentée des bonifications.</a:t>
          </a:r>
        </a:p>
        <a:p>
          <a:pPr hangingPunct="0"/>
          <a:r>
            <a:rPr lang="fr-FR" sz="1100" b="1">
              <a:solidFill>
                <a:schemeClr val="dk1"/>
              </a:solidFill>
              <a:effectLst/>
              <a:latin typeface="+mn-lt"/>
              <a:ea typeface="+mn-ea"/>
              <a:cs typeface="+mn-cs"/>
            </a:rPr>
            <a:t>Durée d’assurance tous régimes : </a:t>
          </a:r>
          <a:r>
            <a:rPr lang="fr-FR" sz="1100">
              <a:solidFill>
                <a:schemeClr val="dk1"/>
              </a:solidFill>
              <a:effectLst/>
              <a:latin typeface="+mn-lt"/>
              <a:ea typeface="+mn-ea"/>
              <a:cs typeface="+mn-cs"/>
            </a:rPr>
            <a:t>correspond ici à la durée de cotisation (ou de carrière) totale d’un titulaire, hors bonifications. </a:t>
          </a:r>
        </a:p>
        <a:p>
          <a:pPr hangingPunct="0"/>
          <a:r>
            <a:rPr lang="fr-FR" sz="1100" b="1">
              <a:solidFill>
                <a:schemeClr val="dk1"/>
              </a:solidFill>
              <a:effectLst/>
              <a:latin typeface="+mn-lt"/>
              <a:ea typeface="+mn-ea"/>
              <a:cs typeface="+mn-cs"/>
            </a:rPr>
            <a:t>Le salaire moyen liquidable, </a:t>
          </a:r>
          <a:r>
            <a:rPr lang="fr-FR" sz="1100">
              <a:solidFill>
                <a:schemeClr val="dk1"/>
              </a:solidFill>
              <a:effectLst/>
              <a:latin typeface="+mn-lt"/>
              <a:ea typeface="+mn-ea"/>
              <a:cs typeface="+mn-cs"/>
            </a:rPr>
            <a:t>indépendant de la quotité de travail, se calcule comme suit : </a:t>
          </a:r>
        </a:p>
        <a:p>
          <a:r>
            <a:rPr lang="fr-FR" sz="1100">
              <a:solidFill>
                <a:schemeClr val="dk1"/>
              </a:solidFill>
              <a:effectLst/>
              <a:latin typeface="+mn-lt"/>
              <a:ea typeface="+mn-ea"/>
              <a:cs typeface="+mn-cs"/>
            </a:rPr>
            <a:t>valeur du point * indice moyen des 6 derniers mois + primes liquidables</a:t>
          </a:r>
          <a:endParaRPr lang="fr-FR" sz="1100" b="1">
            <a:solidFill>
              <a:schemeClr val="dk1"/>
            </a:solidFill>
            <a:effectLst/>
            <a:latin typeface="+mn-lt"/>
            <a:ea typeface="+mn-ea"/>
            <a:cs typeface="+mn-cs"/>
          </a:endParaRPr>
        </a:p>
        <a:p>
          <a:pPr hangingPunct="0"/>
          <a:r>
            <a:rPr lang="fr-FR" sz="1100" b="1">
              <a:solidFill>
                <a:schemeClr val="dk1"/>
              </a:solidFill>
              <a:effectLst/>
              <a:latin typeface="+mn-lt"/>
              <a:ea typeface="+mn-ea"/>
              <a:cs typeface="+mn-cs"/>
            </a:rPr>
            <a:t>Décote (vs surcote) :</a:t>
          </a:r>
          <a:r>
            <a:rPr lang="fr-FR" sz="1100">
              <a:solidFill>
                <a:schemeClr val="dk1"/>
              </a:solidFill>
              <a:effectLst/>
              <a:latin typeface="+mn-lt"/>
              <a:ea typeface="+mn-ea"/>
              <a:cs typeface="+mn-cs"/>
            </a:rPr>
            <a:t> minoration appliquée au montant de la pension d’un assuré qui part avec une durée d’assurance tous régimes (bonifications incluses) inférieure à sa durée de cotisation requise et avant d’avoir atteint l’âge légal d’annulation de la décote. La décote est proportionnelle au nombre de trimestres manquants.</a:t>
          </a:r>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pPr hangingPunct="0"/>
          <a:r>
            <a:rPr lang="fr-FR" sz="1100">
              <a:solidFill>
                <a:schemeClr val="dk1"/>
              </a:solidFill>
              <a:effectLst/>
              <a:latin typeface="+mn-lt"/>
              <a:ea typeface="+mn-ea"/>
              <a:cs typeface="+mn-cs"/>
            </a:rPr>
            <a:t>La </a:t>
          </a:r>
          <a:r>
            <a:rPr lang="fr-FR" sz="1100" b="1">
              <a:solidFill>
                <a:schemeClr val="dk1"/>
              </a:solidFill>
              <a:effectLst/>
              <a:latin typeface="+mn-lt"/>
              <a:ea typeface="+mn-ea"/>
              <a:cs typeface="+mn-cs"/>
            </a:rPr>
            <a:t>pension au titre de la FPE,</a:t>
          </a:r>
          <a:r>
            <a:rPr lang="fr-FR" sz="1100">
              <a:solidFill>
                <a:schemeClr val="dk1"/>
              </a:solidFill>
              <a:effectLst/>
              <a:latin typeface="+mn-lt"/>
              <a:ea typeface="+mn-ea"/>
              <a:cs typeface="+mn-cs"/>
            </a:rPr>
            <a:t> </a:t>
          </a:r>
          <a:r>
            <a:rPr lang="fr-FR" sz="1100" u="sng">
              <a:solidFill>
                <a:schemeClr val="dk1"/>
              </a:solidFill>
              <a:effectLst/>
              <a:latin typeface="+mn-lt"/>
              <a:ea typeface="+mn-ea"/>
              <a:cs typeface="+mn-cs"/>
            </a:rPr>
            <a:t>hors accessoires</a:t>
          </a:r>
          <a:r>
            <a:rPr lang="fr-FR" sz="1100">
              <a:solidFill>
                <a:schemeClr val="dk1"/>
              </a:solidFill>
              <a:effectLst/>
              <a:latin typeface="+mn-lt"/>
              <a:ea typeface="+mn-ea"/>
              <a:cs typeface="+mn-cs"/>
            </a:rPr>
            <a:t>, se calcule comme suit : Pension = salaire moyen liquidable x 75 % x taux de liquidation </a:t>
          </a:r>
        </a:p>
        <a:p>
          <a:pPr hangingPunct="0"/>
          <a:r>
            <a:rPr lang="fr-FR" sz="1100">
              <a:solidFill>
                <a:schemeClr val="dk1"/>
              </a:solidFill>
              <a:effectLst/>
              <a:latin typeface="+mn-lt"/>
              <a:ea typeface="+mn-ea"/>
              <a:cs typeface="+mn-cs"/>
            </a:rPr>
            <a:t>                             x coefficient de décote ou surcote </a:t>
          </a:r>
        </a:p>
        <a:p>
          <a:pPr hangingPunct="0"/>
          <a:r>
            <a:rPr lang="fr-FR" sz="1100" b="1">
              <a:solidFill>
                <a:schemeClr val="dk1"/>
              </a:solidFill>
              <a:effectLst/>
              <a:latin typeface="+mn-lt"/>
              <a:ea typeface="+mn-ea"/>
              <a:cs typeface="+mn-cs"/>
            </a:rPr>
            <a:t>Le taux de remplacement</a:t>
          </a:r>
          <a:r>
            <a:rPr lang="fr-FR" sz="1100">
              <a:solidFill>
                <a:schemeClr val="dk1"/>
              </a:solidFill>
              <a:effectLst/>
              <a:latin typeface="+mn-lt"/>
              <a:ea typeface="+mn-ea"/>
              <a:cs typeface="+mn-cs"/>
            </a:rPr>
            <a:t> est le ratio :</a:t>
          </a:r>
        </a:p>
        <a:p>
          <a:pPr hangingPunct="0"/>
          <a:r>
            <a:rPr lang="fr-FR" sz="1100">
              <a:solidFill>
                <a:schemeClr val="dk1"/>
              </a:solidFill>
              <a:effectLst/>
              <a:latin typeface="+mn-lt"/>
              <a:ea typeface="+mn-ea"/>
              <a:cs typeface="+mn-cs"/>
            </a:rPr>
            <a:t>	        « pension, yc accessoires / salaire moyen liquidable » </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Pour en savoir plus :</a:t>
          </a:r>
          <a:endParaRPr lang="fr-F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endParaRPr lang="fr-F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38099</xdr:colOff>
      <xdr:row>20</xdr:row>
      <xdr:rowOff>0</xdr:rowOff>
    </xdr:from>
    <xdr:to>
      <xdr:col>10</xdr:col>
      <xdr:colOff>209550</xdr:colOff>
      <xdr:row>34</xdr:row>
      <xdr:rowOff>9525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14286</xdr:colOff>
      <xdr:row>36</xdr:row>
      <xdr:rowOff>50007</xdr:rowOff>
    </xdr:from>
    <xdr:to>
      <xdr:col>10</xdr:col>
      <xdr:colOff>219074</xdr:colOff>
      <xdr:row>51</xdr:row>
      <xdr:rowOff>2382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svr200011\dr\statistiques\cnracl\stat\recueil\2001\evolution\actifs\age%202001%20avac%20pyr1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renelle\VOL2\Mes%20documents\COR\COR_projections2004\pr&#233;sentation_r&#233;sult\Ensemble_CG\AGIR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enelle\VOL2\Mes%20documents\COR\COR_projections2004\pr&#233;sentation_r&#233;sult\Ensemble_CG\CNA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S/gesbertm/Jaune/v3/chiffres-cl&#233;s%202011P_rect_DB_O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rtemis\abaehr$\Docs%20Retraites\COR\Projection%20FP%20CZaidman_septembre%2020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renelle\Vol2\10%20-%20Espace%20commun\Projections%202004\Projections%20des%20r&#233;gimes\Projections2004\Retour%20r&#233;gimes\Fiches_r&#233;gimes_actualis&#233;es\CANCAVA_graph29mar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ection%20stats/Archives/demandeur%20important/DB/jaunes/jaune%202012/retour%20documents%20DB/tableaux%20SRE/Travaux%20en%20cours/RETRAITE/RAPPORT%20ANNUEL/RA%202008-09%20VE/Pyramides%20des%20&#226;ges%2031-12-2006%203%20F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ection%20stats/Archives/demandeur%20important/DB/jaunes/jaune%202012/retour%20documents%20DB/tableaux%20SRE/DEMOGRAPHIE%20-%20FORMATION%20-%20PERFORMANCE/donn&#233;es%20retra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age moyen"/>
      <sheetName val="evo age moyen"/>
      <sheetName val="pyramide"/>
      <sheetName val="tranches age"/>
    </sheetNames>
    <sheetDataSet>
      <sheetData sheetId="0">
        <row r="9">
          <cell r="C9" t="str">
            <v>H10</v>
          </cell>
          <cell r="D9" t="str">
            <v>H20</v>
          </cell>
          <cell r="E9" t="str">
            <v>H30</v>
          </cell>
          <cell r="F9" t="str">
            <v>H40</v>
          </cell>
          <cell r="G9" t="str">
            <v>H60</v>
          </cell>
          <cell r="H9" t="str">
            <v>H70</v>
          </cell>
          <cell r="I9" t="str">
            <v>H80</v>
          </cell>
          <cell r="J9" t="str">
            <v>H90</v>
          </cell>
          <cell r="K9" t="str">
            <v>H</v>
          </cell>
          <cell r="R9" t="str">
            <v>H10</v>
          </cell>
        </row>
        <row r="10">
          <cell r="C10">
            <v>0</v>
          </cell>
          <cell r="D10">
            <v>0</v>
          </cell>
          <cell r="E10">
            <v>0</v>
          </cell>
          <cell r="F10">
            <v>0</v>
          </cell>
          <cell r="G10">
            <v>0</v>
          </cell>
          <cell r="H10">
            <v>0</v>
          </cell>
          <cell r="I10">
            <v>0</v>
          </cell>
          <cell r="J10">
            <v>0</v>
          </cell>
          <cell r="K10">
            <v>0</v>
          </cell>
          <cell r="P10">
            <v>1</v>
          </cell>
          <cell r="Q10" t="str">
            <v>15</v>
          </cell>
          <cell r="R10">
            <v>0</v>
          </cell>
        </row>
        <row r="11">
          <cell r="C11">
            <v>0</v>
          </cell>
          <cell r="D11">
            <v>0</v>
          </cell>
          <cell r="E11">
            <v>0</v>
          </cell>
          <cell r="F11">
            <v>0</v>
          </cell>
          <cell r="G11">
            <v>0</v>
          </cell>
          <cell r="H11">
            <v>0</v>
          </cell>
          <cell r="I11">
            <v>0</v>
          </cell>
          <cell r="J11">
            <v>0</v>
          </cell>
          <cell r="K11">
            <v>0</v>
          </cell>
          <cell r="P11" t="str">
            <v>1</v>
          </cell>
          <cell r="Q11" t="str">
            <v>16</v>
          </cell>
          <cell r="R11">
            <v>0</v>
          </cell>
        </row>
        <row r="12">
          <cell r="C12">
            <v>0</v>
          </cell>
          <cell r="D12">
            <v>0</v>
          </cell>
          <cell r="E12">
            <v>0</v>
          </cell>
          <cell r="F12">
            <v>0</v>
          </cell>
          <cell r="G12">
            <v>0</v>
          </cell>
          <cell r="H12">
            <v>0</v>
          </cell>
          <cell r="I12">
            <v>0</v>
          </cell>
          <cell r="J12">
            <v>0</v>
          </cell>
          <cell r="K12">
            <v>0</v>
          </cell>
          <cell r="P12" t="str">
            <v>1</v>
          </cell>
          <cell r="Q12" t="str">
            <v>17</v>
          </cell>
          <cell r="R12">
            <v>0</v>
          </cell>
        </row>
        <row r="13">
          <cell r="C13">
            <v>0</v>
          </cell>
          <cell r="D13">
            <v>0</v>
          </cell>
          <cell r="E13">
            <v>0</v>
          </cell>
          <cell r="F13">
            <v>0</v>
          </cell>
          <cell r="G13">
            <v>0</v>
          </cell>
          <cell r="H13">
            <v>0</v>
          </cell>
          <cell r="I13">
            <v>0</v>
          </cell>
          <cell r="J13">
            <v>0</v>
          </cell>
          <cell r="K13">
            <v>0</v>
          </cell>
          <cell r="P13" t="str">
            <v>1</v>
          </cell>
          <cell r="Q13" t="str">
            <v>18</v>
          </cell>
          <cell r="R13">
            <v>0</v>
          </cell>
        </row>
        <row r="14">
          <cell r="C14">
            <v>5</v>
          </cell>
          <cell r="D14">
            <v>2</v>
          </cell>
          <cell r="E14">
            <v>3</v>
          </cell>
          <cell r="F14">
            <v>1</v>
          </cell>
          <cell r="G14">
            <v>0</v>
          </cell>
          <cell r="H14">
            <v>0</v>
          </cell>
          <cell r="I14">
            <v>1</v>
          </cell>
          <cell r="J14">
            <v>0</v>
          </cell>
          <cell r="K14">
            <v>12</v>
          </cell>
          <cell r="P14" t="str">
            <v>1</v>
          </cell>
          <cell r="Q14" t="str">
            <v>19</v>
          </cell>
          <cell r="R14">
            <v>1169</v>
          </cell>
        </row>
        <row r="15">
          <cell r="C15">
            <v>18</v>
          </cell>
          <cell r="D15">
            <v>5</v>
          </cell>
          <cell r="E15">
            <v>4</v>
          </cell>
          <cell r="F15">
            <v>3</v>
          </cell>
          <cell r="G15">
            <v>1</v>
          </cell>
          <cell r="H15">
            <v>0</v>
          </cell>
          <cell r="I15">
            <v>4</v>
          </cell>
          <cell r="J15">
            <v>1</v>
          </cell>
          <cell r="K15">
            <v>36</v>
          </cell>
          <cell r="P15" t="str">
            <v>1</v>
          </cell>
          <cell r="Q15" t="str">
            <v>20</v>
          </cell>
          <cell r="R15">
            <v>4442</v>
          </cell>
        </row>
        <row r="16">
          <cell r="C16">
            <v>58</v>
          </cell>
          <cell r="D16">
            <v>33</v>
          </cell>
          <cell r="E16">
            <v>16</v>
          </cell>
          <cell r="F16">
            <v>10</v>
          </cell>
          <cell r="G16">
            <v>1</v>
          </cell>
          <cell r="H16">
            <v>2</v>
          </cell>
          <cell r="I16">
            <v>7</v>
          </cell>
          <cell r="J16">
            <v>1</v>
          </cell>
          <cell r="K16">
            <v>128</v>
          </cell>
          <cell r="P16" t="str">
            <v>1</v>
          </cell>
          <cell r="Q16" t="str">
            <v>21</v>
          </cell>
          <cell r="R16">
            <v>14963</v>
          </cell>
        </row>
        <row r="17">
          <cell r="C17">
            <v>109</v>
          </cell>
          <cell r="D17">
            <v>74</v>
          </cell>
          <cell r="E17">
            <v>29</v>
          </cell>
          <cell r="F17">
            <v>26</v>
          </cell>
          <cell r="G17">
            <v>3</v>
          </cell>
          <cell r="H17">
            <v>2</v>
          </cell>
          <cell r="I17">
            <v>9</v>
          </cell>
          <cell r="J17">
            <v>5</v>
          </cell>
          <cell r="K17">
            <v>257</v>
          </cell>
          <cell r="P17" t="str">
            <v>1</v>
          </cell>
          <cell r="Q17" t="str">
            <v>22</v>
          </cell>
          <cell r="R17">
            <v>29410</v>
          </cell>
        </row>
        <row r="18">
          <cell r="C18">
            <v>172</v>
          </cell>
          <cell r="D18">
            <v>122</v>
          </cell>
          <cell r="E18">
            <v>54</v>
          </cell>
          <cell r="F18">
            <v>40</v>
          </cell>
          <cell r="G18">
            <v>8</v>
          </cell>
          <cell r="H18">
            <v>8</v>
          </cell>
          <cell r="I18">
            <v>14</v>
          </cell>
          <cell r="J18">
            <v>13</v>
          </cell>
          <cell r="K18">
            <v>431</v>
          </cell>
          <cell r="P18" t="str">
            <v>1</v>
          </cell>
          <cell r="Q18" t="str">
            <v>23</v>
          </cell>
          <cell r="R18">
            <v>48465</v>
          </cell>
        </row>
        <row r="19">
          <cell r="C19">
            <v>298</v>
          </cell>
          <cell r="D19">
            <v>208</v>
          </cell>
          <cell r="E19">
            <v>86</v>
          </cell>
          <cell r="F19">
            <v>70</v>
          </cell>
          <cell r="G19">
            <v>5</v>
          </cell>
          <cell r="H19">
            <v>9</v>
          </cell>
          <cell r="I19">
            <v>28</v>
          </cell>
          <cell r="J19">
            <v>16</v>
          </cell>
          <cell r="K19">
            <v>720</v>
          </cell>
          <cell r="P19" t="str">
            <v>1</v>
          </cell>
          <cell r="Q19" t="str">
            <v>24</v>
          </cell>
          <cell r="R19">
            <v>87558</v>
          </cell>
        </row>
        <row r="20">
          <cell r="C20">
            <v>419</v>
          </cell>
          <cell r="D20">
            <v>322</v>
          </cell>
          <cell r="E20">
            <v>106</v>
          </cell>
          <cell r="F20">
            <v>126</v>
          </cell>
          <cell r="G20">
            <v>8</v>
          </cell>
          <cell r="H20">
            <v>17</v>
          </cell>
          <cell r="I20">
            <v>55</v>
          </cell>
          <cell r="J20">
            <v>32</v>
          </cell>
          <cell r="K20">
            <v>1085</v>
          </cell>
          <cell r="P20" t="str">
            <v>1</v>
          </cell>
          <cell r="Q20" t="str">
            <v>25</v>
          </cell>
          <cell r="R20">
            <v>128151</v>
          </cell>
        </row>
        <row r="21">
          <cell r="C21">
            <v>571</v>
          </cell>
          <cell r="D21">
            <v>506</v>
          </cell>
          <cell r="E21">
            <v>192</v>
          </cell>
          <cell r="F21">
            <v>159</v>
          </cell>
          <cell r="G21">
            <v>22</v>
          </cell>
          <cell r="H21">
            <v>24</v>
          </cell>
          <cell r="I21">
            <v>65</v>
          </cell>
          <cell r="J21">
            <v>38</v>
          </cell>
          <cell r="K21">
            <v>1577</v>
          </cell>
          <cell r="P21" t="str">
            <v>1</v>
          </cell>
          <cell r="Q21" t="str">
            <v>26</v>
          </cell>
          <cell r="R21">
            <v>181548</v>
          </cell>
        </row>
        <row r="22">
          <cell r="C22">
            <v>811</v>
          </cell>
          <cell r="D22">
            <v>682</v>
          </cell>
          <cell r="E22">
            <v>241</v>
          </cell>
          <cell r="F22">
            <v>253</v>
          </cell>
          <cell r="G22">
            <v>33</v>
          </cell>
          <cell r="H22">
            <v>45</v>
          </cell>
          <cell r="I22">
            <v>82</v>
          </cell>
          <cell r="J22">
            <v>48</v>
          </cell>
          <cell r="K22">
            <v>2195</v>
          </cell>
          <cell r="P22" t="str">
            <v>1</v>
          </cell>
          <cell r="Q22" t="str">
            <v>27</v>
          </cell>
          <cell r="R22">
            <v>267433</v>
          </cell>
        </row>
        <row r="23">
          <cell r="C23">
            <v>1046</v>
          </cell>
          <cell r="D23">
            <v>886</v>
          </cell>
          <cell r="E23">
            <v>306</v>
          </cell>
          <cell r="F23">
            <v>269</v>
          </cell>
          <cell r="G23">
            <v>26</v>
          </cell>
          <cell r="H23">
            <v>52</v>
          </cell>
          <cell r="I23">
            <v>125</v>
          </cell>
          <cell r="J23">
            <v>45</v>
          </cell>
          <cell r="K23">
            <v>2755</v>
          </cell>
          <cell r="P23" t="str">
            <v>1</v>
          </cell>
          <cell r="Q23" t="str">
            <v>28</v>
          </cell>
          <cell r="R23">
            <v>357547</v>
          </cell>
        </row>
        <row r="24">
          <cell r="C24">
            <v>1239</v>
          </cell>
          <cell r="D24">
            <v>1069</v>
          </cell>
          <cell r="E24">
            <v>352</v>
          </cell>
          <cell r="F24">
            <v>316</v>
          </cell>
          <cell r="G24">
            <v>42</v>
          </cell>
          <cell r="H24">
            <v>65</v>
          </cell>
          <cell r="I24">
            <v>166</v>
          </cell>
          <cell r="J24">
            <v>44</v>
          </cell>
          <cell r="K24">
            <v>3293</v>
          </cell>
          <cell r="P24" t="str">
            <v>1</v>
          </cell>
          <cell r="Q24" t="str">
            <v>29</v>
          </cell>
          <cell r="R24">
            <v>438163</v>
          </cell>
        </row>
        <row r="25">
          <cell r="C25">
            <v>1293</v>
          </cell>
          <cell r="D25">
            <v>1126</v>
          </cell>
          <cell r="E25">
            <v>388</v>
          </cell>
          <cell r="F25">
            <v>318</v>
          </cell>
          <cell r="G25">
            <v>53</v>
          </cell>
          <cell r="H25">
            <v>101</v>
          </cell>
          <cell r="I25">
            <v>170</v>
          </cell>
          <cell r="J25">
            <v>59</v>
          </cell>
          <cell r="K25">
            <v>3508</v>
          </cell>
          <cell r="P25" t="str">
            <v>1</v>
          </cell>
          <cell r="Q25" t="str">
            <v>30</v>
          </cell>
          <cell r="R25">
            <v>472668</v>
          </cell>
        </row>
        <row r="26">
          <cell r="C26">
            <v>1294</v>
          </cell>
          <cell r="D26">
            <v>1250</v>
          </cell>
          <cell r="E26">
            <v>389</v>
          </cell>
          <cell r="F26">
            <v>334</v>
          </cell>
          <cell r="G26">
            <v>52</v>
          </cell>
          <cell r="H26">
            <v>101</v>
          </cell>
          <cell r="I26">
            <v>200</v>
          </cell>
          <cell r="J26">
            <v>55</v>
          </cell>
          <cell r="K26">
            <v>3675</v>
          </cell>
          <cell r="P26" t="str">
            <v>1</v>
          </cell>
          <cell r="Q26" t="str">
            <v>31</v>
          </cell>
          <cell r="R26">
            <v>488429</v>
          </cell>
        </row>
        <row r="27">
          <cell r="C27">
            <v>1409</v>
          </cell>
          <cell r="D27">
            <v>1321</v>
          </cell>
          <cell r="E27">
            <v>440</v>
          </cell>
          <cell r="F27">
            <v>355</v>
          </cell>
          <cell r="G27">
            <v>56</v>
          </cell>
          <cell r="H27">
            <v>88</v>
          </cell>
          <cell r="I27">
            <v>172</v>
          </cell>
          <cell r="J27">
            <v>69</v>
          </cell>
          <cell r="K27">
            <v>3910</v>
          </cell>
          <cell r="P27" t="str">
            <v>1</v>
          </cell>
          <cell r="Q27" t="str">
            <v>32</v>
          </cell>
          <cell r="R27">
            <v>548819</v>
          </cell>
        </row>
        <row r="28">
          <cell r="C28">
            <v>1440</v>
          </cell>
          <cell r="D28">
            <v>1428</v>
          </cell>
          <cell r="E28">
            <v>479</v>
          </cell>
          <cell r="F28">
            <v>310</v>
          </cell>
          <cell r="G28">
            <v>59</v>
          </cell>
          <cell r="H28">
            <v>100</v>
          </cell>
          <cell r="I28">
            <v>195</v>
          </cell>
          <cell r="J28">
            <v>60</v>
          </cell>
          <cell r="K28">
            <v>4071</v>
          </cell>
          <cell r="P28" t="str">
            <v>1</v>
          </cell>
          <cell r="Q28" t="str">
            <v>33</v>
          </cell>
          <cell r="R28">
            <v>578118</v>
          </cell>
        </row>
        <row r="29">
          <cell r="C29">
            <v>1449</v>
          </cell>
          <cell r="D29">
            <v>1462</v>
          </cell>
          <cell r="E29">
            <v>507</v>
          </cell>
          <cell r="F29">
            <v>333</v>
          </cell>
          <cell r="G29">
            <v>73</v>
          </cell>
          <cell r="H29">
            <v>93</v>
          </cell>
          <cell r="I29">
            <v>220</v>
          </cell>
          <cell r="J29">
            <v>59</v>
          </cell>
          <cell r="K29">
            <v>4196</v>
          </cell>
          <cell r="P29" t="str">
            <v>1</v>
          </cell>
          <cell r="Q29" t="str">
            <v>34</v>
          </cell>
          <cell r="R29">
            <v>599098</v>
          </cell>
        </row>
        <row r="30">
          <cell r="C30">
            <v>1533</v>
          </cell>
          <cell r="D30">
            <v>1605</v>
          </cell>
          <cell r="E30">
            <v>547</v>
          </cell>
          <cell r="F30">
            <v>372</v>
          </cell>
          <cell r="G30">
            <v>75</v>
          </cell>
          <cell r="H30">
            <v>134</v>
          </cell>
          <cell r="I30">
            <v>256</v>
          </cell>
          <cell r="J30">
            <v>79</v>
          </cell>
          <cell r="K30">
            <v>4601</v>
          </cell>
          <cell r="P30" t="str">
            <v>1</v>
          </cell>
          <cell r="Q30" t="str">
            <v>35</v>
          </cell>
          <cell r="R30">
            <v>652458</v>
          </cell>
        </row>
        <row r="31">
          <cell r="C31">
            <v>1748</v>
          </cell>
          <cell r="D31">
            <v>1750</v>
          </cell>
          <cell r="E31">
            <v>558</v>
          </cell>
          <cell r="F31">
            <v>405</v>
          </cell>
          <cell r="G31">
            <v>75</v>
          </cell>
          <cell r="H31">
            <v>135</v>
          </cell>
          <cell r="I31">
            <v>234</v>
          </cell>
          <cell r="J31">
            <v>89</v>
          </cell>
          <cell r="K31">
            <v>4994</v>
          </cell>
          <cell r="P31" t="str">
            <v>1</v>
          </cell>
          <cell r="Q31" t="str">
            <v>36</v>
          </cell>
          <cell r="R31">
            <v>764958</v>
          </cell>
        </row>
        <row r="32">
          <cell r="C32">
            <v>1673</v>
          </cell>
          <cell r="D32">
            <v>1818</v>
          </cell>
          <cell r="E32">
            <v>569</v>
          </cell>
          <cell r="F32">
            <v>476</v>
          </cell>
          <cell r="G32">
            <v>84</v>
          </cell>
          <cell r="H32">
            <v>136</v>
          </cell>
          <cell r="I32">
            <v>270</v>
          </cell>
          <cell r="J32">
            <v>71</v>
          </cell>
          <cell r="K32">
            <v>5097</v>
          </cell>
          <cell r="P32" t="str">
            <v>1</v>
          </cell>
          <cell r="Q32" t="str">
            <v>37</v>
          </cell>
          <cell r="R32">
            <v>752497</v>
          </cell>
        </row>
        <row r="33">
          <cell r="C33">
            <v>1834</v>
          </cell>
          <cell r="D33">
            <v>1934</v>
          </cell>
          <cell r="E33">
            <v>580</v>
          </cell>
          <cell r="F33">
            <v>532</v>
          </cell>
          <cell r="G33">
            <v>125</v>
          </cell>
          <cell r="H33">
            <v>155</v>
          </cell>
          <cell r="I33">
            <v>288</v>
          </cell>
          <cell r="J33">
            <v>98</v>
          </cell>
          <cell r="K33">
            <v>5546</v>
          </cell>
          <cell r="P33" t="str">
            <v>1</v>
          </cell>
          <cell r="Q33" t="str">
            <v>38</v>
          </cell>
          <cell r="R33">
            <v>846796</v>
          </cell>
        </row>
        <row r="34">
          <cell r="C34">
            <v>1810</v>
          </cell>
          <cell r="D34">
            <v>1950</v>
          </cell>
          <cell r="E34">
            <v>641</v>
          </cell>
          <cell r="F34">
            <v>558</v>
          </cell>
          <cell r="G34">
            <v>109</v>
          </cell>
          <cell r="H34">
            <v>126</v>
          </cell>
          <cell r="I34">
            <v>247</v>
          </cell>
          <cell r="J34">
            <v>111</v>
          </cell>
          <cell r="K34">
            <v>5552</v>
          </cell>
          <cell r="P34" t="str">
            <v>1</v>
          </cell>
          <cell r="Q34" t="str">
            <v>39</v>
          </cell>
          <cell r="R34">
            <v>857131</v>
          </cell>
        </row>
        <row r="35">
          <cell r="C35">
            <v>2076</v>
          </cell>
          <cell r="D35">
            <v>2195</v>
          </cell>
          <cell r="E35">
            <v>652</v>
          </cell>
          <cell r="F35">
            <v>629</v>
          </cell>
          <cell r="G35">
            <v>116</v>
          </cell>
          <cell r="H35">
            <v>155</v>
          </cell>
          <cell r="I35">
            <v>290</v>
          </cell>
          <cell r="J35">
            <v>128</v>
          </cell>
          <cell r="K35">
            <v>6241</v>
          </cell>
          <cell r="P35" t="str">
            <v>1</v>
          </cell>
          <cell r="Q35" t="str">
            <v>40</v>
          </cell>
          <cell r="R35">
            <v>1007888</v>
          </cell>
        </row>
        <row r="36">
          <cell r="C36">
            <v>2080</v>
          </cell>
          <cell r="D36">
            <v>2189</v>
          </cell>
          <cell r="E36">
            <v>708</v>
          </cell>
          <cell r="F36">
            <v>577</v>
          </cell>
          <cell r="G36">
            <v>99</v>
          </cell>
          <cell r="H36">
            <v>175</v>
          </cell>
          <cell r="I36">
            <v>239</v>
          </cell>
          <cell r="J36">
            <v>115</v>
          </cell>
          <cell r="K36">
            <v>6182</v>
          </cell>
          <cell r="P36" t="str">
            <v>1</v>
          </cell>
          <cell r="Q36" t="str">
            <v>41</v>
          </cell>
          <cell r="R36">
            <v>1034760</v>
          </cell>
        </row>
        <row r="37">
          <cell r="C37">
            <v>2220</v>
          </cell>
          <cell r="D37">
            <v>2375</v>
          </cell>
          <cell r="E37">
            <v>732</v>
          </cell>
          <cell r="F37">
            <v>684</v>
          </cell>
          <cell r="G37">
            <v>111</v>
          </cell>
          <cell r="H37">
            <v>169</v>
          </cell>
          <cell r="I37">
            <v>241</v>
          </cell>
          <cell r="J37">
            <v>144</v>
          </cell>
          <cell r="K37">
            <v>6676</v>
          </cell>
          <cell r="P37" t="str">
            <v>1</v>
          </cell>
          <cell r="Q37" t="str">
            <v>42</v>
          </cell>
          <cell r="R37">
            <v>1131164</v>
          </cell>
        </row>
        <row r="38">
          <cell r="C38">
            <v>2306</v>
          </cell>
          <cell r="D38">
            <v>2501</v>
          </cell>
          <cell r="E38">
            <v>785</v>
          </cell>
          <cell r="F38">
            <v>691</v>
          </cell>
          <cell r="G38">
            <v>106</v>
          </cell>
          <cell r="H38">
            <v>187</v>
          </cell>
          <cell r="I38">
            <v>237</v>
          </cell>
          <cell r="J38">
            <v>143</v>
          </cell>
          <cell r="K38">
            <v>6956</v>
          </cell>
          <cell r="P38" t="str">
            <v>1</v>
          </cell>
          <cell r="Q38" t="str">
            <v>43</v>
          </cell>
          <cell r="R38">
            <v>1202920</v>
          </cell>
        </row>
        <row r="39">
          <cell r="C39">
            <v>2420</v>
          </cell>
          <cell r="D39">
            <v>2571</v>
          </cell>
          <cell r="E39">
            <v>803</v>
          </cell>
          <cell r="F39">
            <v>742</v>
          </cell>
          <cell r="G39">
            <v>116</v>
          </cell>
          <cell r="H39">
            <v>173</v>
          </cell>
          <cell r="I39">
            <v>250</v>
          </cell>
          <cell r="J39">
            <v>119</v>
          </cell>
          <cell r="K39">
            <v>7194</v>
          </cell>
          <cell r="P39" t="str">
            <v>1</v>
          </cell>
          <cell r="Q39" t="str">
            <v>44</v>
          </cell>
          <cell r="R39">
            <v>1291136</v>
          </cell>
        </row>
        <row r="40">
          <cell r="C40">
            <v>2466</v>
          </cell>
          <cell r="D40">
            <v>2664</v>
          </cell>
          <cell r="E40">
            <v>814</v>
          </cell>
          <cell r="F40">
            <v>804</v>
          </cell>
          <cell r="G40">
            <v>121</v>
          </cell>
          <cell r="H40">
            <v>194</v>
          </cell>
          <cell r="I40">
            <v>242</v>
          </cell>
          <cell r="J40">
            <v>158</v>
          </cell>
          <cell r="K40">
            <v>7463</v>
          </cell>
          <cell r="P40" t="str">
            <v>1</v>
          </cell>
          <cell r="Q40" t="str">
            <v>45</v>
          </cell>
          <cell r="R40">
            <v>1345313</v>
          </cell>
        </row>
        <row r="41">
          <cell r="C41">
            <v>2370</v>
          </cell>
          <cell r="D41">
            <v>2562</v>
          </cell>
          <cell r="E41">
            <v>809</v>
          </cell>
          <cell r="F41">
            <v>866</v>
          </cell>
          <cell r="G41">
            <v>125</v>
          </cell>
          <cell r="H41">
            <v>200</v>
          </cell>
          <cell r="I41">
            <v>267</v>
          </cell>
          <cell r="J41">
            <v>155</v>
          </cell>
          <cell r="K41">
            <v>7354</v>
          </cell>
          <cell r="P41" t="str">
            <v>1</v>
          </cell>
          <cell r="Q41" t="str">
            <v>46</v>
          </cell>
          <cell r="R41">
            <v>1321612</v>
          </cell>
        </row>
        <row r="42">
          <cell r="C42">
            <v>2425</v>
          </cell>
          <cell r="D42">
            <v>2653</v>
          </cell>
          <cell r="E42">
            <v>782</v>
          </cell>
          <cell r="F42">
            <v>882</v>
          </cell>
          <cell r="G42">
            <v>111</v>
          </cell>
          <cell r="H42">
            <v>208</v>
          </cell>
          <cell r="I42">
            <v>261</v>
          </cell>
          <cell r="J42">
            <v>149</v>
          </cell>
          <cell r="K42">
            <v>7471</v>
          </cell>
          <cell r="P42" t="str">
            <v>1</v>
          </cell>
          <cell r="Q42" t="str">
            <v>47</v>
          </cell>
          <cell r="R42">
            <v>1381128</v>
          </cell>
        </row>
        <row r="43">
          <cell r="C43">
            <v>2247</v>
          </cell>
          <cell r="D43">
            <v>2367</v>
          </cell>
          <cell r="E43">
            <v>729</v>
          </cell>
          <cell r="F43">
            <v>848</v>
          </cell>
          <cell r="G43">
            <v>98</v>
          </cell>
          <cell r="H43">
            <v>199</v>
          </cell>
          <cell r="I43">
            <v>251</v>
          </cell>
          <cell r="J43">
            <v>127</v>
          </cell>
          <cell r="K43">
            <v>6866</v>
          </cell>
          <cell r="P43" t="str">
            <v>1</v>
          </cell>
          <cell r="Q43" t="str">
            <v>48</v>
          </cell>
          <cell r="R43">
            <v>1306751</v>
          </cell>
        </row>
        <row r="44">
          <cell r="C44">
            <v>2055</v>
          </cell>
          <cell r="D44">
            <v>2266</v>
          </cell>
          <cell r="E44">
            <v>748</v>
          </cell>
          <cell r="F44">
            <v>812</v>
          </cell>
          <cell r="G44">
            <v>91</v>
          </cell>
          <cell r="H44">
            <v>190</v>
          </cell>
          <cell r="I44">
            <v>244</v>
          </cell>
          <cell r="J44">
            <v>139</v>
          </cell>
          <cell r="K44">
            <v>6545</v>
          </cell>
          <cell r="P44" t="str">
            <v>1</v>
          </cell>
          <cell r="Q44" t="str">
            <v>49</v>
          </cell>
          <cell r="R44">
            <v>1219472</v>
          </cell>
        </row>
        <row r="45">
          <cell r="C45">
            <v>1984</v>
          </cell>
          <cell r="D45">
            <v>2231</v>
          </cell>
          <cell r="E45">
            <v>690</v>
          </cell>
          <cell r="F45">
            <v>838</v>
          </cell>
          <cell r="G45">
            <v>84</v>
          </cell>
          <cell r="H45">
            <v>186</v>
          </cell>
          <cell r="I45">
            <v>244</v>
          </cell>
          <cell r="J45">
            <v>147</v>
          </cell>
          <cell r="K45">
            <v>6404</v>
          </cell>
          <cell r="P45" t="str">
            <v>1</v>
          </cell>
          <cell r="Q45" t="str">
            <v>50</v>
          </cell>
          <cell r="R45">
            <v>1201576</v>
          </cell>
        </row>
        <row r="46">
          <cell r="C46">
            <v>1895</v>
          </cell>
          <cell r="D46">
            <v>2128</v>
          </cell>
          <cell r="E46">
            <v>689</v>
          </cell>
          <cell r="F46">
            <v>872</v>
          </cell>
          <cell r="G46">
            <v>87</v>
          </cell>
          <cell r="H46">
            <v>179</v>
          </cell>
          <cell r="I46">
            <v>237</v>
          </cell>
          <cell r="J46">
            <v>148</v>
          </cell>
          <cell r="K46">
            <v>6235</v>
          </cell>
          <cell r="P46" t="str">
            <v>1</v>
          </cell>
          <cell r="Q46" t="str">
            <v>51</v>
          </cell>
          <cell r="R46">
            <v>1170348</v>
          </cell>
        </row>
        <row r="47">
          <cell r="C47">
            <v>1902</v>
          </cell>
          <cell r="D47">
            <v>1980</v>
          </cell>
          <cell r="E47">
            <v>672</v>
          </cell>
          <cell r="F47">
            <v>857</v>
          </cell>
          <cell r="G47">
            <v>85</v>
          </cell>
          <cell r="H47">
            <v>188</v>
          </cell>
          <cell r="I47">
            <v>236</v>
          </cell>
          <cell r="J47">
            <v>139</v>
          </cell>
          <cell r="K47">
            <v>6059</v>
          </cell>
          <cell r="P47" t="str">
            <v>1</v>
          </cell>
          <cell r="Q47" t="str">
            <v>52</v>
          </cell>
          <cell r="R47">
            <v>1197429</v>
          </cell>
        </row>
        <row r="48">
          <cell r="C48">
            <v>1700</v>
          </cell>
          <cell r="D48">
            <v>1936</v>
          </cell>
          <cell r="E48">
            <v>605</v>
          </cell>
          <cell r="F48">
            <v>960</v>
          </cell>
          <cell r="G48">
            <v>93</v>
          </cell>
          <cell r="H48">
            <v>163</v>
          </cell>
          <cell r="I48">
            <v>179</v>
          </cell>
          <cell r="J48">
            <v>128</v>
          </cell>
          <cell r="K48">
            <v>5764</v>
          </cell>
          <cell r="P48" t="str">
            <v>1</v>
          </cell>
          <cell r="Q48" t="str">
            <v>53</v>
          </cell>
          <cell r="R48">
            <v>1090599</v>
          </cell>
        </row>
        <row r="49">
          <cell r="C49">
            <v>1715</v>
          </cell>
          <cell r="D49">
            <v>1892</v>
          </cell>
          <cell r="E49">
            <v>644</v>
          </cell>
          <cell r="F49">
            <v>848</v>
          </cell>
          <cell r="G49">
            <v>96</v>
          </cell>
          <cell r="H49">
            <v>151</v>
          </cell>
          <cell r="I49">
            <v>231</v>
          </cell>
          <cell r="J49">
            <v>128</v>
          </cell>
          <cell r="K49">
            <v>5705</v>
          </cell>
          <cell r="P49" t="str">
            <v>1</v>
          </cell>
          <cell r="Q49" t="str">
            <v>54</v>
          </cell>
          <cell r="R49">
            <v>1120701</v>
          </cell>
        </row>
        <row r="50">
          <cell r="C50">
            <v>1351</v>
          </cell>
          <cell r="D50">
            <v>1472</v>
          </cell>
          <cell r="E50">
            <v>484</v>
          </cell>
          <cell r="F50">
            <v>560</v>
          </cell>
          <cell r="G50">
            <v>54</v>
          </cell>
          <cell r="H50">
            <v>134</v>
          </cell>
          <cell r="I50">
            <v>164</v>
          </cell>
          <cell r="J50">
            <v>100</v>
          </cell>
          <cell r="K50">
            <v>4319</v>
          </cell>
          <cell r="P50" t="str">
            <v>1</v>
          </cell>
          <cell r="Q50" t="str">
            <v>55</v>
          </cell>
          <cell r="R50">
            <v>898927</v>
          </cell>
        </row>
        <row r="51">
          <cell r="C51">
            <v>918</v>
          </cell>
          <cell r="D51">
            <v>976</v>
          </cell>
          <cell r="E51">
            <v>345</v>
          </cell>
          <cell r="F51">
            <v>368</v>
          </cell>
          <cell r="G51">
            <v>43</v>
          </cell>
          <cell r="H51">
            <v>91</v>
          </cell>
          <cell r="I51">
            <v>112</v>
          </cell>
          <cell r="J51">
            <v>64</v>
          </cell>
          <cell r="K51">
            <v>2917</v>
          </cell>
          <cell r="P51" t="str">
            <v>1</v>
          </cell>
          <cell r="Q51" t="str">
            <v>56</v>
          </cell>
          <cell r="R51">
            <v>621755</v>
          </cell>
        </row>
        <row r="52">
          <cell r="C52">
            <v>776</v>
          </cell>
          <cell r="D52">
            <v>835</v>
          </cell>
          <cell r="E52">
            <v>323</v>
          </cell>
          <cell r="F52">
            <v>276</v>
          </cell>
          <cell r="G52">
            <v>47</v>
          </cell>
          <cell r="H52">
            <v>63</v>
          </cell>
          <cell r="I52">
            <v>98</v>
          </cell>
          <cell r="J52">
            <v>50</v>
          </cell>
          <cell r="K52">
            <v>2468</v>
          </cell>
          <cell r="P52" t="str">
            <v>1</v>
          </cell>
          <cell r="Q52" t="str">
            <v>57</v>
          </cell>
          <cell r="R52">
            <v>535108</v>
          </cell>
        </row>
        <row r="53">
          <cell r="C53">
            <v>668</v>
          </cell>
          <cell r="D53">
            <v>743</v>
          </cell>
          <cell r="E53">
            <v>295</v>
          </cell>
          <cell r="F53">
            <v>232</v>
          </cell>
          <cell r="G53">
            <v>37</v>
          </cell>
          <cell r="H53">
            <v>67</v>
          </cell>
          <cell r="I53">
            <v>98</v>
          </cell>
          <cell r="J53">
            <v>42</v>
          </cell>
          <cell r="K53">
            <v>2182</v>
          </cell>
          <cell r="P53" t="str">
            <v>1</v>
          </cell>
          <cell r="Q53" t="str">
            <v>58</v>
          </cell>
          <cell r="R53">
            <v>468637</v>
          </cell>
        </row>
        <row r="54">
          <cell r="C54">
            <v>590</v>
          </cell>
          <cell r="D54">
            <v>622</v>
          </cell>
          <cell r="E54">
            <v>247</v>
          </cell>
          <cell r="F54">
            <v>230</v>
          </cell>
          <cell r="G54">
            <v>35</v>
          </cell>
          <cell r="H54">
            <v>64</v>
          </cell>
          <cell r="I54">
            <v>85</v>
          </cell>
          <cell r="J54">
            <v>38</v>
          </cell>
          <cell r="K54">
            <v>1911</v>
          </cell>
          <cell r="P54" t="str">
            <v>1</v>
          </cell>
          <cell r="Q54" t="str">
            <v>59</v>
          </cell>
          <cell r="R54">
            <v>420940</v>
          </cell>
        </row>
        <row r="55">
          <cell r="C55">
            <v>165</v>
          </cell>
          <cell r="D55">
            <v>145</v>
          </cell>
          <cell r="E55">
            <v>59</v>
          </cell>
          <cell r="F55">
            <v>50</v>
          </cell>
          <cell r="G55">
            <v>10</v>
          </cell>
          <cell r="H55">
            <v>14</v>
          </cell>
          <cell r="I55">
            <v>15</v>
          </cell>
          <cell r="J55">
            <v>9</v>
          </cell>
          <cell r="K55">
            <v>467</v>
          </cell>
          <cell r="P55" t="str">
            <v>1</v>
          </cell>
          <cell r="Q55" t="str">
            <v>60</v>
          </cell>
          <cell r="R55">
            <v>119530</v>
          </cell>
        </row>
        <row r="56">
          <cell r="C56">
            <v>98</v>
          </cell>
          <cell r="D56">
            <v>76</v>
          </cell>
          <cell r="E56">
            <v>24</v>
          </cell>
          <cell r="F56">
            <v>33</v>
          </cell>
          <cell r="G56">
            <v>8</v>
          </cell>
          <cell r="H56">
            <v>4</v>
          </cell>
          <cell r="I56">
            <v>10</v>
          </cell>
          <cell r="J56">
            <v>4</v>
          </cell>
          <cell r="K56">
            <v>257</v>
          </cell>
          <cell r="P56" t="str">
            <v>1</v>
          </cell>
          <cell r="Q56" t="str">
            <v>61</v>
          </cell>
          <cell r="R56">
            <v>72250</v>
          </cell>
        </row>
        <row r="57">
          <cell r="C57">
            <v>64</v>
          </cell>
          <cell r="D57">
            <v>51</v>
          </cell>
          <cell r="E57">
            <v>22</v>
          </cell>
          <cell r="F57">
            <v>26</v>
          </cell>
          <cell r="G57">
            <v>0</v>
          </cell>
          <cell r="H57">
            <v>3</v>
          </cell>
          <cell r="I57">
            <v>8</v>
          </cell>
          <cell r="J57">
            <v>0</v>
          </cell>
          <cell r="K57">
            <v>174</v>
          </cell>
          <cell r="P57" t="str">
            <v>1</v>
          </cell>
          <cell r="Q57" t="str">
            <v>62</v>
          </cell>
          <cell r="R57">
            <v>47976</v>
          </cell>
        </row>
        <row r="58">
          <cell r="C58">
            <v>59</v>
          </cell>
          <cell r="D58">
            <v>46</v>
          </cell>
          <cell r="E58">
            <v>24</v>
          </cell>
          <cell r="F58">
            <v>19</v>
          </cell>
          <cell r="G58">
            <v>1</v>
          </cell>
          <cell r="H58">
            <v>1</v>
          </cell>
          <cell r="I58">
            <v>6</v>
          </cell>
          <cell r="J58">
            <v>2</v>
          </cell>
          <cell r="K58">
            <v>158</v>
          </cell>
          <cell r="P58" t="str">
            <v>1</v>
          </cell>
          <cell r="Q58" t="str">
            <v>63</v>
          </cell>
          <cell r="R58">
            <v>44937</v>
          </cell>
        </row>
        <row r="59">
          <cell r="C59">
            <v>34</v>
          </cell>
          <cell r="D59">
            <v>47</v>
          </cell>
          <cell r="E59">
            <v>10</v>
          </cell>
          <cell r="F59">
            <v>19</v>
          </cell>
          <cell r="G59">
            <v>0</v>
          </cell>
          <cell r="H59">
            <v>2</v>
          </cell>
          <cell r="I59">
            <v>1</v>
          </cell>
          <cell r="J59">
            <v>4</v>
          </cell>
          <cell r="K59">
            <v>117</v>
          </cell>
          <cell r="P59" t="str">
            <v>1</v>
          </cell>
          <cell r="Q59" t="str">
            <v>64</v>
          </cell>
          <cell r="R59">
            <v>26286</v>
          </cell>
        </row>
        <row r="60">
          <cell r="C60">
            <v>26</v>
          </cell>
          <cell r="D60">
            <v>28</v>
          </cell>
          <cell r="E60">
            <v>10</v>
          </cell>
          <cell r="F60">
            <v>9</v>
          </cell>
          <cell r="G60">
            <v>3</v>
          </cell>
          <cell r="H60">
            <v>2</v>
          </cell>
          <cell r="I60">
            <v>3</v>
          </cell>
          <cell r="J60">
            <v>1</v>
          </cell>
          <cell r="K60">
            <v>82</v>
          </cell>
          <cell r="P60" t="str">
            <v>1</v>
          </cell>
          <cell r="Q60" t="str">
            <v>65</v>
          </cell>
          <cell r="R60">
            <v>20429</v>
          </cell>
        </row>
        <row r="61">
          <cell r="C61">
            <v>20</v>
          </cell>
          <cell r="D61">
            <v>27</v>
          </cell>
          <cell r="E61">
            <v>8</v>
          </cell>
          <cell r="F61">
            <v>12</v>
          </cell>
          <cell r="G61">
            <v>3</v>
          </cell>
          <cell r="H61">
            <v>3</v>
          </cell>
          <cell r="I61">
            <v>2</v>
          </cell>
          <cell r="J61">
            <v>0</v>
          </cell>
          <cell r="K61">
            <v>75</v>
          </cell>
          <cell r="P61" t="str">
            <v>1</v>
          </cell>
          <cell r="Q61" t="str">
            <v>66</v>
          </cell>
          <cell r="R61">
            <v>15963</v>
          </cell>
        </row>
        <row r="62">
          <cell r="C62">
            <v>15</v>
          </cell>
          <cell r="D62">
            <v>29</v>
          </cell>
          <cell r="E62">
            <v>11</v>
          </cell>
          <cell r="F62">
            <v>13</v>
          </cell>
          <cell r="G62">
            <v>1</v>
          </cell>
          <cell r="H62">
            <v>0</v>
          </cell>
          <cell r="I62">
            <v>0</v>
          </cell>
          <cell r="J62">
            <v>1</v>
          </cell>
          <cell r="K62">
            <v>70</v>
          </cell>
          <cell r="P62" t="str">
            <v>1</v>
          </cell>
          <cell r="Q62" t="str">
            <v>67</v>
          </cell>
          <cell r="R62">
            <v>12149</v>
          </cell>
        </row>
        <row r="63">
          <cell r="C63">
            <v>13</v>
          </cell>
          <cell r="D63">
            <v>24</v>
          </cell>
          <cell r="E63">
            <v>7</v>
          </cell>
          <cell r="F63">
            <v>9</v>
          </cell>
          <cell r="G63">
            <v>2</v>
          </cell>
          <cell r="H63">
            <v>0</v>
          </cell>
          <cell r="I63">
            <v>2</v>
          </cell>
          <cell r="J63">
            <v>1</v>
          </cell>
          <cell r="K63">
            <v>58</v>
          </cell>
          <cell r="P63" t="str">
            <v>1</v>
          </cell>
          <cell r="Q63" t="str">
            <v>68</v>
          </cell>
          <cell r="R63">
            <v>10688</v>
          </cell>
        </row>
        <row r="64">
          <cell r="C64">
            <v>17</v>
          </cell>
          <cell r="D64">
            <v>22</v>
          </cell>
          <cell r="E64">
            <v>2</v>
          </cell>
          <cell r="F64">
            <v>8</v>
          </cell>
          <cell r="G64">
            <v>3</v>
          </cell>
          <cell r="H64">
            <v>0</v>
          </cell>
          <cell r="I64">
            <v>1</v>
          </cell>
          <cell r="J64">
            <v>0</v>
          </cell>
          <cell r="K64">
            <v>53</v>
          </cell>
          <cell r="P64" t="str">
            <v>1</v>
          </cell>
          <cell r="Q64" t="str">
            <v>69</v>
          </cell>
          <cell r="R64">
            <v>14147</v>
          </cell>
        </row>
        <row r="65">
          <cell r="C65">
            <v>196</v>
          </cell>
          <cell r="D65">
            <v>167</v>
          </cell>
          <cell r="E65">
            <v>51</v>
          </cell>
          <cell r="F65">
            <v>75</v>
          </cell>
          <cell r="G65">
            <v>16</v>
          </cell>
          <cell r="H65">
            <v>3</v>
          </cell>
          <cell r="I65">
            <v>12</v>
          </cell>
          <cell r="J65">
            <v>2</v>
          </cell>
          <cell r="K65">
            <v>522</v>
          </cell>
          <cell r="P65" t="str">
            <v>1</v>
          </cell>
          <cell r="Q65" t="str">
            <v>70</v>
          </cell>
          <cell r="R65">
            <v>178075</v>
          </cell>
        </row>
        <row r="66">
          <cell r="C66">
            <v>57100</v>
          </cell>
          <cell r="D66">
            <v>59373</v>
          </cell>
          <cell r="E66">
            <v>19271</v>
          </cell>
          <cell r="F66">
            <v>19115</v>
          </cell>
          <cell r="G66">
            <v>2712</v>
          </cell>
          <cell r="H66">
            <v>4561</v>
          </cell>
          <cell r="I66">
            <v>7074</v>
          </cell>
          <cell r="J66">
            <v>3378</v>
          </cell>
          <cell r="K66">
            <v>172584</v>
          </cell>
        </row>
        <row r="67">
          <cell r="C67">
            <v>0</v>
          </cell>
          <cell r="D67">
            <v>0</v>
          </cell>
          <cell r="E67">
            <v>0</v>
          </cell>
          <cell r="F67">
            <v>0</v>
          </cell>
          <cell r="G67">
            <v>0</v>
          </cell>
          <cell r="H67">
            <v>0</v>
          </cell>
          <cell r="I67">
            <v>0</v>
          </cell>
          <cell r="J67">
            <v>0</v>
          </cell>
          <cell r="K67">
            <v>0</v>
          </cell>
          <cell r="P67">
            <v>2</v>
          </cell>
          <cell r="Q67" t="str">
            <v>15</v>
          </cell>
          <cell r="R67">
            <v>0</v>
          </cell>
        </row>
        <row r="68">
          <cell r="C68">
            <v>0</v>
          </cell>
          <cell r="D68">
            <v>0</v>
          </cell>
          <cell r="E68">
            <v>0</v>
          </cell>
          <cell r="F68">
            <v>0</v>
          </cell>
          <cell r="G68">
            <v>0</v>
          </cell>
          <cell r="H68">
            <v>0</v>
          </cell>
          <cell r="I68">
            <v>0</v>
          </cell>
          <cell r="J68">
            <v>0</v>
          </cell>
          <cell r="K68">
            <v>0</v>
          </cell>
          <cell r="P68" t="str">
            <v>2</v>
          </cell>
          <cell r="Q68" t="str">
            <v>16</v>
          </cell>
          <cell r="R68">
            <v>0</v>
          </cell>
        </row>
        <row r="69">
          <cell r="C69">
            <v>0</v>
          </cell>
          <cell r="D69">
            <v>0</v>
          </cell>
          <cell r="E69">
            <v>0</v>
          </cell>
          <cell r="F69">
            <v>0</v>
          </cell>
          <cell r="G69">
            <v>0</v>
          </cell>
          <cell r="H69">
            <v>0</v>
          </cell>
          <cell r="I69">
            <v>0</v>
          </cell>
          <cell r="J69">
            <v>0</v>
          </cell>
          <cell r="K69">
            <v>0</v>
          </cell>
          <cell r="P69" t="str">
            <v>2</v>
          </cell>
          <cell r="Q69" t="str">
            <v>17</v>
          </cell>
          <cell r="R69">
            <v>0</v>
          </cell>
        </row>
        <row r="70">
          <cell r="C70">
            <v>0</v>
          </cell>
          <cell r="D70">
            <v>0</v>
          </cell>
          <cell r="E70">
            <v>0</v>
          </cell>
          <cell r="F70">
            <v>0</v>
          </cell>
          <cell r="G70">
            <v>0</v>
          </cell>
          <cell r="H70">
            <v>0</v>
          </cell>
          <cell r="I70">
            <v>0</v>
          </cell>
          <cell r="J70">
            <v>0</v>
          </cell>
          <cell r="K70">
            <v>0</v>
          </cell>
          <cell r="P70" t="str">
            <v>2</v>
          </cell>
          <cell r="Q70" t="str">
            <v>18</v>
          </cell>
          <cell r="R70">
            <v>0</v>
          </cell>
        </row>
        <row r="71">
          <cell r="C71">
            <v>2</v>
          </cell>
          <cell r="D71">
            <v>8</v>
          </cell>
          <cell r="E71">
            <v>5</v>
          </cell>
          <cell r="F71">
            <v>0</v>
          </cell>
          <cell r="G71">
            <v>0</v>
          </cell>
          <cell r="H71">
            <v>0</v>
          </cell>
          <cell r="I71">
            <v>0</v>
          </cell>
          <cell r="J71">
            <v>0</v>
          </cell>
          <cell r="K71">
            <v>15</v>
          </cell>
          <cell r="P71" t="str">
            <v>2</v>
          </cell>
          <cell r="Q71" t="str">
            <v>19</v>
          </cell>
          <cell r="R71">
            <v>475</v>
          </cell>
        </row>
        <row r="72">
          <cell r="C72">
            <v>46</v>
          </cell>
          <cell r="D72">
            <v>44</v>
          </cell>
          <cell r="E72">
            <v>13</v>
          </cell>
          <cell r="F72">
            <v>1</v>
          </cell>
          <cell r="G72">
            <v>2</v>
          </cell>
          <cell r="H72">
            <v>1</v>
          </cell>
          <cell r="I72">
            <v>10</v>
          </cell>
          <cell r="J72">
            <v>0</v>
          </cell>
          <cell r="K72">
            <v>117</v>
          </cell>
          <cell r="P72" t="str">
            <v>2</v>
          </cell>
          <cell r="Q72" t="str">
            <v>20</v>
          </cell>
          <cell r="R72">
            <v>11333</v>
          </cell>
        </row>
        <row r="73">
          <cell r="C73">
            <v>181</v>
          </cell>
          <cell r="D73">
            <v>141</v>
          </cell>
          <cell r="E73">
            <v>83</v>
          </cell>
          <cell r="F73">
            <v>22</v>
          </cell>
          <cell r="G73">
            <v>4</v>
          </cell>
          <cell r="H73">
            <v>4</v>
          </cell>
          <cell r="I73">
            <v>26</v>
          </cell>
          <cell r="J73">
            <v>3</v>
          </cell>
          <cell r="K73">
            <v>464</v>
          </cell>
          <cell r="P73" t="str">
            <v>2</v>
          </cell>
          <cell r="Q73" t="str">
            <v>21</v>
          </cell>
          <cell r="R73">
            <v>46813</v>
          </cell>
        </row>
        <row r="74">
          <cell r="C74">
            <v>472</v>
          </cell>
          <cell r="D74">
            <v>427</v>
          </cell>
          <cell r="E74">
            <v>195</v>
          </cell>
          <cell r="F74">
            <v>49</v>
          </cell>
          <cell r="G74">
            <v>11</v>
          </cell>
          <cell r="H74">
            <v>11</v>
          </cell>
          <cell r="I74">
            <v>69</v>
          </cell>
          <cell r="J74">
            <v>17</v>
          </cell>
          <cell r="K74">
            <v>1251</v>
          </cell>
          <cell r="P74" t="str">
            <v>2</v>
          </cell>
          <cell r="Q74" t="str">
            <v>22</v>
          </cell>
          <cell r="R74">
            <v>127545</v>
          </cell>
        </row>
        <row r="75">
          <cell r="C75">
            <v>1011</v>
          </cell>
          <cell r="D75">
            <v>886</v>
          </cell>
          <cell r="E75">
            <v>393</v>
          </cell>
          <cell r="F75">
            <v>160</v>
          </cell>
          <cell r="G75">
            <v>45</v>
          </cell>
          <cell r="H75">
            <v>25</v>
          </cell>
          <cell r="I75">
            <v>137</v>
          </cell>
          <cell r="J75">
            <v>54</v>
          </cell>
          <cell r="K75">
            <v>2711</v>
          </cell>
          <cell r="P75" t="str">
            <v>2</v>
          </cell>
          <cell r="Q75" t="str">
            <v>23</v>
          </cell>
          <cell r="R75">
            <v>285069</v>
          </cell>
        </row>
        <row r="76">
          <cell r="C76">
            <v>1684</v>
          </cell>
          <cell r="D76">
            <v>1523</v>
          </cell>
          <cell r="E76">
            <v>642</v>
          </cell>
          <cell r="F76">
            <v>266</v>
          </cell>
          <cell r="G76">
            <v>54</v>
          </cell>
          <cell r="H76">
            <v>43</v>
          </cell>
          <cell r="I76">
            <v>233</v>
          </cell>
          <cell r="J76">
            <v>75</v>
          </cell>
          <cell r="K76">
            <v>4520</v>
          </cell>
          <cell r="P76" t="str">
            <v>2</v>
          </cell>
          <cell r="Q76" t="str">
            <v>24</v>
          </cell>
          <cell r="R76">
            <v>494437</v>
          </cell>
        </row>
        <row r="77">
          <cell r="C77">
            <v>2188</v>
          </cell>
          <cell r="D77">
            <v>2146</v>
          </cell>
          <cell r="E77">
            <v>834</v>
          </cell>
          <cell r="F77">
            <v>443</v>
          </cell>
          <cell r="G77">
            <v>73</v>
          </cell>
          <cell r="H77">
            <v>70</v>
          </cell>
          <cell r="I77">
            <v>310</v>
          </cell>
          <cell r="J77">
            <v>90</v>
          </cell>
          <cell r="K77">
            <v>6154</v>
          </cell>
          <cell r="P77" t="str">
            <v>2</v>
          </cell>
          <cell r="Q77" t="str">
            <v>25</v>
          </cell>
          <cell r="R77">
            <v>668460</v>
          </cell>
        </row>
        <row r="78">
          <cell r="C78">
            <v>2697</v>
          </cell>
          <cell r="D78">
            <v>2917</v>
          </cell>
          <cell r="E78">
            <v>1081</v>
          </cell>
          <cell r="F78">
            <v>568</v>
          </cell>
          <cell r="G78">
            <v>96</v>
          </cell>
          <cell r="H78">
            <v>105</v>
          </cell>
          <cell r="I78">
            <v>387</v>
          </cell>
          <cell r="J78">
            <v>129</v>
          </cell>
          <cell r="K78">
            <v>7980</v>
          </cell>
          <cell r="P78" t="str">
            <v>2</v>
          </cell>
          <cell r="Q78" t="str">
            <v>26</v>
          </cell>
          <cell r="R78">
            <v>856745</v>
          </cell>
        </row>
        <row r="79">
          <cell r="C79">
            <v>3438</v>
          </cell>
          <cell r="D79">
            <v>3793</v>
          </cell>
          <cell r="E79">
            <v>1380</v>
          </cell>
          <cell r="F79">
            <v>701</v>
          </cell>
          <cell r="G79">
            <v>132</v>
          </cell>
          <cell r="H79">
            <v>160</v>
          </cell>
          <cell r="I79">
            <v>599</v>
          </cell>
          <cell r="J79">
            <v>142</v>
          </cell>
          <cell r="K79">
            <v>10345</v>
          </cell>
          <cell r="P79" t="str">
            <v>2</v>
          </cell>
          <cell r="Q79" t="str">
            <v>27</v>
          </cell>
          <cell r="R79">
            <v>1133763</v>
          </cell>
        </row>
        <row r="80">
          <cell r="C80">
            <v>4324</v>
          </cell>
          <cell r="D80">
            <v>4868</v>
          </cell>
          <cell r="E80">
            <v>1738</v>
          </cell>
          <cell r="F80">
            <v>829</v>
          </cell>
          <cell r="G80">
            <v>188</v>
          </cell>
          <cell r="H80">
            <v>205</v>
          </cell>
          <cell r="I80">
            <v>712</v>
          </cell>
          <cell r="J80">
            <v>158</v>
          </cell>
          <cell r="K80">
            <v>13022</v>
          </cell>
          <cell r="P80" t="str">
            <v>2</v>
          </cell>
          <cell r="Q80" t="str">
            <v>28</v>
          </cell>
          <cell r="R80">
            <v>1478137</v>
          </cell>
        </row>
        <row r="81">
          <cell r="C81">
            <v>5073</v>
          </cell>
          <cell r="D81">
            <v>5617</v>
          </cell>
          <cell r="E81">
            <v>2164</v>
          </cell>
          <cell r="F81">
            <v>887</v>
          </cell>
          <cell r="G81">
            <v>217</v>
          </cell>
          <cell r="H81">
            <v>241</v>
          </cell>
          <cell r="I81">
            <v>907</v>
          </cell>
          <cell r="J81">
            <v>174</v>
          </cell>
          <cell r="K81">
            <v>15280</v>
          </cell>
          <cell r="P81" t="str">
            <v>2</v>
          </cell>
          <cell r="Q81" t="str">
            <v>29</v>
          </cell>
          <cell r="R81">
            <v>1793731</v>
          </cell>
        </row>
        <row r="82">
          <cell r="C82">
            <v>5558</v>
          </cell>
          <cell r="D82">
            <v>6550</v>
          </cell>
          <cell r="E82">
            <v>2405</v>
          </cell>
          <cell r="F82">
            <v>903</v>
          </cell>
          <cell r="G82">
            <v>240</v>
          </cell>
          <cell r="H82">
            <v>273</v>
          </cell>
          <cell r="I82">
            <v>1042</v>
          </cell>
          <cell r="J82">
            <v>163</v>
          </cell>
          <cell r="K82">
            <v>17134</v>
          </cell>
          <cell r="P82" t="str">
            <v>2</v>
          </cell>
          <cell r="Q82" t="str">
            <v>30</v>
          </cell>
          <cell r="R82">
            <v>2031596</v>
          </cell>
        </row>
        <row r="83">
          <cell r="C83">
            <v>5692</v>
          </cell>
          <cell r="D83">
            <v>6720</v>
          </cell>
          <cell r="E83">
            <v>2310</v>
          </cell>
          <cell r="F83">
            <v>894</v>
          </cell>
          <cell r="G83">
            <v>214</v>
          </cell>
          <cell r="H83">
            <v>266</v>
          </cell>
          <cell r="I83">
            <v>1096</v>
          </cell>
          <cell r="J83">
            <v>193</v>
          </cell>
          <cell r="K83">
            <v>17385</v>
          </cell>
          <cell r="P83" t="str">
            <v>2</v>
          </cell>
          <cell r="Q83" t="str">
            <v>31</v>
          </cell>
          <cell r="R83">
            <v>2148930</v>
          </cell>
        </row>
        <row r="84">
          <cell r="C84">
            <v>5687</v>
          </cell>
          <cell r="D84">
            <v>7156</v>
          </cell>
          <cell r="E84">
            <v>2487</v>
          </cell>
          <cell r="F84">
            <v>911</v>
          </cell>
          <cell r="G84">
            <v>218</v>
          </cell>
          <cell r="H84">
            <v>328</v>
          </cell>
          <cell r="I84">
            <v>1182</v>
          </cell>
          <cell r="J84">
            <v>153</v>
          </cell>
          <cell r="K84">
            <v>18122</v>
          </cell>
          <cell r="P84" t="str">
            <v>2</v>
          </cell>
          <cell r="Q84" t="str">
            <v>32</v>
          </cell>
          <cell r="R84">
            <v>2215025</v>
          </cell>
        </row>
        <row r="85">
          <cell r="C85">
            <v>5737</v>
          </cell>
          <cell r="D85">
            <v>7231</v>
          </cell>
          <cell r="E85">
            <v>2567</v>
          </cell>
          <cell r="F85">
            <v>910</v>
          </cell>
          <cell r="G85">
            <v>226</v>
          </cell>
          <cell r="H85">
            <v>314</v>
          </cell>
          <cell r="I85">
            <v>1225</v>
          </cell>
          <cell r="J85">
            <v>186</v>
          </cell>
          <cell r="K85">
            <v>18396</v>
          </cell>
          <cell r="P85" t="str">
            <v>2</v>
          </cell>
          <cell r="Q85" t="str">
            <v>33</v>
          </cell>
          <cell r="R85">
            <v>2303631</v>
          </cell>
        </row>
        <row r="86">
          <cell r="C86">
            <v>5538</v>
          </cell>
          <cell r="D86">
            <v>7314</v>
          </cell>
          <cell r="E86">
            <v>2621</v>
          </cell>
          <cell r="F86">
            <v>993</v>
          </cell>
          <cell r="G86">
            <v>276</v>
          </cell>
          <cell r="H86">
            <v>314</v>
          </cell>
          <cell r="I86">
            <v>1335</v>
          </cell>
          <cell r="J86">
            <v>174</v>
          </cell>
          <cell r="K86">
            <v>18565</v>
          </cell>
          <cell r="P86" t="str">
            <v>2</v>
          </cell>
          <cell r="Q86" t="str">
            <v>34</v>
          </cell>
          <cell r="R86">
            <v>2290152</v>
          </cell>
        </row>
        <row r="87">
          <cell r="C87">
            <v>5784</v>
          </cell>
          <cell r="D87">
            <v>7755</v>
          </cell>
          <cell r="E87">
            <v>2858</v>
          </cell>
          <cell r="F87">
            <v>1055</v>
          </cell>
          <cell r="G87">
            <v>272</v>
          </cell>
          <cell r="H87">
            <v>345</v>
          </cell>
          <cell r="I87">
            <v>1369</v>
          </cell>
          <cell r="J87">
            <v>180</v>
          </cell>
          <cell r="K87">
            <v>19618</v>
          </cell>
          <cell r="P87" t="str">
            <v>2</v>
          </cell>
          <cell r="Q87" t="str">
            <v>35</v>
          </cell>
          <cell r="R87">
            <v>2461094</v>
          </cell>
        </row>
        <row r="88">
          <cell r="C88">
            <v>5820</v>
          </cell>
          <cell r="D88">
            <v>7947</v>
          </cell>
          <cell r="E88">
            <v>2957</v>
          </cell>
          <cell r="F88">
            <v>1119</v>
          </cell>
          <cell r="G88">
            <v>281</v>
          </cell>
          <cell r="H88">
            <v>374</v>
          </cell>
          <cell r="I88">
            <v>1488</v>
          </cell>
          <cell r="J88">
            <v>191</v>
          </cell>
          <cell r="K88">
            <v>20177</v>
          </cell>
          <cell r="P88" t="str">
            <v>2</v>
          </cell>
          <cell r="Q88" t="str">
            <v>36</v>
          </cell>
          <cell r="R88">
            <v>2547122</v>
          </cell>
        </row>
        <row r="89">
          <cell r="C89">
            <v>6330</v>
          </cell>
          <cell r="D89">
            <v>8400</v>
          </cell>
          <cell r="E89">
            <v>3110</v>
          </cell>
          <cell r="F89">
            <v>1262</v>
          </cell>
          <cell r="G89">
            <v>292</v>
          </cell>
          <cell r="H89">
            <v>380</v>
          </cell>
          <cell r="I89">
            <v>1454</v>
          </cell>
          <cell r="J89">
            <v>221</v>
          </cell>
          <cell r="K89">
            <v>21449</v>
          </cell>
          <cell r="P89" t="str">
            <v>2</v>
          </cell>
          <cell r="Q89" t="str">
            <v>37</v>
          </cell>
          <cell r="R89">
            <v>2846020</v>
          </cell>
        </row>
        <row r="90">
          <cell r="C90">
            <v>6577</v>
          </cell>
          <cell r="D90">
            <v>8658</v>
          </cell>
          <cell r="E90">
            <v>3209</v>
          </cell>
          <cell r="F90">
            <v>1340</v>
          </cell>
          <cell r="G90">
            <v>334</v>
          </cell>
          <cell r="H90">
            <v>326</v>
          </cell>
          <cell r="I90">
            <v>1420</v>
          </cell>
          <cell r="J90">
            <v>257</v>
          </cell>
          <cell r="K90">
            <v>22121</v>
          </cell>
          <cell r="P90" t="str">
            <v>2</v>
          </cell>
          <cell r="Q90" t="str">
            <v>38</v>
          </cell>
          <cell r="R90">
            <v>3035497</v>
          </cell>
        </row>
        <row r="91">
          <cell r="C91">
            <v>6733</v>
          </cell>
          <cell r="D91">
            <v>9141</v>
          </cell>
          <cell r="E91">
            <v>3168</v>
          </cell>
          <cell r="F91">
            <v>1318</v>
          </cell>
          <cell r="G91">
            <v>281</v>
          </cell>
          <cell r="H91">
            <v>389</v>
          </cell>
          <cell r="I91">
            <v>1397</v>
          </cell>
          <cell r="J91">
            <v>268</v>
          </cell>
          <cell r="K91">
            <v>22695</v>
          </cell>
          <cell r="P91" t="str">
            <v>2</v>
          </cell>
          <cell r="Q91" t="str">
            <v>39</v>
          </cell>
          <cell r="R91">
            <v>3188713</v>
          </cell>
        </row>
        <row r="92">
          <cell r="C92">
            <v>7229</v>
          </cell>
          <cell r="D92">
            <v>9595</v>
          </cell>
          <cell r="E92">
            <v>3429</v>
          </cell>
          <cell r="F92">
            <v>1414</v>
          </cell>
          <cell r="G92">
            <v>330</v>
          </cell>
          <cell r="H92">
            <v>422</v>
          </cell>
          <cell r="I92">
            <v>1419</v>
          </cell>
          <cell r="J92">
            <v>300</v>
          </cell>
          <cell r="K92">
            <v>24138</v>
          </cell>
          <cell r="P92" t="str">
            <v>2</v>
          </cell>
          <cell r="Q92" t="str">
            <v>40</v>
          </cell>
          <cell r="R92">
            <v>3510690</v>
          </cell>
        </row>
        <row r="93">
          <cell r="C93">
            <v>7620</v>
          </cell>
          <cell r="D93">
            <v>10171</v>
          </cell>
          <cell r="E93">
            <v>3672</v>
          </cell>
          <cell r="F93">
            <v>1466</v>
          </cell>
          <cell r="G93">
            <v>372</v>
          </cell>
          <cell r="H93">
            <v>376</v>
          </cell>
          <cell r="I93">
            <v>1485</v>
          </cell>
          <cell r="J93">
            <v>276</v>
          </cell>
          <cell r="K93">
            <v>25438</v>
          </cell>
          <cell r="P93" t="str">
            <v>2</v>
          </cell>
          <cell r="Q93" t="str">
            <v>41</v>
          </cell>
          <cell r="R93">
            <v>3791981</v>
          </cell>
        </row>
        <row r="94">
          <cell r="C94">
            <v>8191</v>
          </cell>
          <cell r="D94">
            <v>10635</v>
          </cell>
          <cell r="E94">
            <v>3765</v>
          </cell>
          <cell r="F94">
            <v>1613</v>
          </cell>
          <cell r="G94">
            <v>368</v>
          </cell>
          <cell r="H94">
            <v>405</v>
          </cell>
          <cell r="I94">
            <v>1457</v>
          </cell>
          <cell r="J94">
            <v>302</v>
          </cell>
          <cell r="K94">
            <v>26736</v>
          </cell>
          <cell r="P94" t="str">
            <v>2</v>
          </cell>
          <cell r="Q94" t="str">
            <v>42</v>
          </cell>
          <cell r="R94">
            <v>4173837</v>
          </cell>
        </row>
        <row r="95">
          <cell r="C95">
            <v>8533</v>
          </cell>
          <cell r="D95">
            <v>10999</v>
          </cell>
          <cell r="E95">
            <v>3878</v>
          </cell>
          <cell r="F95">
            <v>1754</v>
          </cell>
          <cell r="G95">
            <v>367</v>
          </cell>
          <cell r="H95">
            <v>446</v>
          </cell>
          <cell r="I95">
            <v>1483</v>
          </cell>
          <cell r="J95">
            <v>279</v>
          </cell>
          <cell r="K95">
            <v>27739</v>
          </cell>
          <cell r="P95" t="str">
            <v>2</v>
          </cell>
          <cell r="Q95" t="str">
            <v>43</v>
          </cell>
          <cell r="R95">
            <v>4450504</v>
          </cell>
        </row>
        <row r="96">
          <cell r="C96">
            <v>9202</v>
          </cell>
          <cell r="D96">
            <v>11403</v>
          </cell>
          <cell r="E96">
            <v>3880</v>
          </cell>
          <cell r="F96">
            <v>1871</v>
          </cell>
          <cell r="G96">
            <v>365</v>
          </cell>
          <cell r="H96">
            <v>467</v>
          </cell>
          <cell r="I96">
            <v>1477</v>
          </cell>
          <cell r="J96">
            <v>308</v>
          </cell>
          <cell r="K96">
            <v>28973</v>
          </cell>
          <cell r="P96" t="str">
            <v>2</v>
          </cell>
          <cell r="Q96" t="str">
            <v>44</v>
          </cell>
          <cell r="R96">
            <v>4909745</v>
          </cell>
        </row>
        <row r="97">
          <cell r="C97">
            <v>9185</v>
          </cell>
          <cell r="D97">
            <v>11320</v>
          </cell>
          <cell r="E97">
            <v>3724</v>
          </cell>
          <cell r="F97">
            <v>1948</v>
          </cell>
          <cell r="G97">
            <v>339</v>
          </cell>
          <cell r="H97">
            <v>466</v>
          </cell>
          <cell r="I97">
            <v>1439</v>
          </cell>
          <cell r="J97">
            <v>263</v>
          </cell>
          <cell r="K97">
            <v>28684</v>
          </cell>
          <cell r="P97" t="str">
            <v>2</v>
          </cell>
          <cell r="Q97" t="str">
            <v>45</v>
          </cell>
          <cell r="R97">
            <v>5010757</v>
          </cell>
        </row>
        <row r="98">
          <cell r="C98">
            <v>8817</v>
          </cell>
          <cell r="D98">
            <v>11152</v>
          </cell>
          <cell r="E98">
            <v>3651</v>
          </cell>
          <cell r="F98">
            <v>1997</v>
          </cell>
          <cell r="G98">
            <v>337</v>
          </cell>
          <cell r="H98">
            <v>495</v>
          </cell>
          <cell r="I98">
            <v>1445</v>
          </cell>
          <cell r="J98">
            <v>289</v>
          </cell>
          <cell r="K98">
            <v>28183</v>
          </cell>
          <cell r="P98" t="str">
            <v>2</v>
          </cell>
          <cell r="Q98" t="str">
            <v>46</v>
          </cell>
          <cell r="R98">
            <v>4916177</v>
          </cell>
        </row>
        <row r="99">
          <cell r="C99">
            <v>8345</v>
          </cell>
          <cell r="D99">
            <v>10411</v>
          </cell>
          <cell r="E99">
            <v>3291</v>
          </cell>
          <cell r="F99">
            <v>1784</v>
          </cell>
          <cell r="G99">
            <v>354</v>
          </cell>
          <cell r="H99">
            <v>492</v>
          </cell>
          <cell r="I99">
            <v>1340</v>
          </cell>
          <cell r="J99">
            <v>255</v>
          </cell>
          <cell r="K99">
            <v>26272</v>
          </cell>
          <cell r="P99" t="str">
            <v>2</v>
          </cell>
          <cell r="Q99" t="str">
            <v>47</v>
          </cell>
          <cell r="R99">
            <v>4752710</v>
          </cell>
        </row>
        <row r="100">
          <cell r="C100">
            <v>7568</v>
          </cell>
          <cell r="D100">
            <v>9635</v>
          </cell>
          <cell r="E100">
            <v>3110</v>
          </cell>
          <cell r="F100">
            <v>1757</v>
          </cell>
          <cell r="G100">
            <v>299</v>
          </cell>
          <cell r="H100">
            <v>432</v>
          </cell>
          <cell r="I100">
            <v>1265</v>
          </cell>
          <cell r="J100">
            <v>226</v>
          </cell>
          <cell r="K100">
            <v>24292</v>
          </cell>
          <cell r="P100" t="str">
            <v>2</v>
          </cell>
          <cell r="Q100" t="str">
            <v>48</v>
          </cell>
          <cell r="R100">
            <v>4400884</v>
          </cell>
        </row>
        <row r="101">
          <cell r="C101">
            <v>7172</v>
          </cell>
          <cell r="D101">
            <v>8988</v>
          </cell>
          <cell r="E101">
            <v>3060</v>
          </cell>
          <cell r="F101">
            <v>1703</v>
          </cell>
          <cell r="G101">
            <v>289</v>
          </cell>
          <cell r="H101">
            <v>436</v>
          </cell>
          <cell r="I101">
            <v>1258</v>
          </cell>
          <cell r="J101">
            <v>204</v>
          </cell>
          <cell r="K101">
            <v>23110</v>
          </cell>
          <cell r="P101" t="str">
            <v>2</v>
          </cell>
          <cell r="Q101" t="str">
            <v>49</v>
          </cell>
          <cell r="R101">
            <v>4257274</v>
          </cell>
        </row>
        <row r="102">
          <cell r="C102">
            <v>6756</v>
          </cell>
          <cell r="D102">
            <v>8379</v>
          </cell>
          <cell r="E102">
            <v>2868</v>
          </cell>
          <cell r="F102">
            <v>1666</v>
          </cell>
          <cell r="G102">
            <v>281</v>
          </cell>
          <cell r="H102">
            <v>452</v>
          </cell>
          <cell r="I102">
            <v>1162</v>
          </cell>
          <cell r="J102">
            <v>207</v>
          </cell>
          <cell r="K102">
            <v>21771</v>
          </cell>
          <cell r="P102" t="str">
            <v>2</v>
          </cell>
          <cell r="Q102" t="str">
            <v>50</v>
          </cell>
          <cell r="R102">
            <v>4091183</v>
          </cell>
        </row>
        <row r="103">
          <cell r="C103">
            <v>6748</v>
          </cell>
          <cell r="D103">
            <v>8540</v>
          </cell>
          <cell r="E103">
            <v>3054</v>
          </cell>
          <cell r="F103">
            <v>1743</v>
          </cell>
          <cell r="G103">
            <v>284</v>
          </cell>
          <cell r="H103">
            <v>433</v>
          </cell>
          <cell r="I103">
            <v>1204</v>
          </cell>
          <cell r="J103">
            <v>202</v>
          </cell>
          <cell r="K103">
            <v>22208</v>
          </cell>
          <cell r="P103" t="str">
            <v>2</v>
          </cell>
          <cell r="Q103" t="str">
            <v>51</v>
          </cell>
          <cell r="R103">
            <v>4167594</v>
          </cell>
        </row>
        <row r="104">
          <cell r="C104">
            <v>6409</v>
          </cell>
          <cell r="D104">
            <v>7933</v>
          </cell>
          <cell r="E104">
            <v>2774</v>
          </cell>
          <cell r="F104">
            <v>1652</v>
          </cell>
          <cell r="G104">
            <v>240</v>
          </cell>
          <cell r="H104">
            <v>392</v>
          </cell>
          <cell r="I104">
            <v>1181</v>
          </cell>
          <cell r="J104">
            <v>202</v>
          </cell>
          <cell r="K104">
            <v>20783</v>
          </cell>
          <cell r="P104" t="str">
            <v>2</v>
          </cell>
          <cell r="Q104" t="str">
            <v>52</v>
          </cell>
          <cell r="R104">
            <v>4035016</v>
          </cell>
        </row>
        <row r="105">
          <cell r="C105">
            <v>6098</v>
          </cell>
          <cell r="D105">
            <v>7614</v>
          </cell>
          <cell r="E105">
            <v>2602</v>
          </cell>
          <cell r="F105">
            <v>1486</v>
          </cell>
          <cell r="G105">
            <v>263</v>
          </cell>
          <cell r="H105">
            <v>372</v>
          </cell>
          <cell r="I105">
            <v>1061</v>
          </cell>
          <cell r="J105">
            <v>176</v>
          </cell>
          <cell r="K105">
            <v>19672</v>
          </cell>
          <cell r="P105" t="str">
            <v>2</v>
          </cell>
          <cell r="Q105" t="str">
            <v>53</v>
          </cell>
          <cell r="R105">
            <v>3912449</v>
          </cell>
        </row>
        <row r="106">
          <cell r="C106">
            <v>5407</v>
          </cell>
          <cell r="D106">
            <v>6853</v>
          </cell>
          <cell r="E106">
            <v>2361</v>
          </cell>
          <cell r="F106">
            <v>1397</v>
          </cell>
          <cell r="G106">
            <v>221</v>
          </cell>
          <cell r="H106">
            <v>381</v>
          </cell>
          <cell r="I106">
            <v>1033</v>
          </cell>
          <cell r="J106">
            <v>161</v>
          </cell>
          <cell r="K106">
            <v>17814</v>
          </cell>
          <cell r="P106" t="str">
            <v>2</v>
          </cell>
          <cell r="Q106" t="str">
            <v>54</v>
          </cell>
          <cell r="R106">
            <v>3533251</v>
          </cell>
        </row>
        <row r="107">
          <cell r="C107">
            <v>3789</v>
          </cell>
          <cell r="D107">
            <v>4488</v>
          </cell>
          <cell r="E107">
            <v>1589</v>
          </cell>
          <cell r="F107">
            <v>918</v>
          </cell>
          <cell r="G107">
            <v>156</v>
          </cell>
          <cell r="H107">
            <v>292</v>
          </cell>
          <cell r="I107">
            <v>761</v>
          </cell>
          <cell r="J107">
            <v>107</v>
          </cell>
          <cell r="K107">
            <v>12100</v>
          </cell>
          <cell r="P107" t="str">
            <v>2</v>
          </cell>
          <cell r="Q107" t="str">
            <v>55</v>
          </cell>
          <cell r="R107">
            <v>2520512</v>
          </cell>
        </row>
        <row r="108">
          <cell r="C108">
            <v>2423</v>
          </cell>
          <cell r="D108">
            <v>2812</v>
          </cell>
          <cell r="E108">
            <v>1014</v>
          </cell>
          <cell r="F108">
            <v>511</v>
          </cell>
          <cell r="G108">
            <v>100</v>
          </cell>
          <cell r="H108">
            <v>195</v>
          </cell>
          <cell r="I108">
            <v>494</v>
          </cell>
          <cell r="J108">
            <v>43</v>
          </cell>
          <cell r="K108">
            <v>7592</v>
          </cell>
          <cell r="P108" t="str">
            <v>2</v>
          </cell>
          <cell r="Q108" t="str">
            <v>56</v>
          </cell>
          <cell r="R108">
            <v>1641427</v>
          </cell>
        </row>
        <row r="109">
          <cell r="C109">
            <v>2027</v>
          </cell>
          <cell r="D109">
            <v>2342</v>
          </cell>
          <cell r="E109">
            <v>900</v>
          </cell>
          <cell r="F109">
            <v>512</v>
          </cell>
          <cell r="G109">
            <v>97</v>
          </cell>
          <cell r="H109">
            <v>143</v>
          </cell>
          <cell r="I109">
            <v>419</v>
          </cell>
          <cell r="J109">
            <v>47</v>
          </cell>
          <cell r="K109">
            <v>6487</v>
          </cell>
          <cell r="P109" t="str">
            <v>2</v>
          </cell>
          <cell r="Q109" t="str">
            <v>57</v>
          </cell>
          <cell r="R109">
            <v>1397437</v>
          </cell>
        </row>
        <row r="110">
          <cell r="C110">
            <v>1605</v>
          </cell>
          <cell r="D110">
            <v>1923</v>
          </cell>
          <cell r="E110">
            <v>723</v>
          </cell>
          <cell r="F110">
            <v>405</v>
          </cell>
          <cell r="G110">
            <v>99</v>
          </cell>
          <cell r="H110">
            <v>146</v>
          </cell>
          <cell r="I110">
            <v>364</v>
          </cell>
          <cell r="J110">
            <v>38</v>
          </cell>
          <cell r="K110">
            <v>5303</v>
          </cell>
          <cell r="P110" t="str">
            <v>2</v>
          </cell>
          <cell r="Q110" t="str">
            <v>58</v>
          </cell>
          <cell r="R110">
            <v>1125623</v>
          </cell>
        </row>
        <row r="111">
          <cell r="C111">
            <v>1281</v>
          </cell>
          <cell r="D111">
            <v>1546</v>
          </cell>
          <cell r="E111">
            <v>563</v>
          </cell>
          <cell r="F111">
            <v>313</v>
          </cell>
          <cell r="G111">
            <v>63</v>
          </cell>
          <cell r="H111">
            <v>92</v>
          </cell>
          <cell r="I111">
            <v>296</v>
          </cell>
          <cell r="J111">
            <v>38</v>
          </cell>
          <cell r="K111">
            <v>4192</v>
          </cell>
          <cell r="P111" t="str">
            <v>2</v>
          </cell>
          <cell r="Q111" t="str">
            <v>59</v>
          </cell>
          <cell r="R111">
            <v>913739</v>
          </cell>
        </row>
        <row r="112">
          <cell r="C112">
            <v>495</v>
          </cell>
          <cell r="D112">
            <v>479</v>
          </cell>
          <cell r="E112">
            <v>183</v>
          </cell>
          <cell r="F112">
            <v>95</v>
          </cell>
          <cell r="G112">
            <v>18</v>
          </cell>
          <cell r="H112">
            <v>42</v>
          </cell>
          <cell r="I112">
            <v>105</v>
          </cell>
          <cell r="J112">
            <v>10</v>
          </cell>
          <cell r="K112">
            <v>1427</v>
          </cell>
          <cell r="P112" t="str">
            <v>2</v>
          </cell>
          <cell r="Q112" t="str">
            <v>60</v>
          </cell>
          <cell r="R112">
            <v>358498</v>
          </cell>
        </row>
        <row r="113">
          <cell r="C113">
            <v>289</v>
          </cell>
          <cell r="D113">
            <v>302</v>
          </cell>
          <cell r="E113">
            <v>123</v>
          </cell>
          <cell r="F113">
            <v>65</v>
          </cell>
          <cell r="G113">
            <v>11</v>
          </cell>
          <cell r="H113">
            <v>21</v>
          </cell>
          <cell r="I113">
            <v>61</v>
          </cell>
          <cell r="J113">
            <v>0</v>
          </cell>
          <cell r="K113">
            <v>872</v>
          </cell>
          <cell r="P113" t="str">
            <v>2</v>
          </cell>
          <cell r="Q113" t="str">
            <v>61</v>
          </cell>
          <cell r="R113">
            <v>213107</v>
          </cell>
        </row>
        <row r="114">
          <cell r="C114">
            <v>197</v>
          </cell>
          <cell r="D114">
            <v>209</v>
          </cell>
          <cell r="E114">
            <v>96</v>
          </cell>
          <cell r="F114">
            <v>45</v>
          </cell>
          <cell r="G114">
            <v>5</v>
          </cell>
          <cell r="H114">
            <v>12</v>
          </cell>
          <cell r="I114">
            <v>44</v>
          </cell>
          <cell r="J114">
            <v>7</v>
          </cell>
          <cell r="K114">
            <v>615</v>
          </cell>
          <cell r="P114" t="str">
            <v>2</v>
          </cell>
          <cell r="Q114" t="str">
            <v>62</v>
          </cell>
          <cell r="R114">
            <v>147646</v>
          </cell>
        </row>
        <row r="115">
          <cell r="C115">
            <v>147</v>
          </cell>
          <cell r="D115">
            <v>225</v>
          </cell>
          <cell r="E115">
            <v>74</v>
          </cell>
          <cell r="F115">
            <v>30</v>
          </cell>
          <cell r="G115">
            <v>7</v>
          </cell>
          <cell r="H115">
            <v>8</v>
          </cell>
          <cell r="I115">
            <v>30</v>
          </cell>
          <cell r="J115">
            <v>4</v>
          </cell>
          <cell r="K115">
            <v>525</v>
          </cell>
          <cell r="P115" t="str">
            <v>2</v>
          </cell>
          <cell r="Q115" t="str">
            <v>63</v>
          </cell>
          <cell r="R115">
            <v>112028</v>
          </cell>
        </row>
        <row r="116">
          <cell r="C116">
            <v>129</v>
          </cell>
          <cell r="D116">
            <v>178</v>
          </cell>
          <cell r="E116">
            <v>59</v>
          </cell>
          <cell r="F116">
            <v>34</v>
          </cell>
          <cell r="G116">
            <v>7</v>
          </cell>
          <cell r="H116">
            <v>5</v>
          </cell>
          <cell r="I116">
            <v>27</v>
          </cell>
          <cell r="J116">
            <v>1</v>
          </cell>
          <cell r="K116">
            <v>440</v>
          </cell>
          <cell r="P116" t="str">
            <v>2</v>
          </cell>
          <cell r="Q116" t="str">
            <v>64</v>
          </cell>
          <cell r="R116">
            <v>99759</v>
          </cell>
        </row>
        <row r="117">
          <cell r="C117">
            <v>82</v>
          </cell>
          <cell r="D117">
            <v>126</v>
          </cell>
          <cell r="E117">
            <v>46</v>
          </cell>
          <cell r="F117">
            <v>18</v>
          </cell>
          <cell r="G117">
            <v>2</v>
          </cell>
          <cell r="H117">
            <v>2</v>
          </cell>
          <cell r="I117">
            <v>16</v>
          </cell>
          <cell r="J117">
            <v>0</v>
          </cell>
          <cell r="K117">
            <v>292</v>
          </cell>
          <cell r="P117" t="str">
            <v>2</v>
          </cell>
          <cell r="Q117" t="str">
            <v>65</v>
          </cell>
          <cell r="R117">
            <v>64463</v>
          </cell>
        </row>
        <row r="118">
          <cell r="C118">
            <v>102</v>
          </cell>
          <cell r="D118">
            <v>119</v>
          </cell>
          <cell r="E118">
            <v>39</v>
          </cell>
          <cell r="F118">
            <v>10</v>
          </cell>
          <cell r="G118">
            <v>6</v>
          </cell>
          <cell r="H118">
            <v>2</v>
          </cell>
          <cell r="I118">
            <v>15</v>
          </cell>
          <cell r="J118">
            <v>1</v>
          </cell>
          <cell r="K118">
            <v>294</v>
          </cell>
          <cell r="P118" t="str">
            <v>2</v>
          </cell>
          <cell r="Q118" t="str">
            <v>66</v>
          </cell>
          <cell r="R118">
            <v>81349</v>
          </cell>
        </row>
        <row r="119">
          <cell r="C119">
            <v>88</v>
          </cell>
          <cell r="D119">
            <v>117</v>
          </cell>
          <cell r="E119">
            <v>37</v>
          </cell>
          <cell r="F119">
            <v>15</v>
          </cell>
          <cell r="G119">
            <v>4</v>
          </cell>
          <cell r="H119">
            <v>2</v>
          </cell>
          <cell r="I119">
            <v>11</v>
          </cell>
          <cell r="J119">
            <v>1</v>
          </cell>
          <cell r="K119">
            <v>275</v>
          </cell>
          <cell r="P119" t="str">
            <v>2</v>
          </cell>
          <cell r="Q119" t="str">
            <v>67</v>
          </cell>
          <cell r="R119">
            <v>71186</v>
          </cell>
        </row>
        <row r="120">
          <cell r="C120">
            <v>66</v>
          </cell>
          <cell r="D120">
            <v>100</v>
          </cell>
          <cell r="E120">
            <v>51</v>
          </cell>
          <cell r="F120">
            <v>14</v>
          </cell>
          <cell r="G120">
            <v>1</v>
          </cell>
          <cell r="H120">
            <v>3</v>
          </cell>
          <cell r="I120">
            <v>16</v>
          </cell>
          <cell r="J120">
            <v>1</v>
          </cell>
          <cell r="K120">
            <v>252</v>
          </cell>
          <cell r="P120" t="str">
            <v>2</v>
          </cell>
          <cell r="Q120" t="str">
            <v>68</v>
          </cell>
          <cell r="R120">
            <v>54233</v>
          </cell>
        </row>
        <row r="121">
          <cell r="C121">
            <v>56</v>
          </cell>
          <cell r="D121">
            <v>86</v>
          </cell>
          <cell r="E121">
            <v>35</v>
          </cell>
          <cell r="F121">
            <v>9</v>
          </cell>
          <cell r="G121">
            <v>0</v>
          </cell>
          <cell r="H121">
            <v>3</v>
          </cell>
          <cell r="I121">
            <v>5</v>
          </cell>
          <cell r="J121">
            <v>1</v>
          </cell>
          <cell r="K121">
            <v>195</v>
          </cell>
          <cell r="P121" t="str">
            <v>2</v>
          </cell>
          <cell r="Q121" t="str">
            <v>69</v>
          </cell>
          <cell r="R121">
            <v>46695</v>
          </cell>
        </row>
        <row r="122">
          <cell r="C122">
            <v>585</v>
          </cell>
          <cell r="D122">
            <v>734</v>
          </cell>
          <cell r="E122">
            <v>249</v>
          </cell>
          <cell r="F122">
            <v>84</v>
          </cell>
          <cell r="G122">
            <v>31</v>
          </cell>
          <cell r="H122">
            <v>23</v>
          </cell>
          <cell r="I122">
            <v>65</v>
          </cell>
          <cell r="J122">
            <v>2</v>
          </cell>
          <cell r="K122">
            <v>1773</v>
          </cell>
          <cell r="P122" t="str">
            <v>2</v>
          </cell>
          <cell r="Q122" t="str">
            <v>70</v>
          </cell>
          <cell r="R122">
            <v>527216</v>
          </cell>
        </row>
        <row r="123">
          <cell r="C123">
            <v>207213</v>
          </cell>
          <cell r="D123">
            <v>258656</v>
          </cell>
          <cell r="E123">
            <v>91120</v>
          </cell>
          <cell r="F123">
            <v>42960</v>
          </cell>
          <cell r="G123">
            <v>8772</v>
          </cell>
          <cell r="H123">
            <v>11632</v>
          </cell>
          <cell r="I123">
            <v>38836</v>
          </cell>
          <cell r="J123">
            <v>6779</v>
          </cell>
          <cell r="K123">
            <v>665968</v>
          </cell>
        </row>
        <row r="124">
          <cell r="C124" t="str">
            <v>T10</v>
          </cell>
          <cell r="D124" t="str">
            <v>T20</v>
          </cell>
          <cell r="E124" t="str">
            <v>T30</v>
          </cell>
          <cell r="F124" t="str">
            <v>T61</v>
          </cell>
          <cell r="G124" t="str">
            <v>T62</v>
          </cell>
          <cell r="H124" t="str">
            <v>T63</v>
          </cell>
          <cell r="I124" t="str">
            <v>T64</v>
          </cell>
          <cell r="J124" t="str">
            <v>T66</v>
          </cell>
          <cell r="K124" t="str">
            <v>T67</v>
          </cell>
          <cell r="L124" t="str">
            <v>T69</v>
          </cell>
          <cell r="M124" t="str">
            <v>T90</v>
          </cell>
          <cell r="N124" t="str">
            <v>T</v>
          </cell>
          <cell r="R124" t="str">
            <v>T10</v>
          </cell>
        </row>
        <row r="125">
          <cell r="C125">
            <v>0</v>
          </cell>
          <cell r="D125">
            <v>0</v>
          </cell>
          <cell r="E125">
            <v>0</v>
          </cell>
          <cell r="F125">
            <v>0</v>
          </cell>
          <cell r="G125">
            <v>0</v>
          </cell>
          <cell r="H125">
            <v>0</v>
          </cell>
          <cell r="I125">
            <v>0</v>
          </cell>
          <cell r="J125">
            <v>0</v>
          </cell>
          <cell r="K125">
            <v>0</v>
          </cell>
          <cell r="L125">
            <v>0</v>
          </cell>
          <cell r="M125">
            <v>0</v>
          </cell>
          <cell r="N125">
            <v>0</v>
          </cell>
          <cell r="P125" t="str">
            <v>1</v>
          </cell>
          <cell r="Q125">
            <v>15</v>
          </cell>
          <cell r="R125">
            <v>0</v>
          </cell>
        </row>
        <row r="126">
          <cell r="C126">
            <v>0</v>
          </cell>
          <cell r="D126">
            <v>0</v>
          </cell>
          <cell r="E126">
            <v>0</v>
          </cell>
          <cell r="F126">
            <v>0</v>
          </cell>
          <cell r="G126">
            <v>0</v>
          </cell>
          <cell r="H126">
            <v>0</v>
          </cell>
          <cell r="I126">
            <v>0</v>
          </cell>
          <cell r="J126">
            <v>0</v>
          </cell>
          <cell r="K126">
            <v>0</v>
          </cell>
          <cell r="L126">
            <v>0</v>
          </cell>
          <cell r="M126">
            <v>0</v>
          </cell>
          <cell r="N126">
            <v>0</v>
          </cell>
          <cell r="P126" t="str">
            <v>1</v>
          </cell>
          <cell r="Q126" t="str">
            <v>16</v>
          </cell>
          <cell r="R126">
            <v>0</v>
          </cell>
        </row>
        <row r="127">
          <cell r="C127">
            <v>0</v>
          </cell>
          <cell r="D127">
            <v>0</v>
          </cell>
          <cell r="E127">
            <v>1</v>
          </cell>
          <cell r="F127">
            <v>0</v>
          </cell>
          <cell r="G127">
            <v>0</v>
          </cell>
          <cell r="H127">
            <v>0</v>
          </cell>
          <cell r="I127">
            <v>0</v>
          </cell>
          <cell r="J127">
            <v>0</v>
          </cell>
          <cell r="K127">
            <v>0</v>
          </cell>
          <cell r="L127">
            <v>0</v>
          </cell>
          <cell r="M127">
            <v>0</v>
          </cell>
          <cell r="N127">
            <v>1</v>
          </cell>
          <cell r="P127" t="str">
            <v>1</v>
          </cell>
          <cell r="Q127" t="str">
            <v>17</v>
          </cell>
          <cell r="R127">
            <v>0</v>
          </cell>
        </row>
        <row r="128">
          <cell r="C128">
            <v>0</v>
          </cell>
          <cell r="D128">
            <v>1</v>
          </cell>
          <cell r="E128">
            <v>17</v>
          </cell>
          <cell r="F128">
            <v>0</v>
          </cell>
          <cell r="G128">
            <v>0</v>
          </cell>
          <cell r="H128">
            <v>0</v>
          </cell>
          <cell r="I128">
            <v>0</v>
          </cell>
          <cell r="J128">
            <v>0</v>
          </cell>
          <cell r="K128">
            <v>0</v>
          </cell>
          <cell r="L128">
            <v>3</v>
          </cell>
          <cell r="M128">
            <v>0</v>
          </cell>
          <cell r="N128">
            <v>21</v>
          </cell>
          <cell r="P128" t="str">
            <v>1</v>
          </cell>
          <cell r="Q128" t="str">
            <v>18</v>
          </cell>
          <cell r="R128">
            <v>0</v>
          </cell>
        </row>
        <row r="129">
          <cell r="C129">
            <v>0</v>
          </cell>
          <cell r="D129">
            <v>3</v>
          </cell>
          <cell r="E129">
            <v>101</v>
          </cell>
          <cell r="F129">
            <v>6</v>
          </cell>
          <cell r="G129">
            <v>5</v>
          </cell>
          <cell r="H129">
            <v>2</v>
          </cell>
          <cell r="I129">
            <v>0</v>
          </cell>
          <cell r="J129">
            <v>1</v>
          </cell>
          <cell r="K129">
            <v>0</v>
          </cell>
          <cell r="L129">
            <v>33</v>
          </cell>
          <cell r="M129">
            <v>0</v>
          </cell>
          <cell r="N129">
            <v>151</v>
          </cell>
          <cell r="P129" t="str">
            <v>1</v>
          </cell>
          <cell r="Q129" t="str">
            <v>19</v>
          </cell>
          <cell r="R129">
            <v>0</v>
          </cell>
        </row>
        <row r="130">
          <cell r="C130">
            <v>1</v>
          </cell>
          <cell r="D130">
            <v>12</v>
          </cell>
          <cell r="E130">
            <v>293</v>
          </cell>
          <cell r="F130">
            <v>18</v>
          </cell>
          <cell r="G130">
            <v>12</v>
          </cell>
          <cell r="H130">
            <v>2</v>
          </cell>
          <cell r="I130">
            <v>0</v>
          </cell>
          <cell r="J130">
            <v>4</v>
          </cell>
          <cell r="K130">
            <v>0</v>
          </cell>
          <cell r="L130">
            <v>145</v>
          </cell>
          <cell r="M130">
            <v>3</v>
          </cell>
          <cell r="N130">
            <v>490</v>
          </cell>
          <cell r="P130" t="str">
            <v>1</v>
          </cell>
          <cell r="Q130" t="str">
            <v>20</v>
          </cell>
          <cell r="R130">
            <v>247</v>
          </cell>
        </row>
        <row r="131">
          <cell r="C131">
            <v>0</v>
          </cell>
          <cell r="D131">
            <v>27</v>
          </cell>
          <cell r="E131">
            <v>538</v>
          </cell>
          <cell r="F131">
            <v>53</v>
          </cell>
          <cell r="G131">
            <v>28</v>
          </cell>
          <cell r="H131">
            <v>8</v>
          </cell>
          <cell r="I131">
            <v>0</v>
          </cell>
          <cell r="J131">
            <v>5</v>
          </cell>
          <cell r="K131">
            <v>0</v>
          </cell>
          <cell r="L131">
            <v>241</v>
          </cell>
          <cell r="M131">
            <v>5</v>
          </cell>
          <cell r="N131">
            <v>905</v>
          </cell>
          <cell r="P131" t="str">
            <v>1</v>
          </cell>
          <cell r="Q131" t="str">
            <v>21</v>
          </cell>
          <cell r="R131">
            <v>0</v>
          </cell>
        </row>
        <row r="132">
          <cell r="C132">
            <v>1</v>
          </cell>
          <cell r="D132">
            <v>35</v>
          </cell>
          <cell r="E132">
            <v>932</v>
          </cell>
          <cell r="F132">
            <v>64</v>
          </cell>
          <cell r="G132">
            <v>45</v>
          </cell>
          <cell r="H132">
            <v>8</v>
          </cell>
          <cell r="I132">
            <v>0</v>
          </cell>
          <cell r="J132">
            <v>14</v>
          </cell>
          <cell r="K132">
            <v>0</v>
          </cell>
          <cell r="L132">
            <v>348</v>
          </cell>
          <cell r="M132">
            <v>9</v>
          </cell>
          <cell r="N132">
            <v>1456</v>
          </cell>
          <cell r="P132" t="str">
            <v>1</v>
          </cell>
          <cell r="Q132" t="str">
            <v>22</v>
          </cell>
          <cell r="R132">
            <v>266</v>
          </cell>
        </row>
        <row r="133">
          <cell r="C133">
            <v>1</v>
          </cell>
          <cell r="D133">
            <v>63</v>
          </cell>
          <cell r="E133">
            <v>1117</v>
          </cell>
          <cell r="F133">
            <v>80</v>
          </cell>
          <cell r="G133">
            <v>62</v>
          </cell>
          <cell r="H133">
            <v>14</v>
          </cell>
          <cell r="I133">
            <v>0</v>
          </cell>
          <cell r="J133">
            <v>11</v>
          </cell>
          <cell r="K133">
            <v>0</v>
          </cell>
          <cell r="L133">
            <v>474</v>
          </cell>
          <cell r="M133">
            <v>11</v>
          </cell>
          <cell r="N133">
            <v>1833</v>
          </cell>
          <cell r="P133" t="str">
            <v>1</v>
          </cell>
          <cell r="Q133" t="str">
            <v>23</v>
          </cell>
          <cell r="R133">
            <v>276</v>
          </cell>
        </row>
        <row r="134">
          <cell r="C134">
            <v>7</v>
          </cell>
          <cell r="D134">
            <v>100</v>
          </cell>
          <cell r="E134">
            <v>1479</v>
          </cell>
          <cell r="F134">
            <v>88</v>
          </cell>
          <cell r="G134">
            <v>93</v>
          </cell>
          <cell r="H134">
            <v>21</v>
          </cell>
          <cell r="I134">
            <v>0</v>
          </cell>
          <cell r="J134">
            <v>22</v>
          </cell>
          <cell r="K134">
            <v>0</v>
          </cell>
          <cell r="L134">
            <v>683</v>
          </cell>
          <cell r="M134">
            <v>17</v>
          </cell>
          <cell r="N134">
            <v>2510</v>
          </cell>
          <cell r="P134" t="str">
            <v>1</v>
          </cell>
          <cell r="Q134" t="str">
            <v>24</v>
          </cell>
          <cell r="R134">
            <v>2056</v>
          </cell>
        </row>
        <row r="135">
          <cell r="C135">
            <v>13</v>
          </cell>
          <cell r="D135">
            <v>140</v>
          </cell>
          <cell r="E135">
            <v>2138</v>
          </cell>
          <cell r="F135">
            <v>149</v>
          </cell>
          <cell r="G135">
            <v>114</v>
          </cell>
          <cell r="H135">
            <v>40</v>
          </cell>
          <cell r="I135">
            <v>0</v>
          </cell>
          <cell r="J135">
            <v>42</v>
          </cell>
          <cell r="K135">
            <v>0</v>
          </cell>
          <cell r="L135">
            <v>724</v>
          </cell>
          <cell r="M135">
            <v>22</v>
          </cell>
          <cell r="N135">
            <v>3382</v>
          </cell>
          <cell r="P135" t="str">
            <v>1</v>
          </cell>
          <cell r="Q135" t="str">
            <v>25</v>
          </cell>
          <cell r="R135">
            <v>3997</v>
          </cell>
        </row>
        <row r="136">
          <cell r="C136">
            <v>30</v>
          </cell>
          <cell r="D136">
            <v>199</v>
          </cell>
          <cell r="E136">
            <v>2943</v>
          </cell>
          <cell r="F136">
            <v>197</v>
          </cell>
          <cell r="G136">
            <v>178</v>
          </cell>
          <cell r="H136">
            <v>60</v>
          </cell>
          <cell r="I136">
            <v>2</v>
          </cell>
          <cell r="J136">
            <v>61</v>
          </cell>
          <cell r="K136">
            <v>0</v>
          </cell>
          <cell r="L136">
            <v>929</v>
          </cell>
          <cell r="M136">
            <v>42</v>
          </cell>
          <cell r="N136">
            <v>4641</v>
          </cell>
          <cell r="P136" t="str">
            <v>1</v>
          </cell>
          <cell r="Q136" t="str">
            <v>26</v>
          </cell>
          <cell r="R136">
            <v>9543</v>
          </cell>
        </row>
        <row r="137">
          <cell r="C137">
            <v>28</v>
          </cell>
          <cell r="D137">
            <v>324</v>
          </cell>
          <cell r="E137">
            <v>4196</v>
          </cell>
          <cell r="F137">
            <v>297</v>
          </cell>
          <cell r="G137">
            <v>270</v>
          </cell>
          <cell r="H137">
            <v>77</v>
          </cell>
          <cell r="I137">
            <v>0</v>
          </cell>
          <cell r="J137">
            <v>68</v>
          </cell>
          <cell r="K137">
            <v>0</v>
          </cell>
          <cell r="L137">
            <v>1156</v>
          </cell>
          <cell r="M137">
            <v>45</v>
          </cell>
          <cell r="N137">
            <v>6461</v>
          </cell>
          <cell r="P137" t="str">
            <v>1</v>
          </cell>
          <cell r="Q137" t="str">
            <v>27</v>
          </cell>
          <cell r="R137">
            <v>9239</v>
          </cell>
        </row>
        <row r="138">
          <cell r="C138">
            <v>53</v>
          </cell>
          <cell r="D138">
            <v>406</v>
          </cell>
          <cell r="E138">
            <v>5332</v>
          </cell>
          <cell r="F138">
            <v>337</v>
          </cell>
          <cell r="G138">
            <v>332</v>
          </cell>
          <cell r="H138">
            <v>112</v>
          </cell>
          <cell r="I138">
            <v>0</v>
          </cell>
          <cell r="J138">
            <v>92</v>
          </cell>
          <cell r="K138">
            <v>2</v>
          </cell>
          <cell r="L138">
            <v>1305</v>
          </cell>
          <cell r="M138">
            <v>61</v>
          </cell>
          <cell r="N138">
            <v>8032</v>
          </cell>
          <cell r="P138" t="str">
            <v>1</v>
          </cell>
          <cell r="Q138" t="str">
            <v>28</v>
          </cell>
          <cell r="R138">
            <v>18106</v>
          </cell>
        </row>
        <row r="139">
          <cell r="C139">
            <v>81</v>
          </cell>
          <cell r="D139">
            <v>511</v>
          </cell>
          <cell r="E139">
            <v>6288</v>
          </cell>
          <cell r="F139">
            <v>387</v>
          </cell>
          <cell r="G139">
            <v>427</v>
          </cell>
          <cell r="H139">
            <v>110</v>
          </cell>
          <cell r="I139">
            <v>0</v>
          </cell>
          <cell r="J139">
            <v>143</v>
          </cell>
          <cell r="K139">
            <v>1</v>
          </cell>
          <cell r="L139">
            <v>1389</v>
          </cell>
          <cell r="M139">
            <v>77</v>
          </cell>
          <cell r="N139">
            <v>9414</v>
          </cell>
          <cell r="P139" t="str">
            <v>1</v>
          </cell>
          <cell r="Q139" t="str">
            <v>29</v>
          </cell>
          <cell r="R139">
            <v>28713</v>
          </cell>
        </row>
        <row r="140">
          <cell r="C140">
            <v>86</v>
          </cell>
          <cell r="D140">
            <v>543</v>
          </cell>
          <cell r="E140">
            <v>6983</v>
          </cell>
          <cell r="F140">
            <v>382</v>
          </cell>
          <cell r="G140">
            <v>440</v>
          </cell>
          <cell r="H140">
            <v>141</v>
          </cell>
          <cell r="I140">
            <v>2</v>
          </cell>
          <cell r="J140">
            <v>162</v>
          </cell>
          <cell r="K140">
            <v>3</v>
          </cell>
          <cell r="L140">
            <v>1457</v>
          </cell>
          <cell r="M140">
            <v>87</v>
          </cell>
          <cell r="N140">
            <v>10286</v>
          </cell>
          <cell r="P140" t="str">
            <v>1</v>
          </cell>
          <cell r="Q140" t="str">
            <v>30</v>
          </cell>
          <cell r="R140">
            <v>31484</v>
          </cell>
        </row>
        <row r="141">
          <cell r="C141">
            <v>77</v>
          </cell>
          <cell r="D141">
            <v>573</v>
          </cell>
          <cell r="E141">
            <v>7316</v>
          </cell>
          <cell r="F141">
            <v>441</v>
          </cell>
          <cell r="G141">
            <v>411</v>
          </cell>
          <cell r="H141">
            <v>157</v>
          </cell>
          <cell r="I141">
            <v>0</v>
          </cell>
          <cell r="J141">
            <v>173</v>
          </cell>
          <cell r="K141">
            <v>9</v>
          </cell>
          <cell r="L141">
            <v>1354</v>
          </cell>
          <cell r="M141">
            <v>93</v>
          </cell>
          <cell r="N141">
            <v>10604</v>
          </cell>
          <cell r="P141" t="str">
            <v>1</v>
          </cell>
          <cell r="Q141" t="str">
            <v>31</v>
          </cell>
          <cell r="R141">
            <v>29058</v>
          </cell>
        </row>
        <row r="142">
          <cell r="C142">
            <v>80</v>
          </cell>
          <cell r="D142">
            <v>643</v>
          </cell>
          <cell r="E142">
            <v>7731</v>
          </cell>
          <cell r="F142">
            <v>486</v>
          </cell>
          <cell r="G142">
            <v>446</v>
          </cell>
          <cell r="H142">
            <v>141</v>
          </cell>
          <cell r="I142">
            <v>1</v>
          </cell>
          <cell r="J142">
            <v>179</v>
          </cell>
          <cell r="K142">
            <v>11</v>
          </cell>
          <cell r="L142">
            <v>1327</v>
          </cell>
          <cell r="M142">
            <v>93</v>
          </cell>
          <cell r="N142">
            <v>11138</v>
          </cell>
          <cell r="P142" t="str">
            <v>1</v>
          </cell>
          <cell r="Q142" t="str">
            <v>32</v>
          </cell>
          <cell r="R142">
            <v>31120</v>
          </cell>
        </row>
        <row r="143">
          <cell r="C143">
            <v>100</v>
          </cell>
          <cell r="D143">
            <v>713</v>
          </cell>
          <cell r="E143">
            <v>8354</v>
          </cell>
          <cell r="F143">
            <v>478</v>
          </cell>
          <cell r="G143">
            <v>496</v>
          </cell>
          <cell r="H143">
            <v>171</v>
          </cell>
          <cell r="I143">
            <v>1</v>
          </cell>
          <cell r="J143">
            <v>203</v>
          </cell>
          <cell r="K143">
            <v>16</v>
          </cell>
          <cell r="L143">
            <v>1237</v>
          </cell>
          <cell r="M143">
            <v>77</v>
          </cell>
          <cell r="N143">
            <v>11846</v>
          </cell>
          <cell r="P143" t="str">
            <v>1</v>
          </cell>
          <cell r="Q143" t="str">
            <v>33</v>
          </cell>
          <cell r="R143">
            <v>40127</v>
          </cell>
        </row>
        <row r="144">
          <cell r="C144">
            <v>104</v>
          </cell>
          <cell r="D144">
            <v>719</v>
          </cell>
          <cell r="E144">
            <v>8959</v>
          </cell>
          <cell r="F144">
            <v>437</v>
          </cell>
          <cell r="G144">
            <v>542</v>
          </cell>
          <cell r="H144">
            <v>133</v>
          </cell>
          <cell r="I144">
            <v>1</v>
          </cell>
          <cell r="J144">
            <v>240</v>
          </cell>
          <cell r="K144">
            <v>21</v>
          </cell>
          <cell r="L144">
            <v>1228</v>
          </cell>
          <cell r="M144">
            <v>66</v>
          </cell>
          <cell r="N144">
            <v>12450</v>
          </cell>
          <cell r="P144" t="str">
            <v>1</v>
          </cell>
          <cell r="Q144" t="str">
            <v>34</v>
          </cell>
          <cell r="R144">
            <v>42992</v>
          </cell>
        </row>
        <row r="145">
          <cell r="C145">
            <v>89</v>
          </cell>
          <cell r="D145">
            <v>821</v>
          </cell>
          <cell r="E145">
            <v>9916</v>
          </cell>
          <cell r="F145">
            <v>531</v>
          </cell>
          <cell r="G145">
            <v>561</v>
          </cell>
          <cell r="H145">
            <v>166</v>
          </cell>
          <cell r="I145">
            <v>0</v>
          </cell>
          <cell r="J145">
            <v>267</v>
          </cell>
          <cell r="K145">
            <v>15</v>
          </cell>
          <cell r="L145">
            <v>1264</v>
          </cell>
          <cell r="M145">
            <v>71</v>
          </cell>
          <cell r="N145">
            <v>13701</v>
          </cell>
          <cell r="P145" t="str">
            <v>1</v>
          </cell>
          <cell r="Q145" t="str">
            <v>35</v>
          </cell>
          <cell r="R145">
            <v>37881</v>
          </cell>
        </row>
        <row r="146">
          <cell r="C146">
            <v>75</v>
          </cell>
          <cell r="D146">
            <v>925</v>
          </cell>
          <cell r="E146">
            <v>10864</v>
          </cell>
          <cell r="F146">
            <v>492</v>
          </cell>
          <cell r="G146">
            <v>660</v>
          </cell>
          <cell r="H146">
            <v>177</v>
          </cell>
          <cell r="I146">
            <v>3</v>
          </cell>
          <cell r="J146">
            <v>287</v>
          </cell>
          <cell r="K146">
            <v>30</v>
          </cell>
          <cell r="L146">
            <v>1324</v>
          </cell>
          <cell r="M146">
            <v>68</v>
          </cell>
          <cell r="N146">
            <v>14905</v>
          </cell>
          <cell r="P146" t="str">
            <v>1</v>
          </cell>
          <cell r="Q146" t="str">
            <v>36</v>
          </cell>
          <cell r="R146">
            <v>32816</v>
          </cell>
        </row>
        <row r="147">
          <cell r="C147">
            <v>97</v>
          </cell>
          <cell r="D147">
            <v>1016</v>
          </cell>
          <cell r="E147">
            <v>11809</v>
          </cell>
          <cell r="F147">
            <v>514</v>
          </cell>
          <cell r="G147">
            <v>667</v>
          </cell>
          <cell r="H147">
            <v>185</v>
          </cell>
          <cell r="I147">
            <v>1</v>
          </cell>
          <cell r="J147">
            <v>321</v>
          </cell>
          <cell r="K147">
            <v>36</v>
          </cell>
          <cell r="L147">
            <v>1447</v>
          </cell>
          <cell r="M147">
            <v>63</v>
          </cell>
          <cell r="N147">
            <v>16156</v>
          </cell>
          <cell r="P147" t="str">
            <v>1</v>
          </cell>
          <cell r="Q147" t="str">
            <v>37</v>
          </cell>
          <cell r="R147">
            <v>43616</v>
          </cell>
        </row>
        <row r="148">
          <cell r="C148">
            <v>79</v>
          </cell>
          <cell r="D148">
            <v>1055</v>
          </cell>
          <cell r="E148">
            <v>12029</v>
          </cell>
          <cell r="F148">
            <v>567</v>
          </cell>
          <cell r="G148">
            <v>674</v>
          </cell>
          <cell r="H148">
            <v>199</v>
          </cell>
          <cell r="I148">
            <v>0</v>
          </cell>
          <cell r="J148">
            <v>336</v>
          </cell>
          <cell r="K148">
            <v>38</v>
          </cell>
          <cell r="L148">
            <v>1411</v>
          </cell>
          <cell r="M148">
            <v>69</v>
          </cell>
          <cell r="N148">
            <v>16457</v>
          </cell>
          <cell r="P148" t="str">
            <v>1</v>
          </cell>
          <cell r="Q148" t="str">
            <v>38</v>
          </cell>
          <cell r="R148">
            <v>36485</v>
          </cell>
        </row>
        <row r="149">
          <cell r="C149">
            <v>80</v>
          </cell>
          <cell r="D149">
            <v>1066</v>
          </cell>
          <cell r="E149">
            <v>12271</v>
          </cell>
          <cell r="F149">
            <v>596</v>
          </cell>
          <cell r="G149">
            <v>650</v>
          </cell>
          <cell r="H149">
            <v>190</v>
          </cell>
          <cell r="I149">
            <v>2</v>
          </cell>
          <cell r="J149">
            <v>368</v>
          </cell>
          <cell r="K149">
            <v>52</v>
          </cell>
          <cell r="L149">
            <v>1481</v>
          </cell>
          <cell r="M149">
            <v>53</v>
          </cell>
          <cell r="N149">
            <v>16809</v>
          </cell>
          <cell r="P149" t="str">
            <v>1</v>
          </cell>
          <cell r="Q149" t="str">
            <v>39</v>
          </cell>
          <cell r="R149">
            <v>37868</v>
          </cell>
        </row>
        <row r="150">
          <cell r="C150">
            <v>93</v>
          </cell>
          <cell r="D150">
            <v>1163</v>
          </cell>
          <cell r="E150">
            <v>13066</v>
          </cell>
          <cell r="F150">
            <v>618</v>
          </cell>
          <cell r="G150">
            <v>694</v>
          </cell>
          <cell r="H150">
            <v>215</v>
          </cell>
          <cell r="I150">
            <v>2</v>
          </cell>
          <cell r="J150">
            <v>398</v>
          </cell>
          <cell r="K150">
            <v>75</v>
          </cell>
          <cell r="L150">
            <v>1502</v>
          </cell>
          <cell r="M150">
            <v>69</v>
          </cell>
          <cell r="N150">
            <v>17895</v>
          </cell>
          <cell r="P150" t="str">
            <v>1</v>
          </cell>
          <cell r="Q150" t="str">
            <v>40</v>
          </cell>
          <cell r="R150">
            <v>45113</v>
          </cell>
        </row>
        <row r="151">
          <cell r="C151">
            <v>87</v>
          </cell>
          <cell r="D151">
            <v>1185</v>
          </cell>
          <cell r="E151">
            <v>13275</v>
          </cell>
          <cell r="F151">
            <v>657</v>
          </cell>
          <cell r="G151">
            <v>665</v>
          </cell>
          <cell r="H151">
            <v>207</v>
          </cell>
          <cell r="I151">
            <v>3</v>
          </cell>
          <cell r="J151">
            <v>403</v>
          </cell>
          <cell r="K151">
            <v>80</v>
          </cell>
          <cell r="L151">
            <v>1497</v>
          </cell>
          <cell r="M151">
            <v>68</v>
          </cell>
          <cell r="N151">
            <v>18127</v>
          </cell>
          <cell r="P151" t="str">
            <v>1</v>
          </cell>
          <cell r="Q151" t="str">
            <v>41</v>
          </cell>
          <cell r="R151">
            <v>43246</v>
          </cell>
        </row>
        <row r="152">
          <cell r="C152">
            <v>87</v>
          </cell>
          <cell r="D152">
            <v>1258</v>
          </cell>
          <cell r="E152">
            <v>13351</v>
          </cell>
          <cell r="F152">
            <v>711</v>
          </cell>
          <cell r="G152">
            <v>712</v>
          </cell>
          <cell r="H152">
            <v>222</v>
          </cell>
          <cell r="I152">
            <v>1</v>
          </cell>
          <cell r="J152">
            <v>404</v>
          </cell>
          <cell r="K152">
            <v>83</v>
          </cell>
          <cell r="L152">
            <v>1615</v>
          </cell>
          <cell r="M152">
            <v>57</v>
          </cell>
          <cell r="N152">
            <v>18501</v>
          </cell>
          <cell r="P152" t="str">
            <v>1</v>
          </cell>
          <cell r="Q152" t="str">
            <v>42</v>
          </cell>
          <cell r="R152">
            <v>44332</v>
          </cell>
        </row>
        <row r="153">
          <cell r="C153">
            <v>66</v>
          </cell>
          <cell r="D153">
            <v>1292</v>
          </cell>
          <cell r="E153">
            <v>13252</v>
          </cell>
          <cell r="F153">
            <v>716</v>
          </cell>
          <cell r="G153">
            <v>689</v>
          </cell>
          <cell r="H153">
            <v>210</v>
          </cell>
          <cell r="I153">
            <v>1</v>
          </cell>
          <cell r="J153">
            <v>433</v>
          </cell>
          <cell r="K153">
            <v>108</v>
          </cell>
          <cell r="L153">
            <v>1660</v>
          </cell>
          <cell r="M153">
            <v>50</v>
          </cell>
          <cell r="N153">
            <v>18477</v>
          </cell>
          <cell r="P153" t="str">
            <v>1</v>
          </cell>
          <cell r="Q153" t="str">
            <v>43</v>
          </cell>
          <cell r="R153">
            <v>34386</v>
          </cell>
        </row>
        <row r="154">
          <cell r="C154">
            <v>93</v>
          </cell>
          <cell r="D154">
            <v>1347</v>
          </cell>
          <cell r="E154">
            <v>13339</v>
          </cell>
          <cell r="F154">
            <v>704</v>
          </cell>
          <cell r="G154">
            <v>672</v>
          </cell>
          <cell r="H154">
            <v>225</v>
          </cell>
          <cell r="I154">
            <v>2</v>
          </cell>
          <cell r="J154">
            <v>418</v>
          </cell>
          <cell r="K154">
            <v>115</v>
          </cell>
          <cell r="L154">
            <v>1625</v>
          </cell>
          <cell r="M154">
            <v>51</v>
          </cell>
          <cell r="N154">
            <v>18591</v>
          </cell>
          <cell r="P154" t="str">
            <v>1</v>
          </cell>
          <cell r="Q154" t="str">
            <v>44</v>
          </cell>
          <cell r="R154">
            <v>49686</v>
          </cell>
        </row>
        <row r="155">
          <cell r="C155">
            <v>79</v>
          </cell>
          <cell r="D155">
            <v>1410</v>
          </cell>
          <cell r="E155">
            <v>12983</v>
          </cell>
          <cell r="F155">
            <v>729</v>
          </cell>
          <cell r="G155">
            <v>703</v>
          </cell>
          <cell r="H155">
            <v>217</v>
          </cell>
          <cell r="I155">
            <v>1</v>
          </cell>
          <cell r="J155">
            <v>455</v>
          </cell>
          <cell r="K155">
            <v>115</v>
          </cell>
          <cell r="L155">
            <v>1596</v>
          </cell>
          <cell r="M155">
            <v>45</v>
          </cell>
          <cell r="N155">
            <v>18333</v>
          </cell>
          <cell r="P155" t="str">
            <v>1</v>
          </cell>
          <cell r="Q155" t="str">
            <v>45</v>
          </cell>
          <cell r="R155">
            <v>43136</v>
          </cell>
        </row>
        <row r="156">
          <cell r="C156">
            <v>63</v>
          </cell>
          <cell r="D156">
            <v>1365</v>
          </cell>
          <cell r="E156">
            <v>12765</v>
          </cell>
          <cell r="F156">
            <v>740</v>
          </cell>
          <cell r="G156">
            <v>630</v>
          </cell>
          <cell r="H156">
            <v>198</v>
          </cell>
          <cell r="I156">
            <v>2</v>
          </cell>
          <cell r="J156">
            <v>442</v>
          </cell>
          <cell r="K156">
            <v>128</v>
          </cell>
          <cell r="L156">
            <v>1545</v>
          </cell>
          <cell r="M156">
            <v>60</v>
          </cell>
          <cell r="N156">
            <v>17938</v>
          </cell>
          <cell r="P156" t="str">
            <v>1</v>
          </cell>
          <cell r="Q156" t="str">
            <v>46</v>
          </cell>
          <cell r="R156">
            <v>35155</v>
          </cell>
        </row>
        <row r="157">
          <cell r="C157">
            <v>59</v>
          </cell>
          <cell r="D157">
            <v>1359</v>
          </cell>
          <cell r="E157">
            <v>12580</v>
          </cell>
          <cell r="F157">
            <v>717</v>
          </cell>
          <cell r="G157">
            <v>634</v>
          </cell>
          <cell r="H157">
            <v>166</v>
          </cell>
          <cell r="I157">
            <v>1</v>
          </cell>
          <cell r="J157">
            <v>452</v>
          </cell>
          <cell r="K157">
            <v>122</v>
          </cell>
          <cell r="L157">
            <v>1569</v>
          </cell>
          <cell r="M157">
            <v>59</v>
          </cell>
          <cell r="N157">
            <v>17718</v>
          </cell>
          <cell r="P157" t="str">
            <v>1</v>
          </cell>
          <cell r="Q157" t="str">
            <v>47</v>
          </cell>
          <cell r="R157">
            <v>33604</v>
          </cell>
        </row>
        <row r="158">
          <cell r="C158">
            <v>77</v>
          </cell>
          <cell r="D158">
            <v>1278</v>
          </cell>
          <cell r="E158">
            <v>12611</v>
          </cell>
          <cell r="F158">
            <v>767</v>
          </cell>
          <cell r="G158">
            <v>583</v>
          </cell>
          <cell r="H158">
            <v>172</v>
          </cell>
          <cell r="I158">
            <v>3</v>
          </cell>
          <cell r="J158">
            <v>428</v>
          </cell>
          <cell r="K158">
            <v>113</v>
          </cell>
          <cell r="L158">
            <v>1535</v>
          </cell>
          <cell r="M158">
            <v>45</v>
          </cell>
          <cell r="N158">
            <v>17612</v>
          </cell>
          <cell r="P158" t="str">
            <v>1</v>
          </cell>
          <cell r="Q158" t="str">
            <v>48</v>
          </cell>
          <cell r="R158">
            <v>44799</v>
          </cell>
        </row>
        <row r="159">
          <cell r="C159">
            <v>50</v>
          </cell>
          <cell r="D159">
            <v>1351</v>
          </cell>
          <cell r="E159">
            <v>12033</v>
          </cell>
          <cell r="F159">
            <v>723</v>
          </cell>
          <cell r="G159">
            <v>592</v>
          </cell>
          <cell r="H159">
            <v>176</v>
          </cell>
          <cell r="I159">
            <v>1</v>
          </cell>
          <cell r="J159">
            <v>460</v>
          </cell>
          <cell r="K159">
            <v>130</v>
          </cell>
          <cell r="L159">
            <v>1496</v>
          </cell>
          <cell r="M159">
            <v>45</v>
          </cell>
          <cell r="N159">
            <v>17057</v>
          </cell>
          <cell r="P159" t="str">
            <v>1</v>
          </cell>
          <cell r="Q159" t="str">
            <v>49</v>
          </cell>
          <cell r="R159">
            <v>29640</v>
          </cell>
        </row>
        <row r="160">
          <cell r="C160">
            <v>62</v>
          </cell>
          <cell r="D160">
            <v>1200</v>
          </cell>
          <cell r="E160">
            <v>11983</v>
          </cell>
          <cell r="F160">
            <v>686</v>
          </cell>
          <cell r="G160">
            <v>568</v>
          </cell>
          <cell r="H160">
            <v>171</v>
          </cell>
          <cell r="I160">
            <v>2</v>
          </cell>
          <cell r="J160">
            <v>433</v>
          </cell>
          <cell r="K160">
            <v>126</v>
          </cell>
          <cell r="L160">
            <v>1452</v>
          </cell>
          <cell r="M160">
            <v>45</v>
          </cell>
          <cell r="N160">
            <v>16728</v>
          </cell>
          <cell r="P160" t="str">
            <v>1</v>
          </cell>
          <cell r="Q160" t="str">
            <v>50</v>
          </cell>
          <cell r="R160">
            <v>37514</v>
          </cell>
        </row>
        <row r="161">
          <cell r="C161">
            <v>67</v>
          </cell>
          <cell r="D161">
            <v>1258</v>
          </cell>
          <cell r="E161">
            <v>12092</v>
          </cell>
          <cell r="F161">
            <v>696</v>
          </cell>
          <cell r="G161">
            <v>557</v>
          </cell>
          <cell r="H161">
            <v>150</v>
          </cell>
          <cell r="I161">
            <v>1</v>
          </cell>
          <cell r="J161">
            <v>461</v>
          </cell>
          <cell r="K161">
            <v>129</v>
          </cell>
          <cell r="L161">
            <v>1448</v>
          </cell>
          <cell r="M161">
            <v>58</v>
          </cell>
          <cell r="N161">
            <v>16917</v>
          </cell>
          <cell r="P161" t="str">
            <v>1</v>
          </cell>
          <cell r="Q161" t="str">
            <v>51</v>
          </cell>
          <cell r="R161">
            <v>41338</v>
          </cell>
        </row>
        <row r="162">
          <cell r="C162">
            <v>57</v>
          </cell>
          <cell r="D162">
            <v>1120</v>
          </cell>
          <cell r="E162">
            <v>11561</v>
          </cell>
          <cell r="F162">
            <v>663</v>
          </cell>
          <cell r="G162">
            <v>537</v>
          </cell>
          <cell r="H162">
            <v>152</v>
          </cell>
          <cell r="I162">
            <v>0</v>
          </cell>
          <cell r="J162">
            <v>428</v>
          </cell>
          <cell r="K162">
            <v>141</v>
          </cell>
          <cell r="L162">
            <v>1364</v>
          </cell>
          <cell r="M162">
            <v>62</v>
          </cell>
          <cell r="N162">
            <v>16085</v>
          </cell>
          <cell r="P162" t="str">
            <v>1</v>
          </cell>
          <cell r="Q162" t="str">
            <v>52</v>
          </cell>
          <cell r="R162">
            <v>35885</v>
          </cell>
        </row>
        <row r="163">
          <cell r="C163">
            <v>57</v>
          </cell>
          <cell r="D163">
            <v>1029</v>
          </cell>
          <cell r="E163">
            <v>11087</v>
          </cell>
          <cell r="F163">
            <v>636</v>
          </cell>
          <cell r="G163">
            <v>550</v>
          </cell>
          <cell r="H163">
            <v>133</v>
          </cell>
          <cell r="I163">
            <v>1</v>
          </cell>
          <cell r="J163">
            <v>397</v>
          </cell>
          <cell r="K163">
            <v>143</v>
          </cell>
          <cell r="L163">
            <v>1353</v>
          </cell>
          <cell r="M163">
            <v>46</v>
          </cell>
          <cell r="N163">
            <v>15432</v>
          </cell>
          <cell r="P163" t="str">
            <v>1</v>
          </cell>
          <cell r="Q163" t="str">
            <v>53</v>
          </cell>
          <cell r="R163">
            <v>36532</v>
          </cell>
        </row>
        <row r="164">
          <cell r="C164">
            <v>46</v>
          </cell>
          <cell r="D164">
            <v>990</v>
          </cell>
          <cell r="E164">
            <v>10716</v>
          </cell>
          <cell r="F164">
            <v>592</v>
          </cell>
          <cell r="G164">
            <v>494</v>
          </cell>
          <cell r="H164">
            <v>143</v>
          </cell>
          <cell r="I164">
            <v>0</v>
          </cell>
          <cell r="J164">
            <v>373</v>
          </cell>
          <cell r="K164">
            <v>121</v>
          </cell>
          <cell r="L164">
            <v>1290</v>
          </cell>
          <cell r="M164">
            <v>52</v>
          </cell>
          <cell r="N164">
            <v>14817</v>
          </cell>
          <cell r="P164" t="str">
            <v>1</v>
          </cell>
          <cell r="Q164" t="str">
            <v>54</v>
          </cell>
          <cell r="R164">
            <v>30052</v>
          </cell>
        </row>
        <row r="165">
          <cell r="C165">
            <v>40</v>
          </cell>
          <cell r="D165">
            <v>873</v>
          </cell>
          <cell r="E165">
            <v>10210</v>
          </cell>
          <cell r="F165">
            <v>540</v>
          </cell>
          <cell r="G165">
            <v>441</v>
          </cell>
          <cell r="H165">
            <v>125</v>
          </cell>
          <cell r="I165">
            <v>2</v>
          </cell>
          <cell r="J165">
            <v>328</v>
          </cell>
          <cell r="K165">
            <v>107</v>
          </cell>
          <cell r="L165">
            <v>899</v>
          </cell>
          <cell r="M165">
            <v>49</v>
          </cell>
          <cell r="N165">
            <v>13614</v>
          </cell>
          <cell r="P165" t="str">
            <v>1</v>
          </cell>
          <cell r="Q165" t="str">
            <v>55</v>
          </cell>
          <cell r="R165">
            <v>26637</v>
          </cell>
        </row>
        <row r="166">
          <cell r="C166">
            <v>28</v>
          </cell>
          <cell r="D166">
            <v>565</v>
          </cell>
          <cell r="E166">
            <v>7170</v>
          </cell>
          <cell r="F166">
            <v>412</v>
          </cell>
          <cell r="G166">
            <v>264</v>
          </cell>
          <cell r="H166">
            <v>76</v>
          </cell>
          <cell r="I166">
            <v>0</v>
          </cell>
          <cell r="J166">
            <v>235</v>
          </cell>
          <cell r="K166">
            <v>90</v>
          </cell>
          <cell r="L166">
            <v>520</v>
          </cell>
          <cell r="M166">
            <v>33</v>
          </cell>
          <cell r="N166">
            <v>9393</v>
          </cell>
          <cell r="P166" t="str">
            <v>1</v>
          </cell>
          <cell r="Q166" t="str">
            <v>56</v>
          </cell>
          <cell r="R166">
            <v>18983</v>
          </cell>
        </row>
        <row r="167">
          <cell r="C167">
            <v>33</v>
          </cell>
          <cell r="D167">
            <v>519</v>
          </cell>
          <cell r="E167">
            <v>6498</v>
          </cell>
          <cell r="F167">
            <v>335</v>
          </cell>
          <cell r="G167">
            <v>310</v>
          </cell>
          <cell r="H167">
            <v>73</v>
          </cell>
          <cell r="I167">
            <v>1</v>
          </cell>
          <cell r="J167">
            <v>227</v>
          </cell>
          <cell r="K167">
            <v>80</v>
          </cell>
          <cell r="L167">
            <v>382</v>
          </cell>
          <cell r="M167">
            <v>35</v>
          </cell>
          <cell r="N167">
            <v>8493</v>
          </cell>
          <cell r="P167" t="str">
            <v>1</v>
          </cell>
          <cell r="Q167" t="str">
            <v>57</v>
          </cell>
          <cell r="R167">
            <v>22774</v>
          </cell>
        </row>
        <row r="168">
          <cell r="C168">
            <v>25</v>
          </cell>
          <cell r="D168">
            <v>474</v>
          </cell>
          <cell r="E168">
            <v>6223</v>
          </cell>
          <cell r="F168">
            <v>315</v>
          </cell>
          <cell r="G168">
            <v>234</v>
          </cell>
          <cell r="H168">
            <v>63</v>
          </cell>
          <cell r="I168">
            <v>0</v>
          </cell>
          <cell r="J168">
            <v>202</v>
          </cell>
          <cell r="K168">
            <v>82</v>
          </cell>
          <cell r="L168">
            <v>319</v>
          </cell>
          <cell r="M168">
            <v>29</v>
          </cell>
          <cell r="N168">
            <v>7966</v>
          </cell>
          <cell r="P168" t="str">
            <v>1</v>
          </cell>
          <cell r="Q168" t="str">
            <v>58</v>
          </cell>
          <cell r="R168">
            <v>17531</v>
          </cell>
        </row>
        <row r="169">
          <cell r="C169">
            <v>17</v>
          </cell>
          <cell r="D169">
            <v>401</v>
          </cell>
          <cell r="E169">
            <v>5618</v>
          </cell>
          <cell r="F169">
            <v>273</v>
          </cell>
          <cell r="G169">
            <v>218</v>
          </cell>
          <cell r="H169">
            <v>51</v>
          </cell>
          <cell r="I169">
            <v>0</v>
          </cell>
          <cell r="J169">
            <v>183</v>
          </cell>
          <cell r="K169">
            <v>74</v>
          </cell>
          <cell r="L169">
            <v>262</v>
          </cell>
          <cell r="M169">
            <v>24</v>
          </cell>
          <cell r="N169">
            <v>7121</v>
          </cell>
          <cell r="P169" t="str">
            <v>1</v>
          </cell>
          <cell r="Q169" t="str">
            <v>59</v>
          </cell>
          <cell r="R169">
            <v>12138</v>
          </cell>
        </row>
        <row r="170">
          <cell r="C170">
            <v>13</v>
          </cell>
          <cell r="D170">
            <v>171</v>
          </cell>
          <cell r="E170">
            <v>1633</v>
          </cell>
          <cell r="F170">
            <v>71</v>
          </cell>
          <cell r="G170">
            <v>60</v>
          </cell>
          <cell r="H170">
            <v>12</v>
          </cell>
          <cell r="I170">
            <v>0</v>
          </cell>
          <cell r="J170">
            <v>53</v>
          </cell>
          <cell r="K170">
            <v>14</v>
          </cell>
          <cell r="L170">
            <v>88</v>
          </cell>
          <cell r="M170">
            <v>17</v>
          </cell>
          <cell r="N170">
            <v>2132</v>
          </cell>
          <cell r="P170" t="str">
            <v>1</v>
          </cell>
          <cell r="Q170" t="str">
            <v>60</v>
          </cell>
          <cell r="R170">
            <v>9438</v>
          </cell>
        </row>
        <row r="171">
          <cell r="C171">
            <v>9</v>
          </cell>
          <cell r="D171">
            <v>132</v>
          </cell>
          <cell r="E171">
            <v>939</v>
          </cell>
          <cell r="F171">
            <v>38</v>
          </cell>
          <cell r="G171">
            <v>25</v>
          </cell>
          <cell r="H171">
            <v>7</v>
          </cell>
          <cell r="I171">
            <v>0</v>
          </cell>
          <cell r="J171">
            <v>22</v>
          </cell>
          <cell r="K171">
            <v>11</v>
          </cell>
          <cell r="L171">
            <v>55</v>
          </cell>
          <cell r="M171">
            <v>14</v>
          </cell>
          <cell r="N171">
            <v>1252</v>
          </cell>
          <cell r="P171" t="str">
            <v>1</v>
          </cell>
          <cell r="Q171" t="str">
            <v>61</v>
          </cell>
          <cell r="R171">
            <v>6618</v>
          </cell>
        </row>
        <row r="172">
          <cell r="C172">
            <v>6</v>
          </cell>
          <cell r="D172">
            <v>106</v>
          </cell>
          <cell r="E172">
            <v>734</v>
          </cell>
          <cell r="F172">
            <v>34</v>
          </cell>
          <cell r="G172">
            <v>23</v>
          </cell>
          <cell r="H172">
            <v>7</v>
          </cell>
          <cell r="I172">
            <v>0</v>
          </cell>
          <cell r="J172">
            <v>19</v>
          </cell>
          <cell r="K172">
            <v>9</v>
          </cell>
          <cell r="L172">
            <v>31</v>
          </cell>
          <cell r="M172">
            <v>16</v>
          </cell>
          <cell r="N172">
            <v>985</v>
          </cell>
          <cell r="P172" t="str">
            <v>1</v>
          </cell>
          <cell r="Q172" t="str">
            <v>62</v>
          </cell>
          <cell r="R172">
            <v>4496</v>
          </cell>
        </row>
        <row r="173">
          <cell r="C173">
            <v>1</v>
          </cell>
          <cell r="D173">
            <v>70</v>
          </cell>
          <cell r="E173">
            <v>572</v>
          </cell>
          <cell r="F173">
            <v>17</v>
          </cell>
          <cell r="G173">
            <v>13</v>
          </cell>
          <cell r="H173">
            <v>2</v>
          </cell>
          <cell r="I173">
            <v>0</v>
          </cell>
          <cell r="J173">
            <v>17</v>
          </cell>
          <cell r="K173">
            <v>3</v>
          </cell>
          <cell r="L173">
            <v>36</v>
          </cell>
          <cell r="M173">
            <v>16</v>
          </cell>
          <cell r="N173">
            <v>747</v>
          </cell>
          <cell r="P173" t="str">
            <v>1</v>
          </cell>
          <cell r="Q173" t="str">
            <v>63</v>
          </cell>
          <cell r="R173">
            <v>764</v>
          </cell>
        </row>
        <row r="174">
          <cell r="C174">
            <v>1</v>
          </cell>
          <cell r="D174">
            <v>72</v>
          </cell>
          <cell r="E174">
            <v>489</v>
          </cell>
          <cell r="F174">
            <v>22</v>
          </cell>
          <cell r="G174">
            <v>15</v>
          </cell>
          <cell r="H174">
            <v>1</v>
          </cell>
          <cell r="I174">
            <v>0</v>
          </cell>
          <cell r="J174">
            <v>12</v>
          </cell>
          <cell r="K174">
            <v>2</v>
          </cell>
          <cell r="L174">
            <v>18</v>
          </cell>
          <cell r="M174">
            <v>17</v>
          </cell>
          <cell r="N174">
            <v>649</v>
          </cell>
          <cell r="P174" t="str">
            <v>1</v>
          </cell>
          <cell r="Q174" t="str">
            <v>64</v>
          </cell>
          <cell r="R174">
            <v>777</v>
          </cell>
        </row>
        <row r="175">
          <cell r="C175">
            <v>1</v>
          </cell>
          <cell r="D175">
            <v>38</v>
          </cell>
          <cell r="E175">
            <v>290</v>
          </cell>
          <cell r="F175">
            <v>15</v>
          </cell>
          <cell r="G175">
            <v>10</v>
          </cell>
          <cell r="H175">
            <v>0</v>
          </cell>
          <cell r="I175">
            <v>0</v>
          </cell>
          <cell r="J175">
            <v>5</v>
          </cell>
          <cell r="K175">
            <v>3</v>
          </cell>
          <cell r="L175">
            <v>14</v>
          </cell>
          <cell r="M175">
            <v>13</v>
          </cell>
          <cell r="N175">
            <v>389</v>
          </cell>
          <cell r="P175" t="str">
            <v>1</v>
          </cell>
          <cell r="Q175" t="str">
            <v>65</v>
          </cell>
          <cell r="R175">
            <v>781</v>
          </cell>
        </row>
        <row r="176">
          <cell r="C176">
            <v>1</v>
          </cell>
          <cell r="D176">
            <v>25</v>
          </cell>
          <cell r="E176">
            <v>234</v>
          </cell>
          <cell r="F176">
            <v>8</v>
          </cell>
          <cell r="G176">
            <v>7</v>
          </cell>
          <cell r="H176">
            <v>1</v>
          </cell>
          <cell r="I176">
            <v>0</v>
          </cell>
          <cell r="J176">
            <v>8</v>
          </cell>
          <cell r="K176">
            <v>0</v>
          </cell>
          <cell r="L176">
            <v>6</v>
          </cell>
          <cell r="M176">
            <v>9</v>
          </cell>
          <cell r="N176">
            <v>299</v>
          </cell>
          <cell r="P176" t="str">
            <v>1</v>
          </cell>
          <cell r="Q176" t="str">
            <v>66</v>
          </cell>
          <cell r="R176">
            <v>799</v>
          </cell>
        </row>
        <row r="177">
          <cell r="C177">
            <v>0</v>
          </cell>
          <cell r="D177">
            <v>23</v>
          </cell>
          <cell r="E177">
            <v>230</v>
          </cell>
          <cell r="F177">
            <v>16</v>
          </cell>
          <cell r="G177">
            <v>4</v>
          </cell>
          <cell r="H177">
            <v>0</v>
          </cell>
          <cell r="I177">
            <v>0</v>
          </cell>
          <cell r="J177">
            <v>4</v>
          </cell>
          <cell r="K177">
            <v>3</v>
          </cell>
          <cell r="L177">
            <v>4</v>
          </cell>
          <cell r="M177">
            <v>1</v>
          </cell>
          <cell r="N177">
            <v>285</v>
          </cell>
          <cell r="P177" t="str">
            <v>1</v>
          </cell>
          <cell r="Q177" t="str">
            <v>67</v>
          </cell>
          <cell r="R177">
            <v>0</v>
          </cell>
        </row>
        <row r="178">
          <cell r="C178">
            <v>0</v>
          </cell>
          <cell r="D178">
            <v>18</v>
          </cell>
          <cell r="E178">
            <v>211</v>
          </cell>
          <cell r="F178">
            <v>8</v>
          </cell>
          <cell r="G178">
            <v>3</v>
          </cell>
          <cell r="H178">
            <v>0</v>
          </cell>
          <cell r="I178">
            <v>0</v>
          </cell>
          <cell r="J178">
            <v>2</v>
          </cell>
          <cell r="K178">
            <v>0</v>
          </cell>
          <cell r="L178">
            <v>5</v>
          </cell>
          <cell r="M178">
            <v>11</v>
          </cell>
          <cell r="N178">
            <v>258</v>
          </cell>
          <cell r="P178" t="str">
            <v>1</v>
          </cell>
          <cell r="Q178" t="str">
            <v>68</v>
          </cell>
          <cell r="R178">
            <v>0</v>
          </cell>
        </row>
        <row r="179">
          <cell r="C179">
            <v>0</v>
          </cell>
          <cell r="D179">
            <v>26</v>
          </cell>
          <cell r="E179">
            <v>216</v>
          </cell>
          <cell r="F179">
            <v>8</v>
          </cell>
          <cell r="G179">
            <v>5</v>
          </cell>
          <cell r="H179">
            <v>0</v>
          </cell>
          <cell r="I179">
            <v>0</v>
          </cell>
          <cell r="J179">
            <v>5</v>
          </cell>
          <cell r="K179">
            <v>0</v>
          </cell>
          <cell r="L179">
            <v>8</v>
          </cell>
          <cell r="M179">
            <v>3</v>
          </cell>
          <cell r="N179">
            <v>271</v>
          </cell>
          <cell r="P179" t="str">
            <v>1</v>
          </cell>
          <cell r="Q179" t="str">
            <v>69</v>
          </cell>
          <cell r="R179">
            <v>0</v>
          </cell>
        </row>
        <row r="180">
          <cell r="C180">
            <v>1</v>
          </cell>
          <cell r="D180">
            <v>150</v>
          </cell>
          <cell r="E180">
            <v>1777</v>
          </cell>
          <cell r="F180">
            <v>42</v>
          </cell>
          <cell r="G180">
            <v>31</v>
          </cell>
          <cell r="H180">
            <v>1</v>
          </cell>
          <cell r="I180">
            <v>0</v>
          </cell>
          <cell r="J180">
            <v>16</v>
          </cell>
          <cell r="K180">
            <v>9</v>
          </cell>
          <cell r="L180">
            <v>17</v>
          </cell>
          <cell r="M180">
            <v>73</v>
          </cell>
          <cell r="N180">
            <v>2117</v>
          </cell>
          <cell r="P180" t="str">
            <v>1</v>
          </cell>
          <cell r="Q180" t="str">
            <v>70</v>
          </cell>
          <cell r="R180">
            <v>851</v>
          </cell>
        </row>
        <row r="181">
          <cell r="C181">
            <v>2301</v>
          </cell>
          <cell r="D181">
            <v>32163</v>
          </cell>
          <cell r="E181">
            <v>351345</v>
          </cell>
          <cell r="F181">
            <v>19109</v>
          </cell>
          <cell r="G181">
            <v>18056</v>
          </cell>
          <cell r="H181">
            <v>5290</v>
          </cell>
          <cell r="I181">
            <v>37</v>
          </cell>
          <cell r="J181">
            <v>10722</v>
          </cell>
          <cell r="K181">
            <v>2450</v>
          </cell>
          <cell r="L181">
            <v>46171</v>
          </cell>
          <cell r="M181">
            <v>2204</v>
          </cell>
          <cell r="N181">
            <v>489848</v>
          </cell>
        </row>
        <row r="182">
          <cell r="C182">
            <v>0</v>
          </cell>
          <cell r="D182">
            <v>0</v>
          </cell>
          <cell r="E182">
            <v>0</v>
          </cell>
          <cell r="F182">
            <v>0</v>
          </cell>
          <cell r="G182">
            <v>0</v>
          </cell>
          <cell r="H182">
            <v>0</v>
          </cell>
          <cell r="I182">
            <v>0</v>
          </cell>
          <cell r="J182">
            <v>0</v>
          </cell>
          <cell r="K182">
            <v>0</v>
          </cell>
          <cell r="L182">
            <v>0</v>
          </cell>
          <cell r="M182">
            <v>0</v>
          </cell>
          <cell r="N182">
            <v>0</v>
          </cell>
          <cell r="P182">
            <v>2</v>
          </cell>
          <cell r="Q182">
            <v>15</v>
          </cell>
          <cell r="R182">
            <v>0</v>
          </cell>
        </row>
        <row r="183">
          <cell r="C183">
            <v>0</v>
          </cell>
          <cell r="D183">
            <v>0</v>
          </cell>
          <cell r="E183">
            <v>0</v>
          </cell>
          <cell r="F183">
            <v>0</v>
          </cell>
          <cell r="G183">
            <v>0</v>
          </cell>
          <cell r="H183">
            <v>0</v>
          </cell>
          <cell r="I183">
            <v>0</v>
          </cell>
          <cell r="J183">
            <v>0</v>
          </cell>
          <cell r="K183">
            <v>0</v>
          </cell>
          <cell r="L183">
            <v>0</v>
          </cell>
          <cell r="M183">
            <v>0</v>
          </cell>
          <cell r="N183">
            <v>0</v>
          </cell>
          <cell r="P183" t="str">
            <v>2</v>
          </cell>
          <cell r="Q183" t="str">
            <v>16</v>
          </cell>
          <cell r="R183">
            <v>0</v>
          </cell>
        </row>
        <row r="184">
          <cell r="C184">
            <v>0</v>
          </cell>
          <cell r="D184">
            <v>0</v>
          </cell>
          <cell r="E184">
            <v>1</v>
          </cell>
          <cell r="F184">
            <v>0</v>
          </cell>
          <cell r="G184">
            <v>0</v>
          </cell>
          <cell r="H184">
            <v>0</v>
          </cell>
          <cell r="I184">
            <v>0</v>
          </cell>
          <cell r="J184">
            <v>0</v>
          </cell>
          <cell r="K184">
            <v>0</v>
          </cell>
          <cell r="L184">
            <v>0</v>
          </cell>
          <cell r="M184">
            <v>1</v>
          </cell>
          <cell r="N184">
            <v>2</v>
          </cell>
          <cell r="P184" t="str">
            <v>2</v>
          </cell>
          <cell r="Q184" t="str">
            <v>17</v>
          </cell>
          <cell r="R184">
            <v>0</v>
          </cell>
        </row>
        <row r="185">
          <cell r="C185">
            <v>0</v>
          </cell>
          <cell r="D185">
            <v>0</v>
          </cell>
          <cell r="E185">
            <v>4</v>
          </cell>
          <cell r="F185">
            <v>0</v>
          </cell>
          <cell r="G185">
            <v>0</v>
          </cell>
          <cell r="H185">
            <v>0</v>
          </cell>
          <cell r="I185">
            <v>0</v>
          </cell>
          <cell r="J185">
            <v>0</v>
          </cell>
          <cell r="K185">
            <v>0</v>
          </cell>
          <cell r="L185">
            <v>0</v>
          </cell>
          <cell r="M185">
            <v>0</v>
          </cell>
          <cell r="N185">
            <v>4</v>
          </cell>
          <cell r="P185" t="str">
            <v>2</v>
          </cell>
          <cell r="Q185" t="str">
            <v>18</v>
          </cell>
          <cell r="R185">
            <v>0</v>
          </cell>
        </row>
        <row r="186">
          <cell r="C186">
            <v>0</v>
          </cell>
          <cell r="D186">
            <v>5</v>
          </cell>
          <cell r="E186">
            <v>42</v>
          </cell>
          <cell r="F186">
            <v>5</v>
          </cell>
          <cell r="G186">
            <v>1</v>
          </cell>
          <cell r="H186">
            <v>0</v>
          </cell>
          <cell r="I186">
            <v>0</v>
          </cell>
          <cell r="J186">
            <v>1</v>
          </cell>
          <cell r="K186">
            <v>0</v>
          </cell>
          <cell r="L186">
            <v>6</v>
          </cell>
          <cell r="M186">
            <v>0</v>
          </cell>
          <cell r="N186">
            <v>60</v>
          </cell>
          <cell r="P186" t="str">
            <v>2</v>
          </cell>
          <cell r="Q186" t="str">
            <v>19</v>
          </cell>
          <cell r="R186">
            <v>0</v>
          </cell>
        </row>
        <row r="187">
          <cell r="C187">
            <v>0</v>
          </cell>
          <cell r="D187">
            <v>6</v>
          </cell>
          <cell r="E187">
            <v>123</v>
          </cell>
          <cell r="F187">
            <v>7</v>
          </cell>
          <cell r="G187">
            <v>2</v>
          </cell>
          <cell r="H187">
            <v>2</v>
          </cell>
          <cell r="I187">
            <v>0</v>
          </cell>
          <cell r="J187">
            <v>2</v>
          </cell>
          <cell r="K187">
            <v>0</v>
          </cell>
          <cell r="L187">
            <v>24</v>
          </cell>
          <cell r="M187">
            <v>1</v>
          </cell>
          <cell r="N187">
            <v>167</v>
          </cell>
          <cell r="P187" t="str">
            <v>2</v>
          </cell>
          <cell r="Q187" t="str">
            <v>20</v>
          </cell>
          <cell r="R187">
            <v>0</v>
          </cell>
        </row>
        <row r="188">
          <cell r="C188">
            <v>2</v>
          </cell>
          <cell r="D188">
            <v>50</v>
          </cell>
          <cell r="E188">
            <v>278</v>
          </cell>
          <cell r="F188">
            <v>17</v>
          </cell>
          <cell r="G188">
            <v>6</v>
          </cell>
          <cell r="H188">
            <v>7</v>
          </cell>
          <cell r="I188">
            <v>0</v>
          </cell>
          <cell r="J188">
            <v>7</v>
          </cell>
          <cell r="K188">
            <v>0</v>
          </cell>
          <cell r="L188">
            <v>68</v>
          </cell>
          <cell r="M188">
            <v>20</v>
          </cell>
          <cell r="N188">
            <v>455</v>
          </cell>
          <cell r="P188" t="str">
            <v>2</v>
          </cell>
          <cell r="Q188" t="str">
            <v>21</v>
          </cell>
          <cell r="R188">
            <v>514</v>
          </cell>
        </row>
        <row r="189">
          <cell r="C189">
            <v>15</v>
          </cell>
          <cell r="D189">
            <v>129</v>
          </cell>
          <cell r="E189">
            <v>649</v>
          </cell>
          <cell r="F189">
            <v>27</v>
          </cell>
          <cell r="G189">
            <v>28</v>
          </cell>
          <cell r="H189">
            <v>8</v>
          </cell>
          <cell r="I189">
            <v>1</v>
          </cell>
          <cell r="J189">
            <v>13</v>
          </cell>
          <cell r="K189">
            <v>0</v>
          </cell>
          <cell r="L189">
            <v>136</v>
          </cell>
          <cell r="M189">
            <v>15</v>
          </cell>
          <cell r="N189">
            <v>1021</v>
          </cell>
          <cell r="P189" t="str">
            <v>2</v>
          </cell>
          <cell r="Q189" t="str">
            <v>22</v>
          </cell>
          <cell r="R189">
            <v>4069</v>
          </cell>
        </row>
        <row r="190">
          <cell r="C190">
            <v>13</v>
          </cell>
          <cell r="D190">
            <v>246</v>
          </cell>
          <cell r="E190">
            <v>1102</v>
          </cell>
          <cell r="F190">
            <v>39</v>
          </cell>
          <cell r="G190">
            <v>43</v>
          </cell>
          <cell r="H190">
            <v>20</v>
          </cell>
          <cell r="I190">
            <v>0</v>
          </cell>
          <cell r="J190">
            <v>19</v>
          </cell>
          <cell r="K190">
            <v>0</v>
          </cell>
          <cell r="L190">
            <v>210</v>
          </cell>
          <cell r="M190">
            <v>20</v>
          </cell>
          <cell r="N190">
            <v>1712</v>
          </cell>
          <cell r="P190" t="str">
            <v>2</v>
          </cell>
          <cell r="Q190" t="str">
            <v>23</v>
          </cell>
          <cell r="R190">
            <v>3671</v>
          </cell>
        </row>
        <row r="191">
          <cell r="C191">
            <v>35</v>
          </cell>
          <cell r="D191">
            <v>426</v>
          </cell>
          <cell r="E191">
            <v>1729</v>
          </cell>
          <cell r="F191">
            <v>76</v>
          </cell>
          <cell r="G191">
            <v>62</v>
          </cell>
          <cell r="H191">
            <v>46</v>
          </cell>
          <cell r="I191">
            <v>0</v>
          </cell>
          <cell r="J191">
            <v>30</v>
          </cell>
          <cell r="K191">
            <v>0</v>
          </cell>
          <cell r="L191">
            <v>349</v>
          </cell>
          <cell r="M191">
            <v>42</v>
          </cell>
          <cell r="N191">
            <v>2795</v>
          </cell>
          <cell r="P191" t="str">
            <v>2</v>
          </cell>
          <cell r="Q191" t="str">
            <v>24</v>
          </cell>
          <cell r="R191">
            <v>10269</v>
          </cell>
        </row>
        <row r="192">
          <cell r="C192">
            <v>45</v>
          </cell>
          <cell r="D192">
            <v>642</v>
          </cell>
          <cell r="E192">
            <v>2475</v>
          </cell>
          <cell r="F192">
            <v>89</v>
          </cell>
          <cell r="G192">
            <v>89</v>
          </cell>
          <cell r="H192">
            <v>61</v>
          </cell>
          <cell r="I192">
            <v>0</v>
          </cell>
          <cell r="J192">
            <v>48</v>
          </cell>
          <cell r="K192">
            <v>0</v>
          </cell>
          <cell r="L192">
            <v>462</v>
          </cell>
          <cell r="M192">
            <v>71</v>
          </cell>
          <cell r="N192">
            <v>3982</v>
          </cell>
          <cell r="P192" t="str">
            <v>2</v>
          </cell>
          <cell r="Q192" t="str">
            <v>25</v>
          </cell>
          <cell r="R192">
            <v>13741</v>
          </cell>
        </row>
        <row r="193">
          <cell r="C193">
            <v>80</v>
          </cell>
          <cell r="D193">
            <v>899</v>
          </cell>
          <cell r="E193">
            <v>3192</v>
          </cell>
          <cell r="F193">
            <v>116</v>
          </cell>
          <cell r="G193">
            <v>119</v>
          </cell>
          <cell r="H193">
            <v>92</v>
          </cell>
          <cell r="I193">
            <v>0</v>
          </cell>
          <cell r="J193">
            <v>57</v>
          </cell>
          <cell r="K193">
            <v>0</v>
          </cell>
          <cell r="L193">
            <v>580</v>
          </cell>
          <cell r="M193">
            <v>77</v>
          </cell>
          <cell r="N193">
            <v>5212</v>
          </cell>
          <cell r="P193" t="str">
            <v>2</v>
          </cell>
          <cell r="Q193" t="str">
            <v>26</v>
          </cell>
          <cell r="R193">
            <v>25425</v>
          </cell>
        </row>
        <row r="194">
          <cell r="C194">
            <v>87</v>
          </cell>
          <cell r="D194">
            <v>1247</v>
          </cell>
          <cell r="E194">
            <v>4303</v>
          </cell>
          <cell r="F194">
            <v>156</v>
          </cell>
          <cell r="G194">
            <v>151</v>
          </cell>
          <cell r="H194">
            <v>102</v>
          </cell>
          <cell r="I194">
            <v>2</v>
          </cell>
          <cell r="J194">
            <v>88</v>
          </cell>
          <cell r="K194">
            <v>0</v>
          </cell>
          <cell r="L194">
            <v>744</v>
          </cell>
          <cell r="M194">
            <v>92</v>
          </cell>
          <cell r="N194">
            <v>6972</v>
          </cell>
          <cell r="P194" t="str">
            <v>2</v>
          </cell>
          <cell r="Q194" t="str">
            <v>27</v>
          </cell>
          <cell r="R194">
            <v>28629</v>
          </cell>
        </row>
        <row r="195">
          <cell r="C195">
            <v>125</v>
          </cell>
          <cell r="D195">
            <v>1592</v>
          </cell>
          <cell r="E195">
            <v>5514</v>
          </cell>
          <cell r="F195">
            <v>176</v>
          </cell>
          <cell r="G195">
            <v>207</v>
          </cell>
          <cell r="H195">
            <v>143</v>
          </cell>
          <cell r="I195">
            <v>1</v>
          </cell>
          <cell r="J195">
            <v>130</v>
          </cell>
          <cell r="K195">
            <v>3</v>
          </cell>
          <cell r="L195">
            <v>1006</v>
          </cell>
          <cell r="M195">
            <v>134</v>
          </cell>
          <cell r="N195">
            <v>9031</v>
          </cell>
          <cell r="P195" t="str">
            <v>2</v>
          </cell>
          <cell r="Q195" t="str">
            <v>28</v>
          </cell>
          <cell r="R195">
            <v>42757</v>
          </cell>
        </row>
        <row r="196">
          <cell r="C196">
            <v>211</v>
          </cell>
          <cell r="D196">
            <v>1776</v>
          </cell>
          <cell r="E196">
            <v>6577</v>
          </cell>
          <cell r="F196">
            <v>208</v>
          </cell>
          <cell r="G196">
            <v>256</v>
          </cell>
          <cell r="H196">
            <v>157</v>
          </cell>
          <cell r="I196">
            <v>1</v>
          </cell>
          <cell r="J196">
            <v>145</v>
          </cell>
          <cell r="K196">
            <v>2</v>
          </cell>
          <cell r="L196">
            <v>1190</v>
          </cell>
          <cell r="M196">
            <v>152</v>
          </cell>
          <cell r="N196">
            <v>10675</v>
          </cell>
          <cell r="P196" t="str">
            <v>2</v>
          </cell>
          <cell r="Q196" t="str">
            <v>29</v>
          </cell>
          <cell r="R196">
            <v>74610</v>
          </cell>
        </row>
        <row r="197">
          <cell r="C197">
            <v>204</v>
          </cell>
          <cell r="D197">
            <v>2089</v>
          </cell>
          <cell r="E197">
            <v>7481</v>
          </cell>
          <cell r="F197">
            <v>232</v>
          </cell>
          <cell r="G197">
            <v>272</v>
          </cell>
          <cell r="H197">
            <v>189</v>
          </cell>
          <cell r="I197">
            <v>3</v>
          </cell>
          <cell r="J197">
            <v>189</v>
          </cell>
          <cell r="K197">
            <v>4</v>
          </cell>
          <cell r="L197">
            <v>1361</v>
          </cell>
          <cell r="M197">
            <v>175</v>
          </cell>
          <cell r="N197">
            <v>12199</v>
          </cell>
          <cell r="P197" t="str">
            <v>2</v>
          </cell>
          <cell r="Q197" t="str">
            <v>30</v>
          </cell>
          <cell r="R197">
            <v>74564</v>
          </cell>
        </row>
        <row r="198">
          <cell r="C198">
            <v>233</v>
          </cell>
          <cell r="D198">
            <v>2212</v>
          </cell>
          <cell r="E198">
            <v>8019</v>
          </cell>
          <cell r="F198">
            <v>219</v>
          </cell>
          <cell r="G198">
            <v>264</v>
          </cell>
          <cell r="H198">
            <v>165</v>
          </cell>
          <cell r="I198">
            <v>4</v>
          </cell>
          <cell r="J198">
            <v>157</v>
          </cell>
          <cell r="K198">
            <v>11</v>
          </cell>
          <cell r="L198">
            <v>1358</v>
          </cell>
          <cell r="M198">
            <v>166</v>
          </cell>
          <cell r="N198">
            <v>12808</v>
          </cell>
          <cell r="P198" t="str">
            <v>2</v>
          </cell>
          <cell r="Q198" t="str">
            <v>31</v>
          </cell>
          <cell r="R198">
            <v>87933</v>
          </cell>
        </row>
        <row r="199">
          <cell r="C199">
            <v>217</v>
          </cell>
          <cell r="D199">
            <v>2367</v>
          </cell>
          <cell r="E199">
            <v>8416</v>
          </cell>
          <cell r="F199">
            <v>211</v>
          </cell>
          <cell r="G199">
            <v>323</v>
          </cell>
          <cell r="H199">
            <v>148</v>
          </cell>
          <cell r="I199">
            <v>2</v>
          </cell>
          <cell r="J199">
            <v>215</v>
          </cell>
          <cell r="K199">
            <v>8</v>
          </cell>
          <cell r="L199">
            <v>1457</v>
          </cell>
          <cell r="M199">
            <v>160</v>
          </cell>
          <cell r="N199">
            <v>13524</v>
          </cell>
          <cell r="P199" t="str">
            <v>2</v>
          </cell>
          <cell r="Q199" t="str">
            <v>32</v>
          </cell>
          <cell r="R199">
            <v>84560</v>
          </cell>
        </row>
        <row r="200">
          <cell r="C200">
            <v>242</v>
          </cell>
          <cell r="D200">
            <v>2429</v>
          </cell>
          <cell r="E200">
            <v>9062</v>
          </cell>
          <cell r="F200">
            <v>239</v>
          </cell>
          <cell r="G200">
            <v>325</v>
          </cell>
          <cell r="H200">
            <v>135</v>
          </cell>
          <cell r="I200">
            <v>1</v>
          </cell>
          <cell r="J200">
            <v>209</v>
          </cell>
          <cell r="K200">
            <v>16</v>
          </cell>
          <cell r="L200">
            <v>1574</v>
          </cell>
          <cell r="M200">
            <v>143</v>
          </cell>
          <cell r="N200">
            <v>14375</v>
          </cell>
          <cell r="P200" t="str">
            <v>2</v>
          </cell>
          <cell r="Q200" t="str">
            <v>33</v>
          </cell>
          <cell r="R200">
            <v>97198</v>
          </cell>
        </row>
        <row r="201">
          <cell r="C201">
            <v>248</v>
          </cell>
          <cell r="D201">
            <v>2617</v>
          </cell>
          <cell r="E201">
            <v>10005</v>
          </cell>
          <cell r="F201">
            <v>233</v>
          </cell>
          <cell r="G201">
            <v>296</v>
          </cell>
          <cell r="H201">
            <v>154</v>
          </cell>
          <cell r="I201">
            <v>3</v>
          </cell>
          <cell r="J201">
            <v>235</v>
          </cell>
          <cell r="K201">
            <v>15</v>
          </cell>
          <cell r="L201">
            <v>1696</v>
          </cell>
          <cell r="M201">
            <v>125</v>
          </cell>
          <cell r="N201">
            <v>15627</v>
          </cell>
          <cell r="P201" t="str">
            <v>2</v>
          </cell>
          <cell r="Q201" t="str">
            <v>34</v>
          </cell>
          <cell r="R201">
            <v>102564</v>
          </cell>
        </row>
        <row r="202">
          <cell r="C202">
            <v>270</v>
          </cell>
          <cell r="D202">
            <v>2934</v>
          </cell>
          <cell r="E202">
            <v>10898</v>
          </cell>
          <cell r="F202">
            <v>264</v>
          </cell>
          <cell r="G202">
            <v>379</v>
          </cell>
          <cell r="H202">
            <v>126</v>
          </cell>
          <cell r="I202">
            <v>1</v>
          </cell>
          <cell r="J202">
            <v>234</v>
          </cell>
          <cell r="K202">
            <v>28</v>
          </cell>
          <cell r="L202">
            <v>1831</v>
          </cell>
          <cell r="M202">
            <v>142</v>
          </cell>
          <cell r="N202">
            <v>17107</v>
          </cell>
          <cell r="P202" t="str">
            <v>2</v>
          </cell>
          <cell r="Q202" t="str">
            <v>35</v>
          </cell>
          <cell r="R202">
            <v>114976</v>
          </cell>
        </row>
        <row r="203">
          <cell r="C203">
            <v>273</v>
          </cell>
          <cell r="D203">
            <v>3198</v>
          </cell>
          <cell r="E203">
            <v>12052</v>
          </cell>
          <cell r="F203">
            <v>316</v>
          </cell>
          <cell r="G203">
            <v>413</v>
          </cell>
          <cell r="H203">
            <v>148</v>
          </cell>
          <cell r="I203">
            <v>2</v>
          </cell>
          <cell r="J203">
            <v>267</v>
          </cell>
          <cell r="K203">
            <v>25</v>
          </cell>
          <cell r="L203">
            <v>1902</v>
          </cell>
          <cell r="M203">
            <v>142</v>
          </cell>
          <cell r="N203">
            <v>18738</v>
          </cell>
          <cell r="P203" t="str">
            <v>2</v>
          </cell>
          <cell r="Q203" t="str">
            <v>36</v>
          </cell>
          <cell r="R203">
            <v>119398</v>
          </cell>
        </row>
        <row r="204">
          <cell r="C204">
            <v>296</v>
          </cell>
          <cell r="D204">
            <v>3572</v>
          </cell>
          <cell r="E204">
            <v>12824</v>
          </cell>
          <cell r="F204">
            <v>307</v>
          </cell>
          <cell r="G204">
            <v>409</v>
          </cell>
          <cell r="H204">
            <v>152</v>
          </cell>
          <cell r="I204">
            <v>4</v>
          </cell>
          <cell r="J204">
            <v>267</v>
          </cell>
          <cell r="K204">
            <v>41</v>
          </cell>
          <cell r="L204">
            <v>2023</v>
          </cell>
          <cell r="M204">
            <v>141</v>
          </cell>
          <cell r="N204">
            <v>20036</v>
          </cell>
          <cell r="P204" t="str">
            <v>2</v>
          </cell>
          <cell r="Q204" t="str">
            <v>37</v>
          </cell>
          <cell r="R204">
            <v>133083</v>
          </cell>
        </row>
        <row r="205">
          <cell r="C205">
            <v>296</v>
          </cell>
          <cell r="D205">
            <v>3791</v>
          </cell>
          <cell r="E205">
            <v>13035</v>
          </cell>
          <cell r="F205">
            <v>291</v>
          </cell>
          <cell r="G205">
            <v>413</v>
          </cell>
          <cell r="H205">
            <v>129</v>
          </cell>
          <cell r="I205">
            <v>1</v>
          </cell>
          <cell r="J205">
            <v>253</v>
          </cell>
          <cell r="K205">
            <v>46</v>
          </cell>
          <cell r="L205">
            <v>2043</v>
          </cell>
          <cell r="M205">
            <v>143</v>
          </cell>
          <cell r="N205">
            <v>20441</v>
          </cell>
          <cell r="P205" t="str">
            <v>2</v>
          </cell>
          <cell r="Q205" t="str">
            <v>38</v>
          </cell>
          <cell r="R205">
            <v>136536</v>
          </cell>
        </row>
        <row r="206">
          <cell r="C206">
            <v>235</v>
          </cell>
          <cell r="D206">
            <v>3868</v>
          </cell>
          <cell r="E206">
            <v>12644</v>
          </cell>
          <cell r="F206">
            <v>284</v>
          </cell>
          <cell r="G206">
            <v>419</v>
          </cell>
          <cell r="H206">
            <v>141</v>
          </cell>
          <cell r="I206">
            <v>1</v>
          </cell>
          <cell r="J206">
            <v>289</v>
          </cell>
          <cell r="K206">
            <v>50</v>
          </cell>
          <cell r="L206">
            <v>2063</v>
          </cell>
          <cell r="M206">
            <v>143</v>
          </cell>
          <cell r="N206">
            <v>20137</v>
          </cell>
          <cell r="P206" t="str">
            <v>2</v>
          </cell>
          <cell r="Q206" t="str">
            <v>39</v>
          </cell>
          <cell r="R206">
            <v>111143</v>
          </cell>
        </row>
        <row r="207">
          <cell r="C207">
            <v>240</v>
          </cell>
          <cell r="D207">
            <v>4100</v>
          </cell>
          <cell r="E207">
            <v>13451</v>
          </cell>
          <cell r="F207">
            <v>312</v>
          </cell>
          <cell r="G207">
            <v>402</v>
          </cell>
          <cell r="H207">
            <v>159</v>
          </cell>
          <cell r="I207">
            <v>1</v>
          </cell>
          <cell r="J207">
            <v>296</v>
          </cell>
          <cell r="K207">
            <v>60</v>
          </cell>
          <cell r="L207">
            <v>2080</v>
          </cell>
          <cell r="M207">
            <v>149</v>
          </cell>
          <cell r="N207">
            <v>21250</v>
          </cell>
          <cell r="P207" t="str">
            <v>2</v>
          </cell>
          <cell r="Q207" t="str">
            <v>40</v>
          </cell>
          <cell r="R207">
            <v>116512</v>
          </cell>
        </row>
        <row r="208">
          <cell r="C208">
            <v>212</v>
          </cell>
          <cell r="D208">
            <v>4164</v>
          </cell>
          <cell r="E208">
            <v>13223</v>
          </cell>
          <cell r="F208">
            <v>318</v>
          </cell>
          <cell r="G208">
            <v>399</v>
          </cell>
          <cell r="H208">
            <v>118</v>
          </cell>
          <cell r="I208">
            <v>0</v>
          </cell>
          <cell r="J208">
            <v>304</v>
          </cell>
          <cell r="K208">
            <v>62</v>
          </cell>
          <cell r="L208">
            <v>2053</v>
          </cell>
          <cell r="M208">
            <v>158</v>
          </cell>
          <cell r="N208">
            <v>21011</v>
          </cell>
          <cell r="P208" t="str">
            <v>2</v>
          </cell>
          <cell r="Q208" t="str">
            <v>41</v>
          </cell>
          <cell r="R208">
            <v>105453</v>
          </cell>
        </row>
        <row r="209">
          <cell r="C209">
            <v>232</v>
          </cell>
          <cell r="D209">
            <v>4480</v>
          </cell>
          <cell r="E209">
            <v>13525</v>
          </cell>
          <cell r="F209">
            <v>332</v>
          </cell>
          <cell r="G209">
            <v>433</v>
          </cell>
          <cell r="H209">
            <v>153</v>
          </cell>
          <cell r="I209">
            <v>0</v>
          </cell>
          <cell r="J209">
            <v>351</v>
          </cell>
          <cell r="K209">
            <v>87</v>
          </cell>
          <cell r="L209">
            <v>2114</v>
          </cell>
          <cell r="M209">
            <v>127</v>
          </cell>
          <cell r="N209">
            <v>21834</v>
          </cell>
          <cell r="P209" t="str">
            <v>2</v>
          </cell>
          <cell r="Q209" t="str">
            <v>42</v>
          </cell>
          <cell r="R209">
            <v>118132</v>
          </cell>
        </row>
        <row r="210">
          <cell r="C210">
            <v>182</v>
          </cell>
          <cell r="D210">
            <v>4440</v>
          </cell>
          <cell r="E210">
            <v>13244</v>
          </cell>
          <cell r="F210">
            <v>370</v>
          </cell>
          <cell r="G210">
            <v>367</v>
          </cell>
          <cell r="H210">
            <v>134</v>
          </cell>
          <cell r="I210">
            <v>0</v>
          </cell>
          <cell r="J210">
            <v>325</v>
          </cell>
          <cell r="K210">
            <v>84</v>
          </cell>
          <cell r="L210">
            <v>2159</v>
          </cell>
          <cell r="M210">
            <v>127</v>
          </cell>
          <cell r="N210">
            <v>21432</v>
          </cell>
          <cell r="P210" t="str">
            <v>2</v>
          </cell>
          <cell r="Q210" t="str">
            <v>43</v>
          </cell>
          <cell r="R210">
            <v>94838</v>
          </cell>
        </row>
        <row r="211">
          <cell r="C211">
            <v>155</v>
          </cell>
          <cell r="D211">
            <v>4403</v>
          </cell>
          <cell r="E211">
            <v>13277</v>
          </cell>
          <cell r="F211">
            <v>307</v>
          </cell>
          <cell r="G211">
            <v>388</v>
          </cell>
          <cell r="H211">
            <v>131</v>
          </cell>
          <cell r="I211">
            <v>0</v>
          </cell>
          <cell r="J211">
            <v>340</v>
          </cell>
          <cell r="K211">
            <v>94</v>
          </cell>
          <cell r="L211">
            <v>2081</v>
          </cell>
          <cell r="M211">
            <v>131</v>
          </cell>
          <cell r="N211">
            <v>21307</v>
          </cell>
          <cell r="P211" t="str">
            <v>2</v>
          </cell>
          <cell r="Q211" t="str">
            <v>44</v>
          </cell>
          <cell r="R211">
            <v>82693</v>
          </cell>
        </row>
        <row r="212">
          <cell r="C212">
            <v>144</v>
          </cell>
          <cell r="D212">
            <v>4394</v>
          </cell>
          <cell r="E212">
            <v>12878</v>
          </cell>
          <cell r="F212">
            <v>338</v>
          </cell>
          <cell r="G212">
            <v>361</v>
          </cell>
          <cell r="H212">
            <v>142</v>
          </cell>
          <cell r="I212">
            <v>1</v>
          </cell>
          <cell r="J212">
            <v>310</v>
          </cell>
          <cell r="K212">
            <v>78</v>
          </cell>
          <cell r="L212">
            <v>1950</v>
          </cell>
          <cell r="M212">
            <v>127</v>
          </cell>
          <cell r="N212">
            <v>20723</v>
          </cell>
          <cell r="P212" t="str">
            <v>2</v>
          </cell>
          <cell r="Q212" t="str">
            <v>45</v>
          </cell>
          <cell r="R212">
            <v>78551</v>
          </cell>
        </row>
        <row r="213">
          <cell r="C213">
            <v>145</v>
          </cell>
          <cell r="D213">
            <v>4200</v>
          </cell>
          <cell r="E213">
            <v>12801</v>
          </cell>
          <cell r="F213">
            <v>265</v>
          </cell>
          <cell r="G213">
            <v>373</v>
          </cell>
          <cell r="H213">
            <v>133</v>
          </cell>
          <cell r="I213">
            <v>0</v>
          </cell>
          <cell r="J213">
            <v>343</v>
          </cell>
          <cell r="K213">
            <v>94</v>
          </cell>
          <cell r="L213">
            <v>1968</v>
          </cell>
          <cell r="M213">
            <v>121</v>
          </cell>
          <cell r="N213">
            <v>20443</v>
          </cell>
          <cell r="P213" t="str">
            <v>2</v>
          </cell>
          <cell r="Q213" t="str">
            <v>46</v>
          </cell>
          <cell r="R213">
            <v>80806</v>
          </cell>
        </row>
        <row r="214">
          <cell r="C214">
            <v>167</v>
          </cell>
          <cell r="D214">
            <v>4233</v>
          </cell>
          <cell r="E214">
            <v>12709</v>
          </cell>
          <cell r="F214">
            <v>293</v>
          </cell>
          <cell r="G214">
            <v>397</v>
          </cell>
          <cell r="H214">
            <v>106</v>
          </cell>
          <cell r="I214">
            <v>0</v>
          </cell>
          <cell r="J214">
            <v>331</v>
          </cell>
          <cell r="K214">
            <v>83</v>
          </cell>
          <cell r="L214">
            <v>1981</v>
          </cell>
          <cell r="M214">
            <v>138</v>
          </cell>
          <cell r="N214">
            <v>20438</v>
          </cell>
          <cell r="P214" t="str">
            <v>2</v>
          </cell>
          <cell r="Q214" t="str">
            <v>47</v>
          </cell>
          <cell r="R214">
            <v>95081</v>
          </cell>
        </row>
        <row r="215">
          <cell r="C215">
            <v>132</v>
          </cell>
          <cell r="D215">
            <v>3986</v>
          </cell>
          <cell r="E215">
            <v>12456</v>
          </cell>
          <cell r="F215">
            <v>281</v>
          </cell>
          <cell r="G215">
            <v>344</v>
          </cell>
          <cell r="H215">
            <v>111</v>
          </cell>
          <cell r="I215">
            <v>2</v>
          </cell>
          <cell r="J215">
            <v>340</v>
          </cell>
          <cell r="K215">
            <v>76</v>
          </cell>
          <cell r="L215">
            <v>1872</v>
          </cell>
          <cell r="M215">
            <v>120</v>
          </cell>
          <cell r="N215">
            <v>19720</v>
          </cell>
          <cell r="P215" t="str">
            <v>2</v>
          </cell>
          <cell r="Q215" t="str">
            <v>48</v>
          </cell>
          <cell r="R215">
            <v>76801</v>
          </cell>
        </row>
        <row r="216">
          <cell r="C216">
            <v>114</v>
          </cell>
          <cell r="D216">
            <v>3897</v>
          </cell>
          <cell r="E216">
            <v>12800</v>
          </cell>
          <cell r="F216">
            <v>297</v>
          </cell>
          <cell r="G216">
            <v>328</v>
          </cell>
          <cell r="H216">
            <v>138</v>
          </cell>
          <cell r="I216">
            <v>0</v>
          </cell>
          <cell r="J216">
            <v>329</v>
          </cell>
          <cell r="K216">
            <v>93</v>
          </cell>
          <cell r="L216">
            <v>1958</v>
          </cell>
          <cell r="M216">
            <v>149</v>
          </cell>
          <cell r="N216">
            <v>20103</v>
          </cell>
          <cell r="P216" t="str">
            <v>2</v>
          </cell>
          <cell r="Q216" t="str">
            <v>49</v>
          </cell>
          <cell r="R216">
            <v>67646</v>
          </cell>
        </row>
        <row r="217">
          <cell r="C217">
            <v>98</v>
          </cell>
          <cell r="D217">
            <v>3663</v>
          </cell>
          <cell r="E217">
            <v>12403</v>
          </cell>
          <cell r="F217">
            <v>307</v>
          </cell>
          <cell r="G217">
            <v>357</v>
          </cell>
          <cell r="H217">
            <v>95</v>
          </cell>
          <cell r="I217">
            <v>3</v>
          </cell>
          <cell r="J217">
            <v>345</v>
          </cell>
          <cell r="K217">
            <v>93</v>
          </cell>
          <cell r="L217">
            <v>1822</v>
          </cell>
          <cell r="M217">
            <v>139</v>
          </cell>
          <cell r="N217">
            <v>19325</v>
          </cell>
          <cell r="P217" t="str">
            <v>2</v>
          </cell>
          <cell r="Q217" t="str">
            <v>50</v>
          </cell>
          <cell r="R217">
            <v>59349</v>
          </cell>
        </row>
        <row r="218">
          <cell r="C218">
            <v>102</v>
          </cell>
          <cell r="D218">
            <v>3586</v>
          </cell>
          <cell r="E218">
            <v>12784</v>
          </cell>
          <cell r="F218">
            <v>331</v>
          </cell>
          <cell r="G218">
            <v>311</v>
          </cell>
          <cell r="H218">
            <v>86</v>
          </cell>
          <cell r="I218">
            <v>0</v>
          </cell>
          <cell r="J218">
            <v>333</v>
          </cell>
          <cell r="K218">
            <v>87</v>
          </cell>
          <cell r="L218">
            <v>1765</v>
          </cell>
          <cell r="M218">
            <v>119</v>
          </cell>
          <cell r="N218">
            <v>19504</v>
          </cell>
          <cell r="P218" t="str">
            <v>2</v>
          </cell>
          <cell r="Q218" t="str">
            <v>51</v>
          </cell>
          <cell r="R218">
            <v>62953</v>
          </cell>
        </row>
        <row r="219">
          <cell r="C219">
            <v>98</v>
          </cell>
          <cell r="D219">
            <v>3403</v>
          </cell>
          <cell r="E219">
            <v>12358</v>
          </cell>
          <cell r="F219">
            <v>253</v>
          </cell>
          <cell r="G219">
            <v>304</v>
          </cell>
          <cell r="H219">
            <v>98</v>
          </cell>
          <cell r="I219">
            <v>0</v>
          </cell>
          <cell r="J219">
            <v>311</v>
          </cell>
          <cell r="K219">
            <v>81</v>
          </cell>
          <cell r="L219">
            <v>1725</v>
          </cell>
          <cell r="M219">
            <v>162</v>
          </cell>
          <cell r="N219">
            <v>18793</v>
          </cell>
          <cell r="P219" t="str">
            <v>2</v>
          </cell>
          <cell r="Q219" t="str">
            <v>52</v>
          </cell>
          <cell r="R219">
            <v>61697</v>
          </cell>
        </row>
        <row r="220">
          <cell r="C220">
            <v>91</v>
          </cell>
          <cell r="D220">
            <v>3229</v>
          </cell>
          <cell r="E220">
            <v>12048</v>
          </cell>
          <cell r="F220">
            <v>278</v>
          </cell>
          <cell r="G220">
            <v>267</v>
          </cell>
          <cell r="H220">
            <v>94</v>
          </cell>
          <cell r="I220">
            <v>1</v>
          </cell>
          <cell r="J220">
            <v>299</v>
          </cell>
          <cell r="K220">
            <v>100</v>
          </cell>
          <cell r="L220">
            <v>1624</v>
          </cell>
          <cell r="M220">
            <v>134</v>
          </cell>
          <cell r="N220">
            <v>18165</v>
          </cell>
          <cell r="P220" t="str">
            <v>2</v>
          </cell>
          <cell r="Q220" t="str">
            <v>53</v>
          </cell>
          <cell r="R220">
            <v>58345</v>
          </cell>
        </row>
        <row r="221">
          <cell r="C221">
            <v>78</v>
          </cell>
          <cell r="D221">
            <v>3148</v>
          </cell>
          <cell r="E221">
            <v>11645</v>
          </cell>
          <cell r="F221">
            <v>223</v>
          </cell>
          <cell r="G221">
            <v>296</v>
          </cell>
          <cell r="H221">
            <v>83</v>
          </cell>
          <cell r="I221">
            <v>0</v>
          </cell>
          <cell r="J221">
            <v>332</v>
          </cell>
          <cell r="K221">
            <v>109</v>
          </cell>
          <cell r="L221">
            <v>1586</v>
          </cell>
          <cell r="M221">
            <v>154</v>
          </cell>
          <cell r="N221">
            <v>17654</v>
          </cell>
          <cell r="P221" t="str">
            <v>2</v>
          </cell>
          <cell r="Q221" t="str">
            <v>54</v>
          </cell>
          <cell r="R221">
            <v>50970</v>
          </cell>
        </row>
        <row r="222">
          <cell r="C222">
            <v>67</v>
          </cell>
          <cell r="D222">
            <v>2534</v>
          </cell>
          <cell r="E222">
            <v>10548</v>
          </cell>
          <cell r="F222">
            <v>245</v>
          </cell>
          <cell r="G222">
            <v>240</v>
          </cell>
          <cell r="H222">
            <v>66</v>
          </cell>
          <cell r="I222">
            <v>2</v>
          </cell>
          <cell r="J222">
            <v>265</v>
          </cell>
          <cell r="K222">
            <v>88</v>
          </cell>
          <cell r="L222">
            <v>1453</v>
          </cell>
          <cell r="M222">
            <v>160</v>
          </cell>
          <cell r="N222">
            <v>15668</v>
          </cell>
          <cell r="P222" t="str">
            <v>2</v>
          </cell>
          <cell r="Q222" t="str">
            <v>55</v>
          </cell>
          <cell r="R222">
            <v>44578</v>
          </cell>
        </row>
        <row r="223">
          <cell r="C223">
            <v>45</v>
          </cell>
          <cell r="D223">
            <v>1602</v>
          </cell>
          <cell r="E223">
            <v>7507</v>
          </cell>
          <cell r="F223">
            <v>144</v>
          </cell>
          <cell r="G223">
            <v>185</v>
          </cell>
          <cell r="H223">
            <v>40</v>
          </cell>
          <cell r="I223">
            <v>1</v>
          </cell>
          <cell r="J223">
            <v>196</v>
          </cell>
          <cell r="K223">
            <v>60</v>
          </cell>
          <cell r="L223">
            <v>981</v>
          </cell>
          <cell r="M223">
            <v>87</v>
          </cell>
          <cell r="N223">
            <v>10848</v>
          </cell>
          <cell r="P223" t="str">
            <v>2</v>
          </cell>
          <cell r="Q223" t="str">
            <v>56</v>
          </cell>
          <cell r="R223">
            <v>30467</v>
          </cell>
        </row>
        <row r="224">
          <cell r="C224">
            <v>25</v>
          </cell>
          <cell r="D224">
            <v>1527</v>
          </cell>
          <cell r="E224">
            <v>7050</v>
          </cell>
          <cell r="F224">
            <v>110</v>
          </cell>
          <cell r="G224">
            <v>166</v>
          </cell>
          <cell r="H224">
            <v>36</v>
          </cell>
          <cell r="I224">
            <v>0</v>
          </cell>
          <cell r="J224">
            <v>175</v>
          </cell>
          <cell r="K224">
            <v>59</v>
          </cell>
          <cell r="L224">
            <v>881</v>
          </cell>
          <cell r="M224">
            <v>65</v>
          </cell>
          <cell r="N224">
            <v>10094</v>
          </cell>
          <cell r="P224" t="str">
            <v>2</v>
          </cell>
          <cell r="Q224" t="str">
            <v>57</v>
          </cell>
          <cell r="R224">
            <v>17225</v>
          </cell>
        </row>
        <row r="225">
          <cell r="C225">
            <v>32</v>
          </cell>
          <cell r="D225">
            <v>1285</v>
          </cell>
          <cell r="E225">
            <v>6432</v>
          </cell>
          <cell r="F225">
            <v>125</v>
          </cell>
          <cell r="G225">
            <v>165</v>
          </cell>
          <cell r="H225">
            <v>34</v>
          </cell>
          <cell r="I225">
            <v>0</v>
          </cell>
          <cell r="J225">
            <v>151</v>
          </cell>
          <cell r="K225">
            <v>32</v>
          </cell>
          <cell r="L225">
            <v>789</v>
          </cell>
          <cell r="M225">
            <v>62</v>
          </cell>
          <cell r="N225">
            <v>9107</v>
          </cell>
          <cell r="P225" t="str">
            <v>2</v>
          </cell>
          <cell r="Q225" t="str">
            <v>58</v>
          </cell>
          <cell r="R225">
            <v>22456</v>
          </cell>
        </row>
        <row r="226">
          <cell r="C226">
            <v>28</v>
          </cell>
          <cell r="D226">
            <v>1084</v>
          </cell>
          <cell r="E226">
            <v>5667</v>
          </cell>
          <cell r="F226">
            <v>115</v>
          </cell>
          <cell r="G226">
            <v>104</v>
          </cell>
          <cell r="H226">
            <v>24</v>
          </cell>
          <cell r="I226">
            <v>0</v>
          </cell>
          <cell r="J226">
            <v>107</v>
          </cell>
          <cell r="K226">
            <v>38</v>
          </cell>
          <cell r="L226">
            <v>696</v>
          </cell>
          <cell r="M226">
            <v>47</v>
          </cell>
          <cell r="N226">
            <v>7910</v>
          </cell>
          <cell r="P226" t="str">
            <v>2</v>
          </cell>
          <cell r="Q226" t="str">
            <v>59</v>
          </cell>
          <cell r="R226">
            <v>19971</v>
          </cell>
        </row>
        <row r="227">
          <cell r="C227">
            <v>9</v>
          </cell>
          <cell r="D227">
            <v>478</v>
          </cell>
          <cell r="E227">
            <v>2387</v>
          </cell>
          <cell r="F227">
            <v>57</v>
          </cell>
          <cell r="G227">
            <v>50</v>
          </cell>
          <cell r="H227">
            <v>20</v>
          </cell>
          <cell r="I227">
            <v>0</v>
          </cell>
          <cell r="J227">
            <v>51</v>
          </cell>
          <cell r="K227">
            <v>14</v>
          </cell>
          <cell r="L227">
            <v>333</v>
          </cell>
          <cell r="M227">
            <v>35</v>
          </cell>
          <cell r="N227">
            <v>3434</v>
          </cell>
          <cell r="P227" t="str">
            <v>2</v>
          </cell>
          <cell r="Q227" t="str">
            <v>60</v>
          </cell>
          <cell r="R227">
            <v>6512</v>
          </cell>
        </row>
        <row r="228">
          <cell r="C228">
            <v>9</v>
          </cell>
          <cell r="D228">
            <v>332</v>
          </cell>
          <cell r="E228">
            <v>1502</v>
          </cell>
          <cell r="F228">
            <v>32</v>
          </cell>
          <cell r="G228">
            <v>39</v>
          </cell>
          <cell r="H228">
            <v>11</v>
          </cell>
          <cell r="I228">
            <v>0</v>
          </cell>
          <cell r="J228">
            <v>26</v>
          </cell>
          <cell r="K228">
            <v>6</v>
          </cell>
          <cell r="L228">
            <v>215</v>
          </cell>
          <cell r="M228">
            <v>13</v>
          </cell>
          <cell r="N228">
            <v>2185</v>
          </cell>
          <cell r="P228" t="str">
            <v>2</v>
          </cell>
          <cell r="Q228" t="str">
            <v>61</v>
          </cell>
          <cell r="R228">
            <v>6645</v>
          </cell>
        </row>
        <row r="229">
          <cell r="C229">
            <v>8</v>
          </cell>
          <cell r="D229">
            <v>266</v>
          </cell>
          <cell r="E229">
            <v>1265</v>
          </cell>
          <cell r="F229">
            <v>28</v>
          </cell>
          <cell r="G229">
            <v>25</v>
          </cell>
          <cell r="H229">
            <v>4</v>
          </cell>
          <cell r="I229">
            <v>0</v>
          </cell>
          <cell r="J229">
            <v>27</v>
          </cell>
          <cell r="K229">
            <v>8</v>
          </cell>
          <cell r="L229">
            <v>162</v>
          </cell>
          <cell r="M229">
            <v>13</v>
          </cell>
          <cell r="N229">
            <v>1806</v>
          </cell>
          <cell r="P229" t="str">
            <v>2</v>
          </cell>
          <cell r="Q229" t="str">
            <v>62</v>
          </cell>
          <cell r="R229">
            <v>6003</v>
          </cell>
        </row>
        <row r="230">
          <cell r="C230">
            <v>7</v>
          </cell>
          <cell r="D230">
            <v>228</v>
          </cell>
          <cell r="E230">
            <v>995</v>
          </cell>
          <cell r="F230">
            <v>20</v>
          </cell>
          <cell r="G230">
            <v>34</v>
          </cell>
          <cell r="H230">
            <v>4</v>
          </cell>
          <cell r="I230">
            <v>0</v>
          </cell>
          <cell r="J230">
            <v>20</v>
          </cell>
          <cell r="K230">
            <v>1</v>
          </cell>
          <cell r="L230">
            <v>114</v>
          </cell>
          <cell r="M230">
            <v>12</v>
          </cell>
          <cell r="N230">
            <v>1435</v>
          </cell>
          <cell r="P230" t="str">
            <v>2</v>
          </cell>
          <cell r="Q230" t="str">
            <v>63</v>
          </cell>
          <cell r="R230">
            <v>5337</v>
          </cell>
        </row>
        <row r="231">
          <cell r="C231">
            <v>6</v>
          </cell>
          <cell r="D231">
            <v>176</v>
          </cell>
          <cell r="E231">
            <v>773</v>
          </cell>
          <cell r="F231">
            <v>20</v>
          </cell>
          <cell r="G231">
            <v>26</v>
          </cell>
          <cell r="H231">
            <v>2</v>
          </cell>
          <cell r="I231">
            <v>0</v>
          </cell>
          <cell r="J231">
            <v>20</v>
          </cell>
          <cell r="K231">
            <v>4</v>
          </cell>
          <cell r="L231">
            <v>97</v>
          </cell>
          <cell r="M231">
            <v>10</v>
          </cell>
          <cell r="N231">
            <v>1134</v>
          </cell>
          <cell r="P231" t="str">
            <v>2</v>
          </cell>
          <cell r="Q231" t="str">
            <v>64</v>
          </cell>
          <cell r="R231">
            <v>4645</v>
          </cell>
        </row>
        <row r="232">
          <cell r="C232">
            <v>3</v>
          </cell>
          <cell r="D232">
            <v>75</v>
          </cell>
          <cell r="E232">
            <v>231</v>
          </cell>
          <cell r="F232">
            <v>14</v>
          </cell>
          <cell r="G232">
            <v>6</v>
          </cell>
          <cell r="H232">
            <v>0</v>
          </cell>
          <cell r="I232">
            <v>0</v>
          </cell>
          <cell r="J232">
            <v>9</v>
          </cell>
          <cell r="K232">
            <v>1</v>
          </cell>
          <cell r="L232">
            <v>19</v>
          </cell>
          <cell r="M232">
            <v>3</v>
          </cell>
          <cell r="N232">
            <v>361</v>
          </cell>
          <cell r="P232" t="str">
            <v>2</v>
          </cell>
          <cell r="Q232" t="str">
            <v>65</v>
          </cell>
          <cell r="R232">
            <v>2358</v>
          </cell>
        </row>
        <row r="233">
          <cell r="C233">
            <v>1</v>
          </cell>
          <cell r="D233">
            <v>42</v>
          </cell>
          <cell r="E233">
            <v>162</v>
          </cell>
          <cell r="F233">
            <v>13</v>
          </cell>
          <cell r="G233">
            <v>5</v>
          </cell>
          <cell r="H233">
            <v>1</v>
          </cell>
          <cell r="I233">
            <v>0</v>
          </cell>
          <cell r="J233">
            <v>8</v>
          </cell>
          <cell r="K233">
            <v>2</v>
          </cell>
          <cell r="L233">
            <v>14</v>
          </cell>
          <cell r="M233">
            <v>4</v>
          </cell>
          <cell r="N233">
            <v>252</v>
          </cell>
          <cell r="P233" t="str">
            <v>2</v>
          </cell>
          <cell r="Q233" t="str">
            <v>66</v>
          </cell>
          <cell r="R233">
            <v>799</v>
          </cell>
        </row>
        <row r="234">
          <cell r="C234">
            <v>0</v>
          </cell>
          <cell r="D234">
            <v>31</v>
          </cell>
          <cell r="E234">
            <v>169</v>
          </cell>
          <cell r="F234">
            <v>12</v>
          </cell>
          <cell r="G234">
            <v>2</v>
          </cell>
          <cell r="H234">
            <v>0</v>
          </cell>
          <cell r="I234">
            <v>0</v>
          </cell>
          <cell r="J234">
            <v>4</v>
          </cell>
          <cell r="K234">
            <v>1</v>
          </cell>
          <cell r="L234">
            <v>10</v>
          </cell>
          <cell r="M234">
            <v>3</v>
          </cell>
          <cell r="N234">
            <v>232</v>
          </cell>
          <cell r="P234" t="str">
            <v>2</v>
          </cell>
          <cell r="Q234" t="str">
            <v>67</v>
          </cell>
          <cell r="R234">
            <v>0</v>
          </cell>
        </row>
        <row r="235">
          <cell r="C235">
            <v>0</v>
          </cell>
          <cell r="D235">
            <v>45</v>
          </cell>
          <cell r="E235">
            <v>132</v>
          </cell>
          <cell r="F235">
            <v>15</v>
          </cell>
          <cell r="G235">
            <v>4</v>
          </cell>
          <cell r="H235">
            <v>0</v>
          </cell>
          <cell r="I235">
            <v>0</v>
          </cell>
          <cell r="J235">
            <v>1</v>
          </cell>
          <cell r="K235">
            <v>2</v>
          </cell>
          <cell r="L235">
            <v>15</v>
          </cell>
          <cell r="M235">
            <v>3</v>
          </cell>
          <cell r="N235">
            <v>217</v>
          </cell>
          <cell r="P235" t="str">
            <v>2</v>
          </cell>
          <cell r="Q235" t="str">
            <v>68</v>
          </cell>
          <cell r="R235">
            <v>0</v>
          </cell>
        </row>
        <row r="236">
          <cell r="C236">
            <v>0</v>
          </cell>
          <cell r="D236">
            <v>39</v>
          </cell>
          <cell r="E236">
            <v>147</v>
          </cell>
          <cell r="F236">
            <v>7</v>
          </cell>
          <cell r="G236">
            <v>6</v>
          </cell>
          <cell r="H236">
            <v>0</v>
          </cell>
          <cell r="I236">
            <v>0</v>
          </cell>
          <cell r="J236">
            <v>3</v>
          </cell>
          <cell r="K236">
            <v>1</v>
          </cell>
          <cell r="L236">
            <v>11</v>
          </cell>
          <cell r="M236">
            <v>4</v>
          </cell>
          <cell r="N236">
            <v>218</v>
          </cell>
          <cell r="P236" t="str">
            <v>2</v>
          </cell>
          <cell r="Q236" t="str">
            <v>69</v>
          </cell>
          <cell r="R236">
            <v>0</v>
          </cell>
        </row>
        <row r="237">
          <cell r="C237">
            <v>0</v>
          </cell>
          <cell r="D237">
            <v>225</v>
          </cell>
          <cell r="E237">
            <v>1067</v>
          </cell>
          <cell r="F237">
            <v>54</v>
          </cell>
          <cell r="G237">
            <v>11</v>
          </cell>
          <cell r="H237">
            <v>0</v>
          </cell>
          <cell r="I237">
            <v>0</v>
          </cell>
          <cell r="J237">
            <v>8</v>
          </cell>
          <cell r="K237">
            <v>2</v>
          </cell>
          <cell r="L237">
            <v>42</v>
          </cell>
          <cell r="M237">
            <v>21</v>
          </cell>
          <cell r="N237">
            <v>1430</v>
          </cell>
          <cell r="P237" t="str">
            <v>2</v>
          </cell>
          <cell r="Q237" t="str">
            <v>70</v>
          </cell>
          <cell r="R237">
            <v>0</v>
          </cell>
        </row>
        <row r="238">
          <cell r="C238">
            <v>5557</v>
          </cell>
          <cell r="D238">
            <v>105390</v>
          </cell>
          <cell r="E238">
            <v>368061</v>
          </cell>
          <cell r="F238">
            <v>9028</v>
          </cell>
          <cell r="G238">
            <v>10872</v>
          </cell>
          <cell r="H238">
            <v>4148</v>
          </cell>
          <cell r="I238">
            <v>38</v>
          </cell>
          <cell r="J238">
            <v>8815</v>
          </cell>
          <cell r="K238">
            <v>1849</v>
          </cell>
          <cell r="L238">
            <v>56653</v>
          </cell>
          <cell r="M238">
            <v>4702</v>
          </cell>
          <cell r="N238">
            <v>575113</v>
          </cell>
        </row>
        <row r="239">
          <cell r="C239" t="str">
            <v>H10</v>
          </cell>
          <cell r="D239" t="str">
            <v>H20</v>
          </cell>
          <cell r="E239" t="str">
            <v>H30</v>
          </cell>
          <cell r="F239" t="str">
            <v>H40</v>
          </cell>
          <cell r="G239" t="str">
            <v>H60</v>
          </cell>
          <cell r="H239" t="str">
            <v>H70</v>
          </cell>
          <cell r="I239" t="str">
            <v>H80</v>
          </cell>
          <cell r="J239" t="str">
            <v>H90</v>
          </cell>
          <cell r="K239" t="str">
            <v>H</v>
          </cell>
          <cell r="R239" t="str">
            <v>H10</v>
          </cell>
        </row>
        <row r="240">
          <cell r="C240">
            <v>0</v>
          </cell>
          <cell r="D240">
            <v>0</v>
          </cell>
          <cell r="E240">
            <v>0</v>
          </cell>
          <cell r="F240">
            <v>0</v>
          </cell>
          <cell r="G240">
            <v>0</v>
          </cell>
          <cell r="H240">
            <v>0</v>
          </cell>
          <cell r="I240">
            <v>0</v>
          </cell>
          <cell r="J240">
            <v>0</v>
          </cell>
          <cell r="K240">
            <v>0</v>
          </cell>
          <cell r="Q240" t="str">
            <v>15</v>
          </cell>
          <cell r="R240">
            <v>0</v>
          </cell>
        </row>
        <row r="241">
          <cell r="C241">
            <v>0</v>
          </cell>
          <cell r="D241">
            <v>0</v>
          </cell>
          <cell r="E241">
            <v>0</v>
          </cell>
          <cell r="F241">
            <v>0</v>
          </cell>
          <cell r="G241">
            <v>0</v>
          </cell>
          <cell r="H241">
            <v>0</v>
          </cell>
          <cell r="I241">
            <v>0</v>
          </cell>
          <cell r="J241">
            <v>0</v>
          </cell>
          <cell r="K241">
            <v>0</v>
          </cell>
          <cell r="Q241" t="str">
            <v>16</v>
          </cell>
          <cell r="R241">
            <v>0</v>
          </cell>
        </row>
        <row r="242">
          <cell r="C242">
            <v>0</v>
          </cell>
          <cell r="D242">
            <v>0</v>
          </cell>
          <cell r="E242">
            <v>0</v>
          </cell>
          <cell r="F242">
            <v>0</v>
          </cell>
          <cell r="G242">
            <v>0</v>
          </cell>
          <cell r="H242">
            <v>0</v>
          </cell>
          <cell r="I242">
            <v>0</v>
          </cell>
          <cell r="J242">
            <v>0</v>
          </cell>
          <cell r="K242">
            <v>0</v>
          </cell>
          <cell r="Q242" t="str">
            <v>17</v>
          </cell>
          <cell r="R242">
            <v>0</v>
          </cell>
        </row>
        <row r="243">
          <cell r="C243">
            <v>0</v>
          </cell>
          <cell r="D243">
            <v>0</v>
          </cell>
          <cell r="E243">
            <v>0</v>
          </cell>
          <cell r="F243">
            <v>0</v>
          </cell>
          <cell r="G243">
            <v>0</v>
          </cell>
          <cell r="H243">
            <v>0</v>
          </cell>
          <cell r="I243">
            <v>0</v>
          </cell>
          <cell r="J243">
            <v>0</v>
          </cell>
          <cell r="K243">
            <v>0</v>
          </cell>
          <cell r="Q243" t="str">
            <v>18</v>
          </cell>
          <cell r="R243">
            <v>0</v>
          </cell>
        </row>
        <row r="244">
          <cell r="C244">
            <v>7</v>
          </cell>
          <cell r="D244">
            <v>10</v>
          </cell>
          <cell r="E244">
            <v>8</v>
          </cell>
          <cell r="F244">
            <v>1</v>
          </cell>
          <cell r="G244">
            <v>0</v>
          </cell>
          <cell r="H244">
            <v>0</v>
          </cell>
          <cell r="I244">
            <v>1</v>
          </cell>
          <cell r="J244">
            <v>0</v>
          </cell>
          <cell r="K244">
            <v>27</v>
          </cell>
          <cell r="Q244" t="str">
            <v>19</v>
          </cell>
          <cell r="R244">
            <v>1644</v>
          </cell>
        </row>
        <row r="245">
          <cell r="C245">
            <v>64</v>
          </cell>
          <cell r="D245">
            <v>49</v>
          </cell>
          <cell r="E245">
            <v>17</v>
          </cell>
          <cell r="F245">
            <v>4</v>
          </cell>
          <cell r="G245">
            <v>3</v>
          </cell>
          <cell r="H245">
            <v>1</v>
          </cell>
          <cell r="I245">
            <v>14</v>
          </cell>
          <cell r="J245">
            <v>1</v>
          </cell>
          <cell r="K245">
            <v>153</v>
          </cell>
          <cell r="Q245" t="str">
            <v>20</v>
          </cell>
          <cell r="R245">
            <v>15775</v>
          </cell>
        </row>
        <row r="246">
          <cell r="C246">
            <v>239</v>
          </cell>
          <cell r="D246">
            <v>174</v>
          </cell>
          <cell r="E246">
            <v>99</v>
          </cell>
          <cell r="F246">
            <v>32</v>
          </cell>
          <cell r="G246">
            <v>5</v>
          </cell>
          <cell r="H246">
            <v>6</v>
          </cell>
          <cell r="I246">
            <v>33</v>
          </cell>
          <cell r="J246">
            <v>4</v>
          </cell>
          <cell r="K246">
            <v>592</v>
          </cell>
          <cell r="Q246" t="str">
            <v>21</v>
          </cell>
          <cell r="R246">
            <v>61776</v>
          </cell>
        </row>
        <row r="247">
          <cell r="C247">
            <v>581</v>
          </cell>
          <cell r="D247">
            <v>501</v>
          </cell>
          <cell r="E247">
            <v>224</v>
          </cell>
          <cell r="F247">
            <v>75</v>
          </cell>
          <cell r="G247">
            <v>14</v>
          </cell>
          <cell r="H247">
            <v>13</v>
          </cell>
          <cell r="I247">
            <v>78</v>
          </cell>
          <cell r="J247">
            <v>22</v>
          </cell>
          <cell r="K247">
            <v>1508</v>
          </cell>
          <cell r="Q247" t="str">
            <v>22</v>
          </cell>
          <cell r="R247">
            <v>156955</v>
          </cell>
        </row>
        <row r="248">
          <cell r="C248">
            <v>1183</v>
          </cell>
          <cell r="D248">
            <v>1008</v>
          </cell>
          <cell r="E248">
            <v>447</v>
          </cell>
          <cell r="F248">
            <v>200</v>
          </cell>
          <cell r="G248">
            <v>53</v>
          </cell>
          <cell r="H248">
            <v>33</v>
          </cell>
          <cell r="I248">
            <v>151</v>
          </cell>
          <cell r="J248">
            <v>67</v>
          </cell>
          <cell r="K248">
            <v>3142</v>
          </cell>
          <cell r="Q248" t="str">
            <v>23</v>
          </cell>
          <cell r="R248">
            <v>333534</v>
          </cell>
        </row>
        <row r="249">
          <cell r="C249">
            <v>1982</v>
          </cell>
          <cell r="D249">
            <v>1731</v>
          </cell>
          <cell r="E249">
            <v>728</v>
          </cell>
          <cell r="F249">
            <v>336</v>
          </cell>
          <cell r="G249">
            <v>59</v>
          </cell>
          <cell r="H249">
            <v>52</v>
          </cell>
          <cell r="I249">
            <v>261</v>
          </cell>
          <cell r="J249">
            <v>91</v>
          </cell>
          <cell r="K249">
            <v>5240</v>
          </cell>
          <cell r="Q249" t="str">
            <v>24</v>
          </cell>
          <cell r="R249">
            <v>581995</v>
          </cell>
        </row>
        <row r="250">
          <cell r="C250">
            <v>2607</v>
          </cell>
          <cell r="D250">
            <v>2468</v>
          </cell>
          <cell r="E250">
            <v>940</v>
          </cell>
          <cell r="F250">
            <v>569</v>
          </cell>
          <cell r="G250">
            <v>81</v>
          </cell>
          <cell r="H250">
            <v>87</v>
          </cell>
          <cell r="I250">
            <v>365</v>
          </cell>
          <cell r="J250">
            <v>122</v>
          </cell>
          <cell r="K250">
            <v>7239</v>
          </cell>
          <cell r="Q250" t="str">
            <v>25</v>
          </cell>
          <cell r="R250">
            <v>796611</v>
          </cell>
        </row>
        <row r="251">
          <cell r="C251">
            <v>3268</v>
          </cell>
          <cell r="D251">
            <v>3423</v>
          </cell>
          <cell r="E251">
            <v>1273</v>
          </cell>
          <cell r="F251">
            <v>727</v>
          </cell>
          <cell r="G251">
            <v>118</v>
          </cell>
          <cell r="H251">
            <v>129</v>
          </cell>
          <cell r="I251">
            <v>452</v>
          </cell>
          <cell r="J251">
            <v>167</v>
          </cell>
          <cell r="K251">
            <v>9557</v>
          </cell>
          <cell r="Q251" t="str">
            <v>26</v>
          </cell>
          <cell r="R251">
            <v>1038293</v>
          </cell>
        </row>
        <row r="252">
          <cell r="C252">
            <v>4249</v>
          </cell>
          <cell r="D252">
            <v>4475</v>
          </cell>
          <cell r="E252">
            <v>1621</v>
          </cell>
          <cell r="F252">
            <v>954</v>
          </cell>
          <cell r="G252">
            <v>165</v>
          </cell>
          <cell r="H252">
            <v>205</v>
          </cell>
          <cell r="I252">
            <v>681</v>
          </cell>
          <cell r="J252">
            <v>190</v>
          </cell>
          <cell r="K252">
            <v>12540</v>
          </cell>
          <cell r="Q252" t="str">
            <v>27</v>
          </cell>
          <cell r="R252">
            <v>1401196</v>
          </cell>
        </row>
        <row r="253">
          <cell r="C253">
            <v>5370</v>
          </cell>
          <cell r="D253">
            <v>5754</v>
          </cell>
          <cell r="E253">
            <v>2044</v>
          </cell>
          <cell r="F253">
            <v>1098</v>
          </cell>
          <cell r="G253">
            <v>214</v>
          </cell>
          <cell r="H253">
            <v>257</v>
          </cell>
          <cell r="I253">
            <v>837</v>
          </cell>
          <cell r="J253">
            <v>203</v>
          </cell>
          <cell r="K253">
            <v>15777</v>
          </cell>
          <cell r="Q253" t="str">
            <v>28</v>
          </cell>
          <cell r="R253">
            <v>1835684</v>
          </cell>
        </row>
        <row r="254">
          <cell r="C254">
            <v>6312</v>
          </cell>
          <cell r="D254">
            <v>6686</v>
          </cell>
          <cell r="E254">
            <v>2516</v>
          </cell>
          <cell r="F254">
            <v>1203</v>
          </cell>
          <cell r="G254">
            <v>259</v>
          </cell>
          <cell r="H254">
            <v>306</v>
          </cell>
          <cell r="I254">
            <v>1073</v>
          </cell>
          <cell r="J254">
            <v>218</v>
          </cell>
          <cell r="K254">
            <v>18573</v>
          </cell>
          <cell r="Q254" t="str">
            <v>29</v>
          </cell>
          <cell r="R254">
            <v>2231894</v>
          </cell>
        </row>
        <row r="255">
          <cell r="C255">
            <v>6851</v>
          </cell>
          <cell r="D255">
            <v>7676</v>
          </cell>
          <cell r="E255">
            <v>2793</v>
          </cell>
          <cell r="F255">
            <v>1221</v>
          </cell>
          <cell r="G255">
            <v>293</v>
          </cell>
          <cell r="H255">
            <v>374</v>
          </cell>
          <cell r="I255">
            <v>1212</v>
          </cell>
          <cell r="J255">
            <v>222</v>
          </cell>
          <cell r="K255">
            <v>20642</v>
          </cell>
          <cell r="Q255" t="str">
            <v>30</v>
          </cell>
          <cell r="R255">
            <v>2504264</v>
          </cell>
        </row>
        <row r="256">
          <cell r="C256">
            <v>6986</v>
          </cell>
          <cell r="D256">
            <v>7970</v>
          </cell>
          <cell r="E256">
            <v>2699</v>
          </cell>
          <cell r="F256">
            <v>1228</v>
          </cell>
          <cell r="G256">
            <v>266</v>
          </cell>
          <cell r="H256">
            <v>367</v>
          </cell>
          <cell r="I256">
            <v>1296</v>
          </cell>
          <cell r="J256">
            <v>248</v>
          </cell>
          <cell r="K256">
            <v>21060</v>
          </cell>
          <cell r="Q256" t="str">
            <v>31</v>
          </cell>
          <cell r="R256">
            <v>2637359</v>
          </cell>
        </row>
        <row r="257">
          <cell r="C257">
            <v>7096</v>
          </cell>
          <cell r="D257">
            <v>8477</v>
          </cell>
          <cell r="E257">
            <v>2927</v>
          </cell>
          <cell r="F257">
            <v>1266</v>
          </cell>
          <cell r="G257">
            <v>274</v>
          </cell>
          <cell r="H257">
            <v>416</v>
          </cell>
          <cell r="I257">
            <v>1354</v>
          </cell>
          <cell r="J257">
            <v>222</v>
          </cell>
          <cell r="K257">
            <v>22032</v>
          </cell>
          <cell r="Q257" t="str">
            <v>32</v>
          </cell>
          <cell r="R257">
            <v>2763844</v>
          </cell>
        </row>
        <row r="258">
          <cell r="C258">
            <v>7177</v>
          </cell>
          <cell r="D258">
            <v>8659</v>
          </cell>
          <cell r="E258">
            <v>3046</v>
          </cell>
          <cell r="F258">
            <v>1220</v>
          </cell>
          <cell r="G258">
            <v>285</v>
          </cell>
          <cell r="H258">
            <v>414</v>
          </cell>
          <cell r="I258">
            <v>1420</v>
          </cell>
          <cell r="J258">
            <v>246</v>
          </cell>
          <cell r="K258">
            <v>22467</v>
          </cell>
          <cell r="Q258" t="str">
            <v>33</v>
          </cell>
          <cell r="R258">
            <v>2881749</v>
          </cell>
        </row>
        <row r="259">
          <cell r="C259">
            <v>6987</v>
          </cell>
          <cell r="D259">
            <v>8776</v>
          </cell>
          <cell r="E259">
            <v>3128</v>
          </cell>
          <cell r="F259">
            <v>1326</v>
          </cell>
          <cell r="G259">
            <v>349</v>
          </cell>
          <cell r="H259">
            <v>407</v>
          </cell>
          <cell r="I259">
            <v>1555</v>
          </cell>
          <cell r="J259">
            <v>233</v>
          </cell>
          <cell r="K259">
            <v>22761</v>
          </cell>
          <cell r="Q259" t="str">
            <v>34</v>
          </cell>
          <cell r="R259">
            <v>2889250</v>
          </cell>
        </row>
        <row r="260">
          <cell r="C260">
            <v>7317</v>
          </cell>
          <cell r="D260">
            <v>9360</v>
          </cell>
          <cell r="E260">
            <v>3405</v>
          </cell>
          <cell r="F260">
            <v>1427</v>
          </cell>
          <cell r="G260">
            <v>347</v>
          </cell>
          <cell r="H260">
            <v>479</v>
          </cell>
          <cell r="I260">
            <v>1625</v>
          </cell>
          <cell r="J260">
            <v>259</v>
          </cell>
          <cell r="K260">
            <v>24219</v>
          </cell>
          <cell r="Q260" t="str">
            <v>35</v>
          </cell>
          <cell r="R260">
            <v>3113552</v>
          </cell>
        </row>
        <row r="261">
          <cell r="C261">
            <v>7568</v>
          </cell>
          <cell r="D261">
            <v>9697</v>
          </cell>
          <cell r="E261">
            <v>3515</v>
          </cell>
          <cell r="F261">
            <v>1524</v>
          </cell>
          <cell r="G261">
            <v>356</v>
          </cell>
          <cell r="H261">
            <v>509</v>
          </cell>
          <cell r="I261">
            <v>1722</v>
          </cell>
          <cell r="J261">
            <v>280</v>
          </cell>
          <cell r="K261">
            <v>25171</v>
          </cell>
          <cell r="Q261" t="str">
            <v>36</v>
          </cell>
          <cell r="R261">
            <v>3312080</v>
          </cell>
        </row>
        <row r="262">
          <cell r="C262">
            <v>8003</v>
          </cell>
          <cell r="D262">
            <v>10218</v>
          </cell>
          <cell r="E262">
            <v>3679</v>
          </cell>
          <cell r="F262">
            <v>1738</v>
          </cell>
          <cell r="G262">
            <v>376</v>
          </cell>
          <cell r="H262">
            <v>516</v>
          </cell>
          <cell r="I262">
            <v>1724</v>
          </cell>
          <cell r="J262">
            <v>292</v>
          </cell>
          <cell r="K262">
            <v>26546</v>
          </cell>
          <cell r="Q262" t="str">
            <v>37</v>
          </cell>
          <cell r="R262">
            <v>3598517</v>
          </cell>
        </row>
        <row r="263">
          <cell r="C263">
            <v>8411</v>
          </cell>
          <cell r="D263">
            <v>10592</v>
          </cell>
          <cell r="E263">
            <v>3789</v>
          </cell>
          <cell r="F263">
            <v>1872</v>
          </cell>
          <cell r="G263">
            <v>459</v>
          </cell>
          <cell r="H263">
            <v>481</v>
          </cell>
          <cell r="I263">
            <v>1708</v>
          </cell>
          <cell r="J263">
            <v>355</v>
          </cell>
          <cell r="K263">
            <v>27667</v>
          </cell>
          <cell r="Q263" t="str">
            <v>38</v>
          </cell>
          <cell r="R263">
            <v>3882293</v>
          </cell>
        </row>
        <row r="264">
          <cell r="C264">
            <v>8543</v>
          </cell>
          <cell r="D264">
            <v>11091</v>
          </cell>
          <cell r="E264">
            <v>3809</v>
          </cell>
          <cell r="F264">
            <v>1876</v>
          </cell>
          <cell r="G264">
            <v>390</v>
          </cell>
          <cell r="H264">
            <v>515</v>
          </cell>
          <cell r="I264">
            <v>1644</v>
          </cell>
          <cell r="J264">
            <v>379</v>
          </cell>
          <cell r="K264">
            <v>28247</v>
          </cell>
          <cell r="Q264" t="str">
            <v>39</v>
          </cell>
          <cell r="R264">
            <v>4045844</v>
          </cell>
        </row>
        <row r="265">
          <cell r="C265">
            <v>9305</v>
          </cell>
          <cell r="D265">
            <v>11790</v>
          </cell>
          <cell r="E265">
            <v>4081</v>
          </cell>
          <cell r="F265">
            <v>2043</v>
          </cell>
          <cell r="G265">
            <v>446</v>
          </cell>
          <cell r="H265">
            <v>577</v>
          </cell>
          <cell r="I265">
            <v>1709</v>
          </cell>
          <cell r="J265">
            <v>428</v>
          </cell>
          <cell r="K265">
            <v>30379</v>
          </cell>
          <cell r="Q265" t="str">
            <v>40</v>
          </cell>
          <cell r="R265">
            <v>4518578</v>
          </cell>
        </row>
        <row r="266">
          <cell r="C266">
            <v>9700</v>
          </cell>
          <cell r="D266">
            <v>12360</v>
          </cell>
          <cell r="E266">
            <v>4380</v>
          </cell>
          <cell r="F266">
            <v>2043</v>
          </cell>
          <cell r="G266">
            <v>471</v>
          </cell>
          <cell r="H266">
            <v>551</v>
          </cell>
          <cell r="I266">
            <v>1724</v>
          </cell>
          <cell r="J266">
            <v>391</v>
          </cell>
          <cell r="K266">
            <v>31620</v>
          </cell>
          <cell r="Q266" t="str">
            <v>41</v>
          </cell>
          <cell r="R266">
            <v>4826741</v>
          </cell>
        </row>
        <row r="267">
          <cell r="C267">
            <v>10411</v>
          </cell>
          <cell r="D267">
            <v>13010</v>
          </cell>
          <cell r="E267">
            <v>4497</v>
          </cell>
          <cell r="F267">
            <v>2297</v>
          </cell>
          <cell r="G267">
            <v>479</v>
          </cell>
          <cell r="H267">
            <v>574</v>
          </cell>
          <cell r="I267">
            <v>1698</v>
          </cell>
          <cell r="J267">
            <v>446</v>
          </cell>
          <cell r="K267">
            <v>33412</v>
          </cell>
          <cell r="Q267" t="str">
            <v>42</v>
          </cell>
          <cell r="R267">
            <v>5305001</v>
          </cell>
        </row>
        <row r="268">
          <cell r="C268">
            <v>10839</v>
          </cell>
          <cell r="D268">
            <v>13500</v>
          </cell>
          <cell r="E268">
            <v>4663</v>
          </cell>
          <cell r="F268">
            <v>2445</v>
          </cell>
          <cell r="G268">
            <v>473</v>
          </cell>
          <cell r="H268">
            <v>633</v>
          </cell>
          <cell r="I268">
            <v>1720</v>
          </cell>
          <cell r="J268">
            <v>422</v>
          </cell>
          <cell r="K268">
            <v>34695</v>
          </cell>
          <cell r="Q268" t="str">
            <v>43</v>
          </cell>
          <cell r="R268">
            <v>5653424</v>
          </cell>
        </row>
        <row r="269">
          <cell r="C269">
            <v>11622</v>
          </cell>
          <cell r="D269">
            <v>13974</v>
          </cell>
          <cell r="E269">
            <v>4683</v>
          </cell>
          <cell r="F269">
            <v>2613</v>
          </cell>
          <cell r="G269">
            <v>481</v>
          </cell>
          <cell r="H269">
            <v>640</v>
          </cell>
          <cell r="I269">
            <v>1727</v>
          </cell>
          <cell r="J269">
            <v>427</v>
          </cell>
          <cell r="K269">
            <v>36167</v>
          </cell>
          <cell r="Q269" t="str">
            <v>44</v>
          </cell>
          <cell r="R269">
            <v>6200881</v>
          </cell>
        </row>
        <row r="270">
          <cell r="C270">
            <v>11651</v>
          </cell>
          <cell r="D270">
            <v>13984</v>
          </cell>
          <cell r="E270">
            <v>4538</v>
          </cell>
          <cell r="F270">
            <v>2752</v>
          </cell>
          <cell r="G270">
            <v>460</v>
          </cell>
          <cell r="H270">
            <v>660</v>
          </cell>
          <cell r="I270">
            <v>1681</v>
          </cell>
          <cell r="J270">
            <v>421</v>
          </cell>
          <cell r="K270">
            <v>36147</v>
          </cell>
          <cell r="Q270" t="str">
            <v>45</v>
          </cell>
          <cell r="R270">
            <v>6356070</v>
          </cell>
        </row>
        <row r="271">
          <cell r="C271">
            <v>11187</v>
          </cell>
          <cell r="D271">
            <v>13714</v>
          </cell>
          <cell r="E271">
            <v>4460</v>
          </cell>
          <cell r="F271">
            <v>2863</v>
          </cell>
          <cell r="G271">
            <v>462</v>
          </cell>
          <cell r="H271">
            <v>695</v>
          </cell>
          <cell r="I271">
            <v>1712</v>
          </cell>
          <cell r="J271">
            <v>444</v>
          </cell>
          <cell r="K271">
            <v>35537</v>
          </cell>
          <cell r="Q271" t="str">
            <v>46</v>
          </cell>
          <cell r="R271">
            <v>6237789</v>
          </cell>
        </row>
        <row r="272">
          <cell r="C272">
            <v>10770</v>
          </cell>
          <cell r="D272">
            <v>13064</v>
          </cell>
          <cell r="E272">
            <v>4073</v>
          </cell>
          <cell r="F272">
            <v>2666</v>
          </cell>
          <cell r="G272">
            <v>465</v>
          </cell>
          <cell r="H272">
            <v>700</v>
          </cell>
          <cell r="I272">
            <v>1601</v>
          </cell>
          <cell r="J272">
            <v>404</v>
          </cell>
          <cell r="K272">
            <v>33743</v>
          </cell>
          <cell r="Q272" t="str">
            <v>47</v>
          </cell>
          <cell r="R272">
            <v>6133838</v>
          </cell>
        </row>
        <row r="273">
          <cell r="C273">
            <v>9815</v>
          </cell>
          <cell r="D273">
            <v>12002</v>
          </cell>
          <cell r="E273">
            <v>3839</v>
          </cell>
          <cell r="F273">
            <v>2605</v>
          </cell>
          <cell r="G273">
            <v>397</v>
          </cell>
          <cell r="H273">
            <v>631</v>
          </cell>
          <cell r="I273">
            <v>1516</v>
          </cell>
          <cell r="J273">
            <v>353</v>
          </cell>
          <cell r="K273">
            <v>31158</v>
          </cell>
          <cell r="Q273" t="str">
            <v>48</v>
          </cell>
          <cell r="R273">
            <v>5707635</v>
          </cell>
        </row>
        <row r="274">
          <cell r="C274">
            <v>9227</v>
          </cell>
          <cell r="D274">
            <v>11254</v>
          </cell>
          <cell r="E274">
            <v>3808</v>
          </cell>
          <cell r="F274">
            <v>2515</v>
          </cell>
          <cell r="G274">
            <v>380</v>
          </cell>
          <cell r="H274">
            <v>626</v>
          </cell>
          <cell r="I274">
            <v>1502</v>
          </cell>
          <cell r="J274">
            <v>343</v>
          </cell>
          <cell r="K274">
            <v>29655</v>
          </cell>
          <cell r="Q274" t="str">
            <v>49</v>
          </cell>
          <cell r="R274">
            <v>5476746</v>
          </cell>
        </row>
        <row r="275">
          <cell r="C275">
            <v>8740</v>
          </cell>
          <cell r="D275">
            <v>10610</v>
          </cell>
          <cell r="E275">
            <v>3558</v>
          </cell>
          <cell r="F275">
            <v>2504</v>
          </cell>
          <cell r="G275">
            <v>365</v>
          </cell>
          <cell r="H275">
            <v>638</v>
          </cell>
          <cell r="I275">
            <v>1406</v>
          </cell>
          <cell r="J275">
            <v>354</v>
          </cell>
          <cell r="K275">
            <v>28175</v>
          </cell>
          <cell r="Q275" t="str">
            <v>50</v>
          </cell>
          <cell r="R275">
            <v>5292759</v>
          </cell>
        </row>
        <row r="276">
          <cell r="C276">
            <v>8643</v>
          </cell>
          <cell r="D276">
            <v>10668</v>
          </cell>
          <cell r="E276">
            <v>3743</v>
          </cell>
          <cell r="F276">
            <v>2615</v>
          </cell>
          <cell r="G276">
            <v>371</v>
          </cell>
          <cell r="H276">
            <v>612</v>
          </cell>
          <cell r="I276">
            <v>1441</v>
          </cell>
          <cell r="J276">
            <v>350</v>
          </cell>
          <cell r="K276">
            <v>28443</v>
          </cell>
          <cell r="Q276" t="str">
            <v>51</v>
          </cell>
          <cell r="R276">
            <v>5337942</v>
          </cell>
        </row>
        <row r="277">
          <cell r="C277">
            <v>8311</v>
          </cell>
          <cell r="D277">
            <v>9913</v>
          </cell>
          <cell r="E277">
            <v>3446</v>
          </cell>
          <cell r="F277">
            <v>2509</v>
          </cell>
          <cell r="G277">
            <v>325</v>
          </cell>
          <cell r="H277">
            <v>580</v>
          </cell>
          <cell r="I277">
            <v>1417</v>
          </cell>
          <cell r="J277">
            <v>341</v>
          </cell>
          <cell r="K277">
            <v>26842</v>
          </cell>
          <cell r="Q277" t="str">
            <v>52</v>
          </cell>
          <cell r="R277">
            <v>5232445</v>
          </cell>
        </row>
        <row r="278">
          <cell r="C278">
            <v>7798</v>
          </cell>
          <cell r="D278">
            <v>9550</v>
          </cell>
          <cell r="E278">
            <v>3207</v>
          </cell>
          <cell r="F278">
            <v>2446</v>
          </cell>
          <cell r="G278">
            <v>356</v>
          </cell>
          <cell r="H278">
            <v>535</v>
          </cell>
          <cell r="I278">
            <v>1240</v>
          </cell>
          <cell r="J278">
            <v>304</v>
          </cell>
          <cell r="K278">
            <v>25436</v>
          </cell>
          <cell r="Q278" t="str">
            <v>53</v>
          </cell>
          <cell r="R278">
            <v>5003048</v>
          </cell>
        </row>
        <row r="279">
          <cell r="C279">
            <v>7122</v>
          </cell>
          <cell r="D279">
            <v>8745</v>
          </cell>
          <cell r="E279">
            <v>3005</v>
          </cell>
          <cell r="F279">
            <v>2245</v>
          </cell>
          <cell r="G279">
            <v>317</v>
          </cell>
          <cell r="H279">
            <v>532</v>
          </cell>
          <cell r="I279">
            <v>1264</v>
          </cell>
          <cell r="J279">
            <v>289</v>
          </cell>
          <cell r="K279">
            <v>23519</v>
          </cell>
          <cell r="Q279" t="str">
            <v>54</v>
          </cell>
          <cell r="R279">
            <v>4653952</v>
          </cell>
        </row>
        <row r="280">
          <cell r="C280">
            <v>5140</v>
          </cell>
          <cell r="D280">
            <v>5960</v>
          </cell>
          <cell r="E280">
            <v>2073</v>
          </cell>
          <cell r="F280">
            <v>1478</v>
          </cell>
          <cell r="G280">
            <v>210</v>
          </cell>
          <cell r="H280">
            <v>426</v>
          </cell>
          <cell r="I280">
            <v>925</v>
          </cell>
          <cell r="J280">
            <v>207</v>
          </cell>
          <cell r="K280">
            <v>16419</v>
          </cell>
          <cell r="Q280" t="str">
            <v>55</v>
          </cell>
          <cell r="R280">
            <v>3419439</v>
          </cell>
        </row>
        <row r="281">
          <cell r="C281">
            <v>3341</v>
          </cell>
          <cell r="D281">
            <v>3788</v>
          </cell>
          <cell r="E281">
            <v>1359</v>
          </cell>
          <cell r="F281">
            <v>879</v>
          </cell>
          <cell r="G281">
            <v>143</v>
          </cell>
          <cell r="H281">
            <v>286</v>
          </cell>
          <cell r="I281">
            <v>606</v>
          </cell>
          <cell r="J281">
            <v>107</v>
          </cell>
          <cell r="K281">
            <v>10509</v>
          </cell>
          <cell r="Q281" t="str">
            <v>56</v>
          </cell>
          <cell r="R281">
            <v>2263182</v>
          </cell>
        </row>
        <row r="282">
          <cell r="C282">
            <v>2803</v>
          </cell>
          <cell r="D282">
            <v>3177</v>
          </cell>
          <cell r="E282">
            <v>1223</v>
          </cell>
          <cell r="F282">
            <v>788</v>
          </cell>
          <cell r="G282">
            <v>144</v>
          </cell>
          <cell r="H282">
            <v>206</v>
          </cell>
          <cell r="I282">
            <v>517</v>
          </cell>
          <cell r="J282">
            <v>97</v>
          </cell>
          <cell r="K282">
            <v>8955</v>
          </cell>
          <cell r="Q282" t="str">
            <v>57</v>
          </cell>
          <cell r="R282">
            <v>1932545</v>
          </cell>
        </row>
        <row r="283">
          <cell r="C283">
            <v>2273</v>
          </cell>
          <cell r="D283">
            <v>2666</v>
          </cell>
          <cell r="E283">
            <v>1018</v>
          </cell>
          <cell r="F283">
            <v>637</v>
          </cell>
          <cell r="G283">
            <v>136</v>
          </cell>
          <cell r="H283">
            <v>213</v>
          </cell>
          <cell r="I283">
            <v>462</v>
          </cell>
          <cell r="J283">
            <v>80</v>
          </cell>
          <cell r="K283">
            <v>7485</v>
          </cell>
          <cell r="Q283" t="str">
            <v>58</v>
          </cell>
          <cell r="R283">
            <v>1594260</v>
          </cell>
        </row>
        <row r="284">
          <cell r="C284">
            <v>1871</v>
          </cell>
          <cell r="D284">
            <v>2168</v>
          </cell>
          <cell r="E284">
            <v>810</v>
          </cell>
          <cell r="F284">
            <v>543</v>
          </cell>
          <cell r="G284">
            <v>98</v>
          </cell>
          <cell r="H284">
            <v>156</v>
          </cell>
          <cell r="I284">
            <v>381</v>
          </cell>
          <cell r="J284">
            <v>76</v>
          </cell>
          <cell r="K284">
            <v>6103</v>
          </cell>
          <cell r="Q284" t="str">
            <v>59</v>
          </cell>
          <cell r="R284">
            <v>1334679</v>
          </cell>
        </row>
        <row r="285">
          <cell r="C285">
            <v>660</v>
          </cell>
          <cell r="D285">
            <v>624</v>
          </cell>
          <cell r="E285">
            <v>242</v>
          </cell>
          <cell r="F285">
            <v>145</v>
          </cell>
          <cell r="G285">
            <v>28</v>
          </cell>
          <cell r="H285">
            <v>56</v>
          </cell>
          <cell r="I285">
            <v>120</v>
          </cell>
          <cell r="J285">
            <v>19</v>
          </cell>
          <cell r="K285">
            <v>1894</v>
          </cell>
          <cell r="Q285" t="str">
            <v>60</v>
          </cell>
          <cell r="R285">
            <v>478028</v>
          </cell>
        </row>
        <row r="286">
          <cell r="C286">
            <v>387</v>
          </cell>
          <cell r="D286">
            <v>378</v>
          </cell>
          <cell r="E286">
            <v>147</v>
          </cell>
          <cell r="F286">
            <v>98</v>
          </cell>
          <cell r="G286">
            <v>19</v>
          </cell>
          <cell r="H286">
            <v>25</v>
          </cell>
          <cell r="I286">
            <v>71</v>
          </cell>
          <cell r="J286">
            <v>4</v>
          </cell>
          <cell r="K286">
            <v>1129</v>
          </cell>
          <cell r="Q286" t="str">
            <v>61</v>
          </cell>
          <cell r="R286">
            <v>285357</v>
          </cell>
        </row>
        <row r="287">
          <cell r="C287">
            <v>261</v>
          </cell>
          <cell r="D287">
            <v>260</v>
          </cell>
          <cell r="E287">
            <v>118</v>
          </cell>
          <cell r="F287">
            <v>71</v>
          </cell>
          <cell r="G287">
            <v>5</v>
          </cell>
          <cell r="H287">
            <v>15</v>
          </cell>
          <cell r="I287">
            <v>52</v>
          </cell>
          <cell r="J287">
            <v>7</v>
          </cell>
          <cell r="K287">
            <v>789</v>
          </cell>
          <cell r="Q287" t="str">
            <v>62</v>
          </cell>
          <cell r="R287">
            <v>195622</v>
          </cell>
        </row>
        <row r="288">
          <cell r="C288">
            <v>206</v>
          </cell>
          <cell r="D288">
            <v>271</v>
          </cell>
          <cell r="E288">
            <v>98</v>
          </cell>
          <cell r="F288">
            <v>49</v>
          </cell>
          <cell r="G288">
            <v>8</v>
          </cell>
          <cell r="H288">
            <v>9</v>
          </cell>
          <cell r="I288">
            <v>36</v>
          </cell>
          <cell r="J288">
            <v>6</v>
          </cell>
          <cell r="K288">
            <v>683</v>
          </cell>
          <cell r="Q288" t="str">
            <v>63</v>
          </cell>
          <cell r="R288">
            <v>156965</v>
          </cell>
        </row>
        <row r="289">
          <cell r="C289">
            <v>163</v>
          </cell>
          <cell r="D289">
            <v>225</v>
          </cell>
          <cell r="E289">
            <v>69</v>
          </cell>
          <cell r="F289">
            <v>53</v>
          </cell>
          <cell r="G289">
            <v>7</v>
          </cell>
          <cell r="H289">
            <v>7</v>
          </cell>
          <cell r="I289">
            <v>28</v>
          </cell>
          <cell r="J289">
            <v>5</v>
          </cell>
          <cell r="K289">
            <v>557</v>
          </cell>
          <cell r="Q289" t="str">
            <v>64</v>
          </cell>
          <cell r="R289">
            <v>126045</v>
          </cell>
        </row>
        <row r="290">
          <cell r="C290">
            <v>108</v>
          </cell>
          <cell r="D290">
            <v>154</v>
          </cell>
          <cell r="E290">
            <v>56</v>
          </cell>
          <cell r="F290">
            <v>27</v>
          </cell>
          <cell r="G290">
            <v>5</v>
          </cell>
          <cell r="H290">
            <v>4</v>
          </cell>
          <cell r="I290">
            <v>19</v>
          </cell>
          <cell r="J290">
            <v>1</v>
          </cell>
          <cell r="K290">
            <v>374</v>
          </cell>
          <cell r="Q290" t="str">
            <v>65</v>
          </cell>
          <cell r="R290">
            <v>84892</v>
          </cell>
        </row>
        <row r="291">
          <cell r="C291">
            <v>122</v>
          </cell>
          <cell r="D291">
            <v>146</v>
          </cell>
          <cell r="E291">
            <v>47</v>
          </cell>
          <cell r="F291">
            <v>22</v>
          </cell>
          <cell r="G291">
            <v>9</v>
          </cell>
          <cell r="H291">
            <v>5</v>
          </cell>
          <cell r="I291">
            <v>17</v>
          </cell>
          <cell r="J291">
            <v>1</v>
          </cell>
          <cell r="K291">
            <v>369</v>
          </cell>
          <cell r="Q291" t="str">
            <v>66</v>
          </cell>
          <cell r="R291">
            <v>97312</v>
          </cell>
        </row>
        <row r="292">
          <cell r="C292">
            <v>103</v>
          </cell>
          <cell r="D292">
            <v>146</v>
          </cell>
          <cell r="E292">
            <v>48</v>
          </cell>
          <cell r="F292">
            <v>28</v>
          </cell>
          <cell r="G292">
            <v>5</v>
          </cell>
          <cell r="H292">
            <v>2</v>
          </cell>
          <cell r="I292">
            <v>11</v>
          </cell>
          <cell r="J292">
            <v>2</v>
          </cell>
          <cell r="K292">
            <v>345</v>
          </cell>
          <cell r="Q292" t="str">
            <v>67</v>
          </cell>
          <cell r="R292">
            <v>83335</v>
          </cell>
        </row>
        <row r="293">
          <cell r="C293">
            <v>79</v>
          </cell>
          <cell r="D293">
            <v>124</v>
          </cell>
          <cell r="E293">
            <v>58</v>
          </cell>
          <cell r="F293">
            <v>23</v>
          </cell>
          <cell r="G293">
            <v>3</v>
          </cell>
          <cell r="H293">
            <v>3</v>
          </cell>
          <cell r="I293">
            <v>18</v>
          </cell>
          <cell r="J293">
            <v>2</v>
          </cell>
          <cell r="K293">
            <v>310</v>
          </cell>
          <cell r="Q293" t="str">
            <v>68</v>
          </cell>
          <cell r="R293">
            <v>64921</v>
          </cell>
        </row>
        <row r="294">
          <cell r="C294">
            <v>73</v>
          </cell>
          <cell r="D294">
            <v>108</v>
          </cell>
          <cell r="E294">
            <v>37</v>
          </cell>
          <cell r="F294">
            <v>17</v>
          </cell>
          <cell r="G294">
            <v>3</v>
          </cell>
          <cell r="H294">
            <v>3</v>
          </cell>
          <cell r="I294">
            <v>6</v>
          </cell>
          <cell r="J294">
            <v>1</v>
          </cell>
          <cell r="K294">
            <v>248</v>
          </cell>
          <cell r="Q294" t="str">
            <v>69</v>
          </cell>
          <cell r="R294">
            <v>60842</v>
          </cell>
        </row>
        <row r="295">
          <cell r="C295">
            <v>781</v>
          </cell>
          <cell r="D295">
            <v>901</v>
          </cell>
          <cell r="E295">
            <v>300</v>
          </cell>
          <cell r="F295">
            <v>159</v>
          </cell>
          <cell r="G295">
            <v>47</v>
          </cell>
          <cell r="H295">
            <v>26</v>
          </cell>
          <cell r="I295">
            <v>77</v>
          </cell>
          <cell r="J295">
            <v>4</v>
          </cell>
          <cell r="K295">
            <v>2295</v>
          </cell>
          <cell r="Q295" t="str">
            <v>70</v>
          </cell>
          <cell r="R295">
            <v>705291</v>
          </cell>
        </row>
        <row r="296">
          <cell r="C296">
            <v>264313</v>
          </cell>
          <cell r="D296">
            <v>318029</v>
          </cell>
          <cell r="E296">
            <v>110391</v>
          </cell>
          <cell r="F296">
            <v>62075</v>
          </cell>
          <cell r="G296">
            <v>11484</v>
          </cell>
          <cell r="H296">
            <v>16193</v>
          </cell>
          <cell r="I296">
            <v>45910</v>
          </cell>
          <cell r="J296">
            <v>10157</v>
          </cell>
          <cell r="K296">
            <v>838552</v>
          </cell>
        </row>
        <row r="297">
          <cell r="C297" t="str">
            <v>T10</v>
          </cell>
          <cell r="D297" t="str">
            <v>T20</v>
          </cell>
          <cell r="E297" t="str">
            <v>T30</v>
          </cell>
          <cell r="F297" t="str">
            <v>T61</v>
          </cell>
          <cell r="G297" t="str">
            <v>T62</v>
          </cell>
          <cell r="H297" t="str">
            <v>T63</v>
          </cell>
          <cell r="I297" t="str">
            <v>T64</v>
          </cell>
          <cell r="J297" t="str">
            <v>T66</v>
          </cell>
          <cell r="K297" t="str">
            <v>T67</v>
          </cell>
          <cell r="L297" t="str">
            <v>T69</v>
          </cell>
          <cell r="M297" t="str">
            <v>T90</v>
          </cell>
          <cell r="N297" t="str">
            <v>T</v>
          </cell>
          <cell r="R297" t="str">
            <v>T10</v>
          </cell>
        </row>
        <row r="298">
          <cell r="C298">
            <v>0</v>
          </cell>
          <cell r="D298">
            <v>0</v>
          </cell>
          <cell r="E298">
            <v>0</v>
          </cell>
          <cell r="F298">
            <v>0</v>
          </cell>
          <cell r="G298">
            <v>0</v>
          </cell>
          <cell r="H298">
            <v>0</v>
          </cell>
          <cell r="I298">
            <v>0</v>
          </cell>
          <cell r="J298">
            <v>0</v>
          </cell>
          <cell r="K298">
            <v>0</v>
          </cell>
          <cell r="L298">
            <v>0</v>
          </cell>
          <cell r="M298">
            <v>0</v>
          </cell>
          <cell r="N298">
            <v>0</v>
          </cell>
          <cell r="Q298">
            <v>15</v>
          </cell>
          <cell r="R298">
            <v>0</v>
          </cell>
        </row>
        <row r="299">
          <cell r="C299">
            <v>0</v>
          </cell>
          <cell r="D299">
            <v>0</v>
          </cell>
          <cell r="E299">
            <v>0</v>
          </cell>
          <cell r="F299">
            <v>0</v>
          </cell>
          <cell r="G299">
            <v>0</v>
          </cell>
          <cell r="H299">
            <v>0</v>
          </cell>
          <cell r="I299">
            <v>0</v>
          </cell>
          <cell r="J299">
            <v>0</v>
          </cell>
          <cell r="K299">
            <v>0</v>
          </cell>
          <cell r="L299">
            <v>0</v>
          </cell>
          <cell r="M299">
            <v>0</v>
          </cell>
          <cell r="N299">
            <v>0</v>
          </cell>
          <cell r="Q299" t="str">
            <v>16</v>
          </cell>
          <cell r="R299">
            <v>0</v>
          </cell>
        </row>
        <row r="300">
          <cell r="C300">
            <v>0</v>
          </cell>
          <cell r="D300">
            <v>0</v>
          </cell>
          <cell r="E300">
            <v>2</v>
          </cell>
          <cell r="F300">
            <v>0</v>
          </cell>
          <cell r="G300">
            <v>0</v>
          </cell>
          <cell r="H300">
            <v>0</v>
          </cell>
          <cell r="I300">
            <v>0</v>
          </cell>
          <cell r="J300">
            <v>0</v>
          </cell>
          <cell r="K300">
            <v>0</v>
          </cell>
          <cell r="L300">
            <v>0</v>
          </cell>
          <cell r="M300">
            <v>1</v>
          </cell>
          <cell r="N300">
            <v>3</v>
          </cell>
          <cell r="Q300" t="str">
            <v>17</v>
          </cell>
          <cell r="R300">
            <v>0</v>
          </cell>
        </row>
        <row r="301">
          <cell r="C301">
            <v>0</v>
          </cell>
          <cell r="D301">
            <v>1</v>
          </cell>
          <cell r="E301">
            <v>21</v>
          </cell>
          <cell r="F301">
            <v>0</v>
          </cell>
          <cell r="G301">
            <v>0</v>
          </cell>
          <cell r="H301">
            <v>0</v>
          </cell>
          <cell r="I301">
            <v>0</v>
          </cell>
          <cell r="J301">
            <v>0</v>
          </cell>
          <cell r="K301">
            <v>0</v>
          </cell>
          <cell r="L301">
            <v>3</v>
          </cell>
          <cell r="M301">
            <v>0</v>
          </cell>
          <cell r="N301">
            <v>25</v>
          </cell>
          <cell r="Q301" t="str">
            <v>18</v>
          </cell>
          <cell r="R301">
            <v>0</v>
          </cell>
        </row>
        <row r="302">
          <cell r="C302">
            <v>0</v>
          </cell>
          <cell r="D302">
            <v>8</v>
          </cell>
          <cell r="E302">
            <v>143</v>
          </cell>
          <cell r="F302">
            <v>11</v>
          </cell>
          <cell r="G302">
            <v>6</v>
          </cell>
          <cell r="H302">
            <v>2</v>
          </cell>
          <cell r="I302">
            <v>0</v>
          </cell>
          <cell r="J302">
            <v>2</v>
          </cell>
          <cell r="K302">
            <v>0</v>
          </cell>
          <cell r="L302">
            <v>39</v>
          </cell>
          <cell r="M302">
            <v>0</v>
          </cell>
          <cell r="N302">
            <v>211</v>
          </cell>
          <cell r="Q302" t="str">
            <v>19</v>
          </cell>
          <cell r="R302">
            <v>0</v>
          </cell>
        </row>
        <row r="303">
          <cell r="C303">
            <v>1</v>
          </cell>
          <cell r="D303">
            <v>18</v>
          </cell>
          <cell r="E303">
            <v>416</v>
          </cell>
          <cell r="F303">
            <v>25</v>
          </cell>
          <cell r="G303">
            <v>14</v>
          </cell>
          <cell r="H303">
            <v>4</v>
          </cell>
          <cell r="I303">
            <v>0</v>
          </cell>
          <cell r="J303">
            <v>6</v>
          </cell>
          <cell r="K303">
            <v>0</v>
          </cell>
          <cell r="L303">
            <v>169</v>
          </cell>
          <cell r="M303">
            <v>4</v>
          </cell>
          <cell r="N303">
            <v>657</v>
          </cell>
          <cell r="Q303" t="str">
            <v>20</v>
          </cell>
          <cell r="R303">
            <v>247</v>
          </cell>
        </row>
        <row r="304">
          <cell r="C304">
            <v>2</v>
          </cell>
          <cell r="D304">
            <v>77</v>
          </cell>
          <cell r="E304">
            <v>816</v>
          </cell>
          <cell r="F304">
            <v>70</v>
          </cell>
          <cell r="G304">
            <v>34</v>
          </cell>
          <cell r="H304">
            <v>15</v>
          </cell>
          <cell r="I304">
            <v>0</v>
          </cell>
          <cell r="J304">
            <v>12</v>
          </cell>
          <cell r="K304">
            <v>0</v>
          </cell>
          <cell r="L304">
            <v>309</v>
          </cell>
          <cell r="M304">
            <v>25</v>
          </cell>
          <cell r="N304">
            <v>1360</v>
          </cell>
          <cell r="Q304" t="str">
            <v>21</v>
          </cell>
          <cell r="R304">
            <v>514</v>
          </cell>
        </row>
        <row r="305">
          <cell r="C305">
            <v>16</v>
          </cell>
          <cell r="D305">
            <v>164</v>
          </cell>
          <cell r="E305">
            <v>1581</v>
          </cell>
          <cell r="F305">
            <v>91</v>
          </cell>
          <cell r="G305">
            <v>73</v>
          </cell>
          <cell r="H305">
            <v>16</v>
          </cell>
          <cell r="I305">
            <v>1</v>
          </cell>
          <cell r="J305">
            <v>27</v>
          </cell>
          <cell r="K305">
            <v>0</v>
          </cell>
          <cell r="L305">
            <v>484</v>
          </cell>
          <cell r="M305">
            <v>24</v>
          </cell>
          <cell r="N305">
            <v>2477</v>
          </cell>
          <cell r="Q305" t="str">
            <v>22</v>
          </cell>
          <cell r="R305">
            <v>4335</v>
          </cell>
        </row>
        <row r="306">
          <cell r="C306">
            <v>14</v>
          </cell>
          <cell r="D306">
            <v>309</v>
          </cell>
          <cell r="E306">
            <v>2219</v>
          </cell>
          <cell r="F306">
            <v>119</v>
          </cell>
          <cell r="G306">
            <v>105</v>
          </cell>
          <cell r="H306">
            <v>34</v>
          </cell>
          <cell r="I306">
            <v>0</v>
          </cell>
          <cell r="J306">
            <v>30</v>
          </cell>
          <cell r="K306">
            <v>0</v>
          </cell>
          <cell r="L306">
            <v>684</v>
          </cell>
          <cell r="M306">
            <v>31</v>
          </cell>
          <cell r="N306">
            <v>3545</v>
          </cell>
          <cell r="Q306" t="str">
            <v>23</v>
          </cell>
          <cell r="R306">
            <v>3947</v>
          </cell>
        </row>
        <row r="307">
          <cell r="C307">
            <v>42</v>
          </cell>
          <cell r="D307">
            <v>526</v>
          </cell>
          <cell r="E307">
            <v>3208</v>
          </cell>
          <cell r="F307">
            <v>164</v>
          </cell>
          <cell r="G307">
            <v>155</v>
          </cell>
          <cell r="H307">
            <v>67</v>
          </cell>
          <cell r="I307">
            <v>0</v>
          </cell>
          <cell r="J307">
            <v>52</v>
          </cell>
          <cell r="K307">
            <v>0</v>
          </cell>
          <cell r="L307">
            <v>1032</v>
          </cell>
          <cell r="M307">
            <v>59</v>
          </cell>
          <cell r="N307">
            <v>5305</v>
          </cell>
          <cell r="Q307" t="str">
            <v>24</v>
          </cell>
          <cell r="R307">
            <v>12325</v>
          </cell>
        </row>
        <row r="308">
          <cell r="C308">
            <v>58</v>
          </cell>
          <cell r="D308">
            <v>782</v>
          </cell>
          <cell r="E308">
            <v>4613</v>
          </cell>
          <cell r="F308">
            <v>238</v>
          </cell>
          <cell r="G308">
            <v>203</v>
          </cell>
          <cell r="H308">
            <v>101</v>
          </cell>
          <cell r="I308">
            <v>0</v>
          </cell>
          <cell r="J308">
            <v>90</v>
          </cell>
          <cell r="K308">
            <v>0</v>
          </cell>
          <cell r="L308">
            <v>1186</v>
          </cell>
          <cell r="M308">
            <v>93</v>
          </cell>
          <cell r="N308">
            <v>7364</v>
          </cell>
          <cell r="Q308" t="str">
            <v>25</v>
          </cell>
          <cell r="R308">
            <v>17738</v>
          </cell>
        </row>
        <row r="309">
          <cell r="C309">
            <v>110</v>
          </cell>
          <cell r="D309">
            <v>1098</v>
          </cell>
          <cell r="E309">
            <v>6135</v>
          </cell>
          <cell r="F309">
            <v>313</v>
          </cell>
          <cell r="G309">
            <v>297</v>
          </cell>
          <cell r="H309">
            <v>152</v>
          </cell>
          <cell r="I309">
            <v>2</v>
          </cell>
          <cell r="J309">
            <v>118</v>
          </cell>
          <cell r="K309">
            <v>0</v>
          </cell>
          <cell r="L309">
            <v>1509</v>
          </cell>
          <cell r="M309">
            <v>119</v>
          </cell>
          <cell r="N309">
            <v>9853</v>
          </cell>
          <cell r="Q309" t="str">
            <v>26</v>
          </cell>
          <cell r="R309">
            <v>34968</v>
          </cell>
        </row>
        <row r="310">
          <cell r="C310">
            <v>115</v>
          </cell>
          <cell r="D310">
            <v>1571</v>
          </cell>
          <cell r="E310">
            <v>8499</v>
          </cell>
          <cell r="F310">
            <v>453</v>
          </cell>
          <cell r="G310">
            <v>421</v>
          </cell>
          <cell r="H310">
            <v>179</v>
          </cell>
          <cell r="I310">
            <v>2</v>
          </cell>
          <cell r="J310">
            <v>156</v>
          </cell>
          <cell r="K310">
            <v>0</v>
          </cell>
          <cell r="L310">
            <v>1900</v>
          </cell>
          <cell r="M310">
            <v>137</v>
          </cell>
          <cell r="N310">
            <v>13433</v>
          </cell>
          <cell r="Q310" t="str">
            <v>27</v>
          </cell>
          <cell r="R310">
            <v>37868</v>
          </cell>
        </row>
        <row r="311">
          <cell r="C311">
            <v>178</v>
          </cell>
          <cell r="D311">
            <v>1998</v>
          </cell>
          <cell r="E311">
            <v>10846</v>
          </cell>
          <cell r="F311">
            <v>513</v>
          </cell>
          <cell r="G311">
            <v>539</v>
          </cell>
          <cell r="H311">
            <v>255</v>
          </cell>
          <cell r="I311">
            <v>1</v>
          </cell>
          <cell r="J311">
            <v>222</v>
          </cell>
          <cell r="K311">
            <v>5</v>
          </cell>
          <cell r="L311">
            <v>2311</v>
          </cell>
          <cell r="M311">
            <v>195</v>
          </cell>
          <cell r="N311">
            <v>17063</v>
          </cell>
          <cell r="Q311" t="str">
            <v>28</v>
          </cell>
          <cell r="R311">
            <v>60863</v>
          </cell>
        </row>
        <row r="312">
          <cell r="C312">
            <v>292</v>
          </cell>
          <cell r="D312">
            <v>2287</v>
          </cell>
          <cell r="E312">
            <v>12865</v>
          </cell>
          <cell r="F312">
            <v>595</v>
          </cell>
          <cell r="G312">
            <v>683</v>
          </cell>
          <cell r="H312">
            <v>267</v>
          </cell>
          <cell r="I312">
            <v>1</v>
          </cell>
          <cell r="J312">
            <v>288</v>
          </cell>
          <cell r="K312">
            <v>3</v>
          </cell>
          <cell r="L312">
            <v>2579</v>
          </cell>
          <cell r="M312">
            <v>229</v>
          </cell>
          <cell r="N312">
            <v>20089</v>
          </cell>
          <cell r="Q312" t="str">
            <v>29</v>
          </cell>
          <cell r="R312">
            <v>103323</v>
          </cell>
        </row>
        <row r="313">
          <cell r="C313">
            <v>290</v>
          </cell>
          <cell r="D313">
            <v>2632</v>
          </cell>
          <cell r="E313">
            <v>14464</v>
          </cell>
          <cell r="F313">
            <v>614</v>
          </cell>
          <cell r="G313">
            <v>712</v>
          </cell>
          <cell r="H313">
            <v>330</v>
          </cell>
          <cell r="I313">
            <v>5</v>
          </cell>
          <cell r="J313">
            <v>351</v>
          </cell>
          <cell r="K313">
            <v>7</v>
          </cell>
          <cell r="L313">
            <v>2818</v>
          </cell>
          <cell r="M313">
            <v>262</v>
          </cell>
          <cell r="N313">
            <v>22485</v>
          </cell>
          <cell r="Q313" t="str">
            <v>30</v>
          </cell>
          <cell r="R313">
            <v>106048</v>
          </cell>
        </row>
        <row r="314">
          <cell r="C314">
            <v>310</v>
          </cell>
          <cell r="D314">
            <v>2785</v>
          </cell>
          <cell r="E314">
            <v>15335</v>
          </cell>
          <cell r="F314">
            <v>660</v>
          </cell>
          <cell r="G314">
            <v>675</v>
          </cell>
          <cell r="H314">
            <v>322</v>
          </cell>
          <cell r="I314">
            <v>4</v>
          </cell>
          <cell r="J314">
            <v>330</v>
          </cell>
          <cell r="K314">
            <v>20</v>
          </cell>
          <cell r="L314">
            <v>2712</v>
          </cell>
          <cell r="M314">
            <v>259</v>
          </cell>
          <cell r="N314">
            <v>23412</v>
          </cell>
          <cell r="Q314" t="str">
            <v>31</v>
          </cell>
          <cell r="R314">
            <v>116991</v>
          </cell>
        </row>
        <row r="315">
          <cell r="C315">
            <v>297</v>
          </cell>
          <cell r="D315">
            <v>3010</v>
          </cell>
          <cell r="E315">
            <v>16147</v>
          </cell>
          <cell r="F315">
            <v>697</v>
          </cell>
          <cell r="G315">
            <v>769</v>
          </cell>
          <cell r="H315">
            <v>289</v>
          </cell>
          <cell r="I315">
            <v>3</v>
          </cell>
          <cell r="J315">
            <v>394</v>
          </cell>
          <cell r="K315">
            <v>19</v>
          </cell>
          <cell r="L315">
            <v>2784</v>
          </cell>
          <cell r="M315">
            <v>253</v>
          </cell>
          <cell r="N315">
            <v>24662</v>
          </cell>
          <cell r="Q315" t="str">
            <v>32</v>
          </cell>
          <cell r="R315">
            <v>115680</v>
          </cell>
        </row>
        <row r="316">
          <cell r="C316">
            <v>342</v>
          </cell>
          <cell r="D316">
            <v>3142</v>
          </cell>
          <cell r="E316">
            <v>17416</v>
          </cell>
          <cell r="F316">
            <v>717</v>
          </cell>
          <cell r="G316">
            <v>821</v>
          </cell>
          <cell r="H316">
            <v>306</v>
          </cell>
          <cell r="I316">
            <v>2</v>
          </cell>
          <cell r="J316">
            <v>412</v>
          </cell>
          <cell r="K316">
            <v>32</v>
          </cell>
          <cell r="L316">
            <v>2811</v>
          </cell>
          <cell r="M316">
            <v>220</v>
          </cell>
          <cell r="N316">
            <v>26221</v>
          </cell>
          <cell r="Q316" t="str">
            <v>33</v>
          </cell>
          <cell r="R316">
            <v>137325</v>
          </cell>
        </row>
        <row r="317">
          <cell r="C317">
            <v>352</v>
          </cell>
          <cell r="D317">
            <v>3336</v>
          </cell>
          <cell r="E317">
            <v>18964</v>
          </cell>
          <cell r="F317">
            <v>670</v>
          </cell>
          <cell r="G317">
            <v>838</v>
          </cell>
          <cell r="H317">
            <v>287</v>
          </cell>
          <cell r="I317">
            <v>4</v>
          </cell>
          <cell r="J317">
            <v>475</v>
          </cell>
          <cell r="K317">
            <v>36</v>
          </cell>
          <cell r="L317">
            <v>2924</v>
          </cell>
          <cell r="M317">
            <v>191</v>
          </cell>
          <cell r="N317">
            <v>28077</v>
          </cell>
          <cell r="Q317" t="str">
            <v>34</v>
          </cell>
          <cell r="R317">
            <v>145556</v>
          </cell>
        </row>
        <row r="318">
          <cell r="C318">
            <v>359</v>
          </cell>
          <cell r="D318">
            <v>3755</v>
          </cell>
          <cell r="E318">
            <v>20814</v>
          </cell>
          <cell r="F318">
            <v>795</v>
          </cell>
          <cell r="G318">
            <v>940</v>
          </cell>
          <cell r="H318">
            <v>292</v>
          </cell>
          <cell r="I318">
            <v>1</v>
          </cell>
          <cell r="J318">
            <v>501</v>
          </cell>
          <cell r="K318">
            <v>43</v>
          </cell>
          <cell r="L318">
            <v>3095</v>
          </cell>
          <cell r="M318">
            <v>213</v>
          </cell>
          <cell r="N318">
            <v>30808</v>
          </cell>
          <cell r="Q318" t="str">
            <v>35</v>
          </cell>
          <cell r="R318">
            <v>152857</v>
          </cell>
        </row>
        <row r="319">
          <cell r="C319">
            <v>348</v>
          </cell>
          <cell r="D319">
            <v>4123</v>
          </cell>
          <cell r="E319">
            <v>22916</v>
          </cell>
          <cell r="F319">
            <v>808</v>
          </cell>
          <cell r="G319">
            <v>1073</v>
          </cell>
          <cell r="H319">
            <v>325</v>
          </cell>
          <cell r="I319">
            <v>5</v>
          </cell>
          <cell r="J319">
            <v>554</v>
          </cell>
          <cell r="K319">
            <v>55</v>
          </cell>
          <cell r="L319">
            <v>3226</v>
          </cell>
          <cell r="M319">
            <v>210</v>
          </cell>
          <cell r="N319">
            <v>33643</v>
          </cell>
          <cell r="Q319" t="str">
            <v>36</v>
          </cell>
          <cell r="R319">
            <v>152214</v>
          </cell>
        </row>
        <row r="320">
          <cell r="C320">
            <v>393</v>
          </cell>
          <cell r="D320">
            <v>4588</v>
          </cell>
          <cell r="E320">
            <v>24633</v>
          </cell>
          <cell r="F320">
            <v>821</v>
          </cell>
          <cell r="G320">
            <v>1076</v>
          </cell>
          <cell r="H320">
            <v>337</v>
          </cell>
          <cell r="I320">
            <v>5</v>
          </cell>
          <cell r="J320">
            <v>588</v>
          </cell>
          <cell r="K320">
            <v>77</v>
          </cell>
          <cell r="L320">
            <v>3470</v>
          </cell>
          <cell r="M320">
            <v>204</v>
          </cell>
          <cell r="N320">
            <v>36192</v>
          </cell>
          <cell r="Q320" t="str">
            <v>37</v>
          </cell>
          <cell r="R320">
            <v>176699</v>
          </cell>
        </row>
        <row r="321">
          <cell r="C321">
            <v>375</v>
          </cell>
          <cell r="D321">
            <v>4846</v>
          </cell>
          <cell r="E321">
            <v>25064</v>
          </cell>
          <cell r="F321">
            <v>858</v>
          </cell>
          <cell r="G321">
            <v>1087</v>
          </cell>
          <cell r="H321">
            <v>328</v>
          </cell>
          <cell r="I321">
            <v>1</v>
          </cell>
          <cell r="J321">
            <v>589</v>
          </cell>
          <cell r="K321">
            <v>84</v>
          </cell>
          <cell r="L321">
            <v>3454</v>
          </cell>
          <cell r="M321">
            <v>212</v>
          </cell>
          <cell r="N321">
            <v>36898</v>
          </cell>
          <cell r="Q321" t="str">
            <v>38</v>
          </cell>
          <cell r="R321">
            <v>173021</v>
          </cell>
        </row>
        <row r="322">
          <cell r="C322">
            <v>315</v>
          </cell>
          <cell r="D322">
            <v>4934</v>
          </cell>
          <cell r="E322">
            <v>24915</v>
          </cell>
          <cell r="F322">
            <v>880</v>
          </cell>
          <cell r="G322">
            <v>1069</v>
          </cell>
          <cell r="H322">
            <v>331</v>
          </cell>
          <cell r="I322">
            <v>3</v>
          </cell>
          <cell r="J322">
            <v>657</v>
          </cell>
          <cell r="K322">
            <v>102</v>
          </cell>
          <cell r="L322">
            <v>3544</v>
          </cell>
          <cell r="M322">
            <v>196</v>
          </cell>
          <cell r="N322">
            <v>36946</v>
          </cell>
          <cell r="Q322" t="str">
            <v>39</v>
          </cell>
          <cell r="R322">
            <v>149011</v>
          </cell>
        </row>
        <row r="323">
          <cell r="C323">
            <v>333</v>
          </cell>
          <cell r="D323">
            <v>5263</v>
          </cell>
          <cell r="E323">
            <v>26517</v>
          </cell>
          <cell r="F323">
            <v>930</v>
          </cell>
          <cell r="G323">
            <v>1096</v>
          </cell>
          <cell r="H323">
            <v>374</v>
          </cell>
          <cell r="I323">
            <v>3</v>
          </cell>
          <cell r="J323">
            <v>694</v>
          </cell>
          <cell r="K323">
            <v>135</v>
          </cell>
          <cell r="L323">
            <v>3582</v>
          </cell>
          <cell r="M323">
            <v>218</v>
          </cell>
          <cell r="N323">
            <v>39145</v>
          </cell>
          <cell r="Q323" t="str">
            <v>40</v>
          </cell>
          <cell r="R323">
            <v>161625</v>
          </cell>
        </row>
        <row r="324">
          <cell r="C324">
            <v>299</v>
          </cell>
          <cell r="D324">
            <v>5349</v>
          </cell>
          <cell r="E324">
            <v>26498</v>
          </cell>
          <cell r="F324">
            <v>975</v>
          </cell>
          <cell r="G324">
            <v>1064</v>
          </cell>
          <cell r="H324">
            <v>325</v>
          </cell>
          <cell r="I324">
            <v>3</v>
          </cell>
          <cell r="J324">
            <v>707</v>
          </cell>
          <cell r="K324">
            <v>142</v>
          </cell>
          <cell r="L324">
            <v>3550</v>
          </cell>
          <cell r="M324">
            <v>226</v>
          </cell>
          <cell r="N324">
            <v>39138</v>
          </cell>
          <cell r="Q324" t="str">
            <v>41</v>
          </cell>
          <cell r="R324">
            <v>148699</v>
          </cell>
        </row>
        <row r="325">
          <cell r="C325">
            <v>319</v>
          </cell>
          <cell r="D325">
            <v>5738</v>
          </cell>
          <cell r="E325">
            <v>26876</v>
          </cell>
          <cell r="F325">
            <v>1043</v>
          </cell>
          <cell r="G325">
            <v>1145</v>
          </cell>
          <cell r="H325">
            <v>375</v>
          </cell>
          <cell r="I325">
            <v>1</v>
          </cell>
          <cell r="J325">
            <v>755</v>
          </cell>
          <cell r="K325">
            <v>170</v>
          </cell>
          <cell r="L325">
            <v>3729</v>
          </cell>
          <cell r="M325">
            <v>184</v>
          </cell>
          <cell r="N325">
            <v>40335</v>
          </cell>
          <cell r="Q325" t="str">
            <v>42</v>
          </cell>
          <cell r="R325">
            <v>162464</v>
          </cell>
        </row>
        <row r="326">
          <cell r="C326">
            <v>248</v>
          </cell>
          <cell r="D326">
            <v>5732</v>
          </cell>
          <cell r="E326">
            <v>26496</v>
          </cell>
          <cell r="F326">
            <v>1086</v>
          </cell>
          <cell r="G326">
            <v>1056</v>
          </cell>
          <cell r="H326">
            <v>344</v>
          </cell>
          <cell r="I326">
            <v>1</v>
          </cell>
          <cell r="J326">
            <v>758</v>
          </cell>
          <cell r="K326">
            <v>192</v>
          </cell>
          <cell r="L326">
            <v>3819</v>
          </cell>
          <cell r="M326">
            <v>177</v>
          </cell>
          <cell r="N326">
            <v>39909</v>
          </cell>
          <cell r="Q326" t="str">
            <v>43</v>
          </cell>
          <cell r="R326">
            <v>129224</v>
          </cell>
        </row>
        <row r="327">
          <cell r="C327">
            <v>248</v>
          </cell>
          <cell r="D327">
            <v>5750</v>
          </cell>
          <cell r="E327">
            <v>26616</v>
          </cell>
          <cell r="F327">
            <v>1011</v>
          </cell>
          <cell r="G327">
            <v>1060</v>
          </cell>
          <cell r="H327">
            <v>356</v>
          </cell>
          <cell r="I327">
            <v>2</v>
          </cell>
          <cell r="J327">
            <v>758</v>
          </cell>
          <cell r="K327">
            <v>209</v>
          </cell>
          <cell r="L327">
            <v>3706</v>
          </cell>
          <cell r="M327">
            <v>182</v>
          </cell>
          <cell r="N327">
            <v>39898</v>
          </cell>
          <cell r="Q327" t="str">
            <v>44</v>
          </cell>
          <cell r="R327">
            <v>132379</v>
          </cell>
        </row>
        <row r="328">
          <cell r="C328">
            <v>223</v>
          </cell>
          <cell r="D328">
            <v>5804</v>
          </cell>
          <cell r="E328">
            <v>25861</v>
          </cell>
          <cell r="F328">
            <v>1067</v>
          </cell>
          <cell r="G328">
            <v>1064</v>
          </cell>
          <cell r="H328">
            <v>359</v>
          </cell>
          <cell r="I328">
            <v>2</v>
          </cell>
          <cell r="J328">
            <v>765</v>
          </cell>
          <cell r="K328">
            <v>193</v>
          </cell>
          <cell r="L328">
            <v>3546</v>
          </cell>
          <cell r="M328">
            <v>172</v>
          </cell>
          <cell r="N328">
            <v>39056</v>
          </cell>
          <cell r="Q328" t="str">
            <v>45</v>
          </cell>
          <cell r="R328">
            <v>121687</v>
          </cell>
        </row>
        <row r="329">
          <cell r="C329">
            <v>208</v>
          </cell>
          <cell r="D329">
            <v>5565</v>
          </cell>
          <cell r="E329">
            <v>25566</v>
          </cell>
          <cell r="F329">
            <v>1005</v>
          </cell>
          <cell r="G329">
            <v>1003</v>
          </cell>
          <cell r="H329">
            <v>331</v>
          </cell>
          <cell r="I329">
            <v>2</v>
          </cell>
          <cell r="J329">
            <v>785</v>
          </cell>
          <cell r="K329">
            <v>222</v>
          </cell>
          <cell r="L329">
            <v>3513</v>
          </cell>
          <cell r="M329">
            <v>181</v>
          </cell>
          <cell r="N329">
            <v>38381</v>
          </cell>
          <cell r="Q329" t="str">
            <v>46</v>
          </cell>
          <cell r="R329">
            <v>115961</v>
          </cell>
        </row>
        <row r="330">
          <cell r="C330">
            <v>226</v>
          </cell>
          <cell r="D330">
            <v>5592</v>
          </cell>
          <cell r="E330">
            <v>25289</v>
          </cell>
          <cell r="F330">
            <v>1010</v>
          </cell>
          <cell r="G330">
            <v>1031</v>
          </cell>
          <cell r="H330">
            <v>272</v>
          </cell>
          <cell r="I330">
            <v>1</v>
          </cell>
          <cell r="J330">
            <v>783</v>
          </cell>
          <cell r="K330">
            <v>205</v>
          </cell>
          <cell r="L330">
            <v>3550</v>
          </cell>
          <cell r="M330">
            <v>197</v>
          </cell>
          <cell r="N330">
            <v>38156</v>
          </cell>
          <cell r="Q330" t="str">
            <v>47</v>
          </cell>
          <cell r="R330">
            <v>128685</v>
          </cell>
        </row>
        <row r="331">
          <cell r="C331">
            <v>209</v>
          </cell>
          <cell r="D331">
            <v>5264</v>
          </cell>
          <cell r="E331">
            <v>25067</v>
          </cell>
          <cell r="F331">
            <v>1048</v>
          </cell>
          <cell r="G331">
            <v>927</v>
          </cell>
          <cell r="H331">
            <v>283</v>
          </cell>
          <cell r="I331">
            <v>5</v>
          </cell>
          <cell r="J331">
            <v>768</v>
          </cell>
          <cell r="K331">
            <v>189</v>
          </cell>
          <cell r="L331">
            <v>3407</v>
          </cell>
          <cell r="M331">
            <v>165</v>
          </cell>
          <cell r="N331">
            <v>37332</v>
          </cell>
          <cell r="Q331" t="str">
            <v>48</v>
          </cell>
          <cell r="R331">
            <v>121600</v>
          </cell>
        </row>
        <row r="332">
          <cell r="C332">
            <v>164</v>
          </cell>
          <cell r="D332">
            <v>5248</v>
          </cell>
          <cell r="E332">
            <v>24833</v>
          </cell>
          <cell r="F332">
            <v>1020</v>
          </cell>
          <cell r="G332">
            <v>920</v>
          </cell>
          <cell r="H332">
            <v>314</v>
          </cell>
          <cell r="I332">
            <v>1</v>
          </cell>
          <cell r="J332">
            <v>789</v>
          </cell>
          <cell r="K332">
            <v>223</v>
          </cell>
          <cell r="L332">
            <v>3454</v>
          </cell>
          <cell r="M332">
            <v>194</v>
          </cell>
          <cell r="N332">
            <v>37160</v>
          </cell>
          <cell r="Q332" t="str">
            <v>49</v>
          </cell>
          <cell r="R332">
            <v>97286</v>
          </cell>
        </row>
        <row r="333">
          <cell r="C333">
            <v>160</v>
          </cell>
          <cell r="D333">
            <v>4863</v>
          </cell>
          <cell r="E333">
            <v>24386</v>
          </cell>
          <cell r="F333">
            <v>993</v>
          </cell>
          <cell r="G333">
            <v>925</v>
          </cell>
          <cell r="H333">
            <v>266</v>
          </cell>
          <cell r="I333">
            <v>5</v>
          </cell>
          <cell r="J333">
            <v>778</v>
          </cell>
          <cell r="K333">
            <v>219</v>
          </cell>
          <cell r="L333">
            <v>3274</v>
          </cell>
          <cell r="M333">
            <v>184</v>
          </cell>
          <cell r="N333">
            <v>36053</v>
          </cell>
          <cell r="Q333" t="str">
            <v>50</v>
          </cell>
          <cell r="R333">
            <v>96863</v>
          </cell>
        </row>
        <row r="334">
          <cell r="C334">
            <v>169</v>
          </cell>
          <cell r="D334">
            <v>4844</v>
          </cell>
          <cell r="E334">
            <v>24876</v>
          </cell>
          <cell r="F334">
            <v>1027</v>
          </cell>
          <cell r="G334">
            <v>868</v>
          </cell>
          <cell r="H334">
            <v>236</v>
          </cell>
          <cell r="I334">
            <v>1</v>
          </cell>
          <cell r="J334">
            <v>794</v>
          </cell>
          <cell r="K334">
            <v>216</v>
          </cell>
          <cell r="L334">
            <v>3213</v>
          </cell>
          <cell r="M334">
            <v>177</v>
          </cell>
          <cell r="N334">
            <v>36421</v>
          </cell>
          <cell r="Q334" t="str">
            <v>51</v>
          </cell>
          <cell r="R334">
            <v>104291</v>
          </cell>
        </row>
        <row r="335">
          <cell r="C335">
            <v>155</v>
          </cell>
          <cell r="D335">
            <v>4523</v>
          </cell>
          <cell r="E335">
            <v>23919</v>
          </cell>
          <cell r="F335">
            <v>916</v>
          </cell>
          <cell r="G335">
            <v>841</v>
          </cell>
          <cell r="H335">
            <v>250</v>
          </cell>
          <cell r="I335">
            <v>0</v>
          </cell>
          <cell r="J335">
            <v>739</v>
          </cell>
          <cell r="K335">
            <v>222</v>
          </cell>
          <cell r="L335">
            <v>3089</v>
          </cell>
          <cell r="M335">
            <v>224</v>
          </cell>
          <cell r="N335">
            <v>34878</v>
          </cell>
          <cell r="Q335" t="str">
            <v>52</v>
          </cell>
          <cell r="R335">
            <v>97582</v>
          </cell>
        </row>
        <row r="336">
          <cell r="C336">
            <v>148</v>
          </cell>
          <cell r="D336">
            <v>4258</v>
          </cell>
          <cell r="E336">
            <v>23135</v>
          </cell>
          <cell r="F336">
            <v>914</v>
          </cell>
          <cell r="G336">
            <v>817</v>
          </cell>
          <cell r="H336">
            <v>227</v>
          </cell>
          <cell r="I336">
            <v>2</v>
          </cell>
          <cell r="J336">
            <v>696</v>
          </cell>
          <cell r="K336">
            <v>243</v>
          </cell>
          <cell r="L336">
            <v>2977</v>
          </cell>
          <cell r="M336">
            <v>180</v>
          </cell>
          <cell r="N336">
            <v>33597</v>
          </cell>
          <cell r="Q336" t="str">
            <v>53</v>
          </cell>
          <cell r="R336">
            <v>94877</v>
          </cell>
        </row>
        <row r="337">
          <cell r="C337">
            <v>124</v>
          </cell>
          <cell r="D337">
            <v>4138</v>
          </cell>
          <cell r="E337">
            <v>22361</v>
          </cell>
          <cell r="F337">
            <v>815</v>
          </cell>
          <cell r="G337">
            <v>790</v>
          </cell>
          <cell r="H337">
            <v>226</v>
          </cell>
          <cell r="I337">
            <v>0</v>
          </cell>
          <cell r="J337">
            <v>705</v>
          </cell>
          <cell r="K337">
            <v>230</v>
          </cell>
          <cell r="L337">
            <v>2876</v>
          </cell>
          <cell r="M337">
            <v>206</v>
          </cell>
          <cell r="N337">
            <v>32471</v>
          </cell>
          <cell r="Q337" t="str">
            <v>54</v>
          </cell>
          <cell r="R337">
            <v>81022</v>
          </cell>
        </row>
        <row r="338">
          <cell r="C338">
            <v>107</v>
          </cell>
          <cell r="D338">
            <v>3407</v>
          </cell>
          <cell r="E338">
            <v>20758</v>
          </cell>
          <cell r="F338">
            <v>785</v>
          </cell>
          <cell r="G338">
            <v>681</v>
          </cell>
          <cell r="H338">
            <v>191</v>
          </cell>
          <cell r="I338">
            <v>4</v>
          </cell>
          <cell r="J338">
            <v>593</v>
          </cell>
          <cell r="K338">
            <v>195</v>
          </cell>
          <cell r="L338">
            <v>2352</v>
          </cell>
          <cell r="M338">
            <v>209</v>
          </cell>
          <cell r="N338">
            <v>29282</v>
          </cell>
          <cell r="Q338" t="str">
            <v>55</v>
          </cell>
          <cell r="R338">
            <v>71215</v>
          </cell>
        </row>
        <row r="339">
          <cell r="C339">
            <v>73</v>
          </cell>
          <cell r="D339">
            <v>2167</v>
          </cell>
          <cell r="E339">
            <v>14677</v>
          </cell>
          <cell r="F339">
            <v>556</v>
          </cell>
          <cell r="G339">
            <v>449</v>
          </cell>
          <cell r="H339">
            <v>116</v>
          </cell>
          <cell r="I339">
            <v>1</v>
          </cell>
          <cell r="J339">
            <v>431</v>
          </cell>
          <cell r="K339">
            <v>150</v>
          </cell>
          <cell r="L339">
            <v>1501</v>
          </cell>
          <cell r="M339">
            <v>120</v>
          </cell>
          <cell r="N339">
            <v>20241</v>
          </cell>
          <cell r="Q339" t="str">
            <v>56</v>
          </cell>
          <cell r="R339">
            <v>49450</v>
          </cell>
        </row>
        <row r="340">
          <cell r="C340">
            <v>58</v>
          </cell>
          <cell r="D340">
            <v>2046</v>
          </cell>
          <cell r="E340">
            <v>13548</v>
          </cell>
          <cell r="F340">
            <v>445</v>
          </cell>
          <cell r="G340">
            <v>476</v>
          </cell>
          <cell r="H340">
            <v>109</v>
          </cell>
          <cell r="I340">
            <v>1</v>
          </cell>
          <cell r="J340">
            <v>402</v>
          </cell>
          <cell r="K340">
            <v>139</v>
          </cell>
          <cell r="L340">
            <v>1263</v>
          </cell>
          <cell r="M340">
            <v>100</v>
          </cell>
          <cell r="N340">
            <v>18587</v>
          </cell>
          <cell r="Q340" t="str">
            <v>57</v>
          </cell>
          <cell r="R340">
            <v>39999</v>
          </cell>
        </row>
        <row r="341">
          <cell r="C341">
            <v>57</v>
          </cell>
          <cell r="D341">
            <v>1759</v>
          </cell>
          <cell r="E341">
            <v>12655</v>
          </cell>
          <cell r="F341">
            <v>440</v>
          </cell>
          <cell r="G341">
            <v>399</v>
          </cell>
          <cell r="H341">
            <v>97</v>
          </cell>
          <cell r="I341">
            <v>0</v>
          </cell>
          <cell r="J341">
            <v>353</v>
          </cell>
          <cell r="K341">
            <v>114</v>
          </cell>
          <cell r="L341">
            <v>1108</v>
          </cell>
          <cell r="M341">
            <v>91</v>
          </cell>
          <cell r="N341">
            <v>17073</v>
          </cell>
          <cell r="Q341" t="str">
            <v>58</v>
          </cell>
          <cell r="R341">
            <v>39987</v>
          </cell>
        </row>
        <row r="342">
          <cell r="C342">
            <v>45</v>
          </cell>
          <cell r="D342">
            <v>1485</v>
          </cell>
          <cell r="E342">
            <v>11285</v>
          </cell>
          <cell r="F342">
            <v>388</v>
          </cell>
          <cell r="G342">
            <v>322</v>
          </cell>
          <cell r="H342">
            <v>75</v>
          </cell>
          <cell r="I342">
            <v>0</v>
          </cell>
          <cell r="J342">
            <v>290</v>
          </cell>
          <cell r="K342">
            <v>112</v>
          </cell>
          <cell r="L342">
            <v>958</v>
          </cell>
          <cell r="M342">
            <v>71</v>
          </cell>
          <cell r="N342">
            <v>15031</v>
          </cell>
          <cell r="Q342" t="str">
            <v>59</v>
          </cell>
          <cell r="R342">
            <v>32109</v>
          </cell>
        </row>
        <row r="343">
          <cell r="C343">
            <v>22</v>
          </cell>
          <cell r="D343">
            <v>649</v>
          </cell>
          <cell r="E343">
            <v>4020</v>
          </cell>
          <cell r="F343">
            <v>128</v>
          </cell>
          <cell r="G343">
            <v>110</v>
          </cell>
          <cell r="H343">
            <v>32</v>
          </cell>
          <cell r="I343">
            <v>0</v>
          </cell>
          <cell r="J343">
            <v>104</v>
          </cell>
          <cell r="K343">
            <v>28</v>
          </cell>
          <cell r="L343">
            <v>421</v>
          </cell>
          <cell r="M343">
            <v>52</v>
          </cell>
          <cell r="N343">
            <v>5566</v>
          </cell>
          <cell r="Q343" t="str">
            <v>60</v>
          </cell>
          <cell r="R343">
            <v>15950</v>
          </cell>
        </row>
        <row r="344">
          <cell r="C344">
            <v>18</v>
          </cell>
          <cell r="D344">
            <v>464</v>
          </cell>
          <cell r="E344">
            <v>2441</v>
          </cell>
          <cell r="F344">
            <v>70</v>
          </cell>
          <cell r="G344">
            <v>64</v>
          </cell>
          <cell r="H344">
            <v>18</v>
          </cell>
          <cell r="I344">
            <v>0</v>
          </cell>
          <cell r="J344">
            <v>48</v>
          </cell>
          <cell r="K344">
            <v>17</v>
          </cell>
          <cell r="L344">
            <v>270</v>
          </cell>
          <cell r="M344">
            <v>27</v>
          </cell>
          <cell r="N344">
            <v>3437</v>
          </cell>
          <cell r="Q344" t="str">
            <v>61</v>
          </cell>
          <cell r="R344">
            <v>13263</v>
          </cell>
        </row>
        <row r="345">
          <cell r="C345">
            <v>14</v>
          </cell>
          <cell r="D345">
            <v>372</v>
          </cell>
          <cell r="E345">
            <v>1999</v>
          </cell>
          <cell r="F345">
            <v>62</v>
          </cell>
          <cell r="G345">
            <v>48</v>
          </cell>
          <cell r="H345">
            <v>11</v>
          </cell>
          <cell r="I345">
            <v>0</v>
          </cell>
          <cell r="J345">
            <v>46</v>
          </cell>
          <cell r="K345">
            <v>17</v>
          </cell>
          <cell r="L345">
            <v>193</v>
          </cell>
          <cell r="M345">
            <v>29</v>
          </cell>
          <cell r="N345">
            <v>2791</v>
          </cell>
          <cell r="Q345" t="str">
            <v>62</v>
          </cell>
          <cell r="R345">
            <v>10499</v>
          </cell>
        </row>
        <row r="346">
          <cell r="C346">
            <v>8</v>
          </cell>
          <cell r="D346">
            <v>298</v>
          </cell>
          <cell r="E346">
            <v>1567</v>
          </cell>
          <cell r="F346">
            <v>37</v>
          </cell>
          <cell r="G346">
            <v>47</v>
          </cell>
          <cell r="H346">
            <v>6</v>
          </cell>
          <cell r="I346">
            <v>0</v>
          </cell>
          <cell r="J346">
            <v>37</v>
          </cell>
          <cell r="K346">
            <v>4</v>
          </cell>
          <cell r="L346">
            <v>150</v>
          </cell>
          <cell r="M346">
            <v>28</v>
          </cell>
          <cell r="N346">
            <v>2182</v>
          </cell>
          <cell r="Q346" t="str">
            <v>63</v>
          </cell>
          <cell r="R346">
            <v>6101</v>
          </cell>
        </row>
        <row r="347">
          <cell r="C347">
            <v>7</v>
          </cell>
          <cell r="D347">
            <v>248</v>
          </cell>
          <cell r="E347">
            <v>1262</v>
          </cell>
          <cell r="F347">
            <v>42</v>
          </cell>
          <cell r="G347">
            <v>41</v>
          </cell>
          <cell r="H347">
            <v>3</v>
          </cell>
          <cell r="I347">
            <v>0</v>
          </cell>
          <cell r="J347">
            <v>32</v>
          </cell>
          <cell r="K347">
            <v>6</v>
          </cell>
          <cell r="L347">
            <v>115</v>
          </cell>
          <cell r="M347">
            <v>27</v>
          </cell>
          <cell r="N347">
            <v>1783</v>
          </cell>
          <cell r="Q347" t="str">
            <v>64</v>
          </cell>
          <cell r="R347">
            <v>5422</v>
          </cell>
        </row>
        <row r="348">
          <cell r="C348">
            <v>4</v>
          </cell>
          <cell r="D348">
            <v>113</v>
          </cell>
          <cell r="E348">
            <v>521</v>
          </cell>
          <cell r="F348">
            <v>29</v>
          </cell>
          <cell r="G348">
            <v>16</v>
          </cell>
          <cell r="H348">
            <v>0</v>
          </cell>
          <cell r="I348">
            <v>0</v>
          </cell>
          <cell r="J348">
            <v>14</v>
          </cell>
          <cell r="K348">
            <v>4</v>
          </cell>
          <cell r="L348">
            <v>33</v>
          </cell>
          <cell r="M348">
            <v>16</v>
          </cell>
          <cell r="N348">
            <v>750</v>
          </cell>
          <cell r="Q348" t="str">
            <v>65</v>
          </cell>
          <cell r="R348">
            <v>3139</v>
          </cell>
        </row>
        <row r="349">
          <cell r="C349">
            <v>2</v>
          </cell>
          <cell r="D349">
            <v>67</v>
          </cell>
          <cell r="E349">
            <v>396</v>
          </cell>
          <cell r="F349">
            <v>21</v>
          </cell>
          <cell r="G349">
            <v>12</v>
          </cell>
          <cell r="H349">
            <v>2</v>
          </cell>
          <cell r="I349">
            <v>0</v>
          </cell>
          <cell r="J349">
            <v>16</v>
          </cell>
          <cell r="K349">
            <v>2</v>
          </cell>
          <cell r="L349">
            <v>20</v>
          </cell>
          <cell r="M349">
            <v>13</v>
          </cell>
          <cell r="N349">
            <v>551</v>
          </cell>
          <cell r="Q349" t="str">
            <v>66</v>
          </cell>
          <cell r="R349">
            <v>1598</v>
          </cell>
        </row>
        <row r="350">
          <cell r="C350">
            <v>0</v>
          </cell>
          <cell r="D350">
            <v>54</v>
          </cell>
          <cell r="E350">
            <v>399</v>
          </cell>
          <cell r="F350">
            <v>28</v>
          </cell>
          <cell r="G350">
            <v>6</v>
          </cell>
          <cell r="H350">
            <v>0</v>
          </cell>
          <cell r="I350">
            <v>0</v>
          </cell>
          <cell r="J350">
            <v>8</v>
          </cell>
          <cell r="K350">
            <v>4</v>
          </cell>
          <cell r="L350">
            <v>14</v>
          </cell>
          <cell r="M350">
            <v>4</v>
          </cell>
          <cell r="N350">
            <v>517</v>
          </cell>
          <cell r="Q350" t="str">
            <v>67</v>
          </cell>
          <cell r="R350">
            <v>0</v>
          </cell>
        </row>
        <row r="351">
          <cell r="C351">
            <v>0</v>
          </cell>
          <cell r="D351">
            <v>63</v>
          </cell>
          <cell r="E351">
            <v>343</v>
          </cell>
          <cell r="F351">
            <v>23</v>
          </cell>
          <cell r="G351">
            <v>7</v>
          </cell>
          <cell r="H351">
            <v>0</v>
          </cell>
          <cell r="I351">
            <v>0</v>
          </cell>
          <cell r="J351">
            <v>3</v>
          </cell>
          <cell r="K351">
            <v>2</v>
          </cell>
          <cell r="L351">
            <v>20</v>
          </cell>
          <cell r="M351">
            <v>14</v>
          </cell>
          <cell r="N351">
            <v>475</v>
          </cell>
          <cell r="Q351" t="str">
            <v>68</v>
          </cell>
          <cell r="R351">
            <v>0</v>
          </cell>
        </row>
        <row r="352">
          <cell r="C352">
            <v>0</v>
          </cell>
          <cell r="D352">
            <v>65</v>
          </cell>
          <cell r="E352">
            <v>363</v>
          </cell>
          <cell r="F352">
            <v>15</v>
          </cell>
          <cell r="G352">
            <v>11</v>
          </cell>
          <cell r="H352">
            <v>0</v>
          </cell>
          <cell r="I352">
            <v>0</v>
          </cell>
          <cell r="J352">
            <v>8</v>
          </cell>
          <cell r="K352">
            <v>1</v>
          </cell>
          <cell r="L352">
            <v>19</v>
          </cell>
          <cell r="M352">
            <v>7</v>
          </cell>
          <cell r="N352">
            <v>489</v>
          </cell>
          <cell r="Q352" t="str">
            <v>69</v>
          </cell>
          <cell r="R352">
            <v>0</v>
          </cell>
        </row>
        <row r="353">
          <cell r="C353">
            <v>1</v>
          </cell>
          <cell r="D353">
            <v>375</v>
          </cell>
          <cell r="E353">
            <v>2844</v>
          </cell>
          <cell r="F353">
            <v>96</v>
          </cell>
          <cell r="G353">
            <v>42</v>
          </cell>
          <cell r="H353">
            <v>1</v>
          </cell>
          <cell r="I353">
            <v>0</v>
          </cell>
          <cell r="J353">
            <v>24</v>
          </cell>
          <cell r="K353">
            <v>11</v>
          </cell>
          <cell r="L353">
            <v>59</v>
          </cell>
          <cell r="M353">
            <v>94</v>
          </cell>
          <cell r="N353">
            <v>3547</v>
          </cell>
          <cell r="Q353" t="str">
            <v>70</v>
          </cell>
          <cell r="R353">
            <v>851</v>
          </cell>
        </row>
        <row r="354">
          <cell r="C354">
            <v>7858</v>
          </cell>
          <cell r="D354">
            <v>137553</v>
          </cell>
          <cell r="E354">
            <v>719406</v>
          </cell>
          <cell r="F354">
            <v>28137</v>
          </cell>
          <cell r="G354">
            <v>28928</v>
          </cell>
          <cell r="H354">
            <v>9438</v>
          </cell>
          <cell r="I354">
            <v>75</v>
          </cell>
          <cell r="J354">
            <v>19537</v>
          </cell>
          <cell r="K354">
            <v>4299</v>
          </cell>
          <cell r="L354">
            <v>102824</v>
          </cell>
          <cell r="M354">
            <v>6906</v>
          </cell>
          <cell r="N354">
            <v>1064961</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_T"/>
      <sheetName val="H1_0,8"/>
      <sheetName val="H1_1,2"/>
      <sheetName val="H2_T"/>
      <sheetName val="Synthese1"/>
      <sheetName val="SyntheseEuro"/>
      <sheetName val="GraphPmoy"/>
      <sheetName val="Compare"/>
      <sheetName val="PourGlobal"/>
    </sheetNames>
    <sheetDataSet>
      <sheetData sheetId="0" refreshError="1">
        <row r="2">
          <cell r="D2" t="b">
            <v>0</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_T"/>
      <sheetName val="H1_T_A"/>
      <sheetName val="H1_0,8"/>
      <sheetName val="H1_1,2"/>
      <sheetName val="H2_T"/>
      <sheetName val="Synthese1"/>
      <sheetName val="SyntheseEuro"/>
      <sheetName val="GraphPmoy"/>
      <sheetName val="Compare"/>
      <sheetName val="EnvoiEffCot"/>
      <sheetName val="PourGlobal"/>
      <sheetName val="H0_T"/>
      <sheetName val="H0_0,9"/>
      <sheetName val="Synthèse0"/>
      <sheetName val="Synthèse2"/>
      <sheetName val="Compar"/>
    </sheetNames>
    <sheetDataSet>
      <sheetData sheetId="0" refreshError="1">
        <row r="1">
          <cell r="B1" t="str">
            <v>CNAV</v>
          </cell>
          <cell r="F1" t="str">
            <v>Prix_2001</v>
          </cell>
          <cell r="G1" t="str">
            <v>Tcot</v>
          </cell>
        </row>
        <row r="2">
          <cell r="F2">
            <v>1.012</v>
          </cell>
          <cell r="G2">
            <v>0.16580249999999999</v>
          </cell>
        </row>
        <row r="3">
          <cell r="C3">
            <v>1998</v>
          </cell>
          <cell r="D3">
            <v>1999</v>
          </cell>
          <cell r="F3">
            <v>2001</v>
          </cell>
          <cell r="G3">
            <v>2002</v>
          </cell>
          <cell r="H3">
            <v>2003</v>
          </cell>
          <cell r="I3">
            <v>2004</v>
          </cell>
          <cell r="K3">
            <v>2006</v>
          </cell>
          <cell r="L3">
            <v>2007</v>
          </cell>
          <cell r="M3">
            <v>2008</v>
          </cell>
          <cell r="N3">
            <v>2009</v>
          </cell>
          <cell r="P3">
            <v>2011</v>
          </cell>
          <cell r="Q3">
            <v>2012</v>
          </cell>
          <cell r="R3">
            <v>2013</v>
          </cell>
          <cell r="S3">
            <v>2014</v>
          </cell>
          <cell r="U3">
            <v>2016</v>
          </cell>
          <cell r="V3">
            <v>2017</v>
          </cell>
          <cell r="W3">
            <v>2018</v>
          </cell>
          <cell r="X3">
            <v>2019</v>
          </cell>
          <cell r="Z3">
            <v>2021</v>
          </cell>
          <cell r="AA3">
            <v>2022</v>
          </cell>
          <cell r="AB3">
            <v>2023</v>
          </cell>
          <cell r="AC3">
            <v>2024</v>
          </cell>
          <cell r="AE3">
            <v>2026</v>
          </cell>
          <cell r="AF3">
            <v>2027</v>
          </cell>
          <cell r="AG3">
            <v>2028</v>
          </cell>
          <cell r="AH3">
            <v>2029</v>
          </cell>
          <cell r="AJ3">
            <v>2031</v>
          </cell>
          <cell r="AK3">
            <v>2032</v>
          </cell>
          <cell r="AL3">
            <v>2033</v>
          </cell>
          <cell r="AM3">
            <v>2034</v>
          </cell>
          <cell r="AO3">
            <v>2036</v>
          </cell>
          <cell r="AP3">
            <v>2037</v>
          </cell>
          <cell r="AQ3">
            <v>2038</v>
          </cell>
          <cell r="AR3">
            <v>2039</v>
          </cell>
        </row>
        <row r="4">
          <cell r="D4">
            <v>14809648.754999999</v>
          </cell>
          <cell r="F4">
            <v>15528094.435402561</v>
          </cell>
          <cell r="G4">
            <v>15823128.229675207</v>
          </cell>
          <cell r="H4">
            <v>16155413.922498384</v>
          </cell>
          <cell r="I4">
            <v>16478522.200948352</v>
          </cell>
          <cell r="K4">
            <v>17110638.31257673</v>
          </cell>
          <cell r="L4">
            <v>17401519.163890533</v>
          </cell>
          <cell r="M4">
            <v>17679943.470512781</v>
          </cell>
          <cell r="N4">
            <v>17909782.735629447</v>
          </cell>
          <cell r="P4">
            <v>18035007.936516967</v>
          </cell>
          <cell r="Q4">
            <v>18016972.928580448</v>
          </cell>
          <cell r="R4">
            <v>17998955.955651868</v>
          </cell>
          <cell r="S4">
            <v>17980956.999696217</v>
          </cell>
          <cell r="U4">
            <v>17945013.066653825</v>
          </cell>
          <cell r="V4">
            <v>17927068.053587172</v>
          </cell>
          <cell r="W4">
            <v>17891213.917479999</v>
          </cell>
          <cell r="X4">
            <v>17855431.489645038</v>
          </cell>
          <cell r="Z4">
            <v>17766261.464785751</v>
          </cell>
          <cell r="AA4">
            <v>17712962.680391394</v>
          </cell>
          <cell r="AB4">
            <v>17659823.792350218</v>
          </cell>
          <cell r="AC4">
            <v>17589184.497180816</v>
          </cell>
          <cell r="AE4">
            <v>17448752.448155325</v>
          </cell>
          <cell r="AF4">
            <v>17378957.438362703</v>
          </cell>
          <cell r="AG4">
            <v>17309441.608609252</v>
          </cell>
          <cell r="AH4">
            <v>17240203.842174813</v>
          </cell>
          <cell r="AJ4">
            <v>17085386.81167208</v>
          </cell>
          <cell r="AK4">
            <v>16999959.87761372</v>
          </cell>
          <cell r="AL4">
            <v>16914960.07822565</v>
          </cell>
          <cell r="AM4">
            <v>16847300.237912748</v>
          </cell>
          <cell r="AO4">
            <v>16796792.031799484</v>
          </cell>
          <cell r="AP4">
            <v>16779995.239767686</v>
          </cell>
          <cell r="AQ4">
            <v>16763215.244527917</v>
          </cell>
          <cell r="AR4">
            <v>16746452.029283389</v>
          </cell>
        </row>
        <row r="7">
          <cell r="C7">
            <v>295640.2814798418</v>
          </cell>
          <cell r="D7">
            <v>307624.36156620545</v>
          </cell>
          <cell r="F7">
            <v>331400.79051383398</v>
          </cell>
          <cell r="G7">
            <v>344113.65623873513</v>
          </cell>
          <cell r="H7">
            <v>357664.16379410401</v>
          </cell>
          <cell r="I7">
            <v>371019.34367017588</v>
          </cell>
          <cell r="K7">
            <v>397678.32277684903</v>
          </cell>
          <cell r="L7">
            <v>410909.87593228032</v>
          </cell>
          <cell r="M7">
            <v>424164.18489035196</v>
          </cell>
          <cell r="N7">
            <v>436553.17240262928</v>
          </cell>
          <cell r="P7">
            <v>453785.46887531783</v>
          </cell>
          <cell r="Q7">
            <v>460584.9903409456</v>
          </cell>
          <cell r="R7">
            <v>467486.3958362143</v>
          </cell>
          <cell r="S7">
            <v>474491.21199142426</v>
          </cell>
          <cell r="U7">
            <v>488817.29752076941</v>
          </cell>
          <cell r="V7">
            <v>496141.73590682057</v>
          </cell>
          <cell r="W7">
            <v>503071.843673967</v>
          </cell>
          <cell r="X7">
            <v>510098.75118640502</v>
          </cell>
          <cell r="Z7">
            <v>523922.8933371295</v>
          </cell>
          <cell r="AA7">
            <v>530708.74265163194</v>
          </cell>
          <cell r="AB7">
            <v>537582.48228645581</v>
          </cell>
          <cell r="AC7">
            <v>543999.066795027</v>
          </cell>
          <cell r="AE7">
            <v>557062.91502883006</v>
          </cell>
          <cell r="AF7">
            <v>563712.01798261411</v>
          </cell>
          <cell r="AG7">
            <v>570440.48462925456</v>
          </cell>
          <cell r="AH7">
            <v>577249.26225378935</v>
          </cell>
          <cell r="AJ7">
            <v>590518.1107072233</v>
          </cell>
          <cell r="AK7">
            <v>596966.56847614632</v>
          </cell>
          <cell r="AL7">
            <v>603485.44340390584</v>
          </cell>
          <cell r="AM7">
            <v>610075.50444587634</v>
          </cell>
          <cell r="AO7">
            <v>625980.61335057835</v>
          </cell>
          <cell r="AP7">
            <v>635360.3068610233</v>
          </cell>
          <cell r="AQ7">
            <v>644880.54569902888</v>
          </cell>
          <cell r="AR7">
            <v>654543.43579578307</v>
          </cell>
        </row>
        <row r="8">
          <cell r="C8">
            <v>13298.584721739126</v>
          </cell>
          <cell r="D8">
            <v>13787.160227272723</v>
          </cell>
          <cell r="F8">
            <v>14476.284584980236</v>
          </cell>
          <cell r="G8">
            <v>14885.831078460358</v>
          </cell>
          <cell r="H8">
            <v>15309.191370798266</v>
          </cell>
          <cell r="I8">
            <v>15753.258744200983</v>
          </cell>
          <cell r="K8">
            <v>16808.032973168123</v>
          </cell>
          <cell r="L8">
            <v>17415.877567625113</v>
          </cell>
          <cell r="M8">
            <v>18036.986895246409</v>
          </cell>
          <cell r="N8">
            <v>18658.290364068769</v>
          </cell>
          <cell r="P8">
            <v>19896.867337003452</v>
          </cell>
          <cell r="Q8">
            <v>20513.929462794364</v>
          </cell>
          <cell r="R8">
            <v>21111.307239679856</v>
          </cell>
          <cell r="S8">
            <v>21710.235491784319</v>
          </cell>
          <cell r="U8">
            <v>22823.459435151548</v>
          </cell>
          <cell r="V8">
            <v>23337.008391364176</v>
          </cell>
          <cell r="W8">
            <v>23840.873673384558</v>
          </cell>
          <cell r="X8">
            <v>24336.087024839002</v>
          </cell>
          <cell r="Z8">
            <v>25301.031497836779</v>
          </cell>
          <cell r="AA8">
            <v>25754.384372517503</v>
          </cell>
          <cell r="AB8">
            <v>26171.882296079493</v>
          </cell>
          <cell r="AC8">
            <v>26586.778734083928</v>
          </cell>
          <cell r="AE8">
            <v>27314.708364194936</v>
          </cell>
          <cell r="AF8">
            <v>27617.503038353425</v>
          </cell>
          <cell r="AG8">
            <v>27893.742825002282</v>
          </cell>
          <cell r="AH8">
            <v>28158.315247862283</v>
          </cell>
          <cell r="AJ8">
            <v>28625.447984751096</v>
          </cell>
          <cell r="AK8">
            <v>29233.49383601702</v>
          </cell>
          <cell r="AL8">
            <v>29830.919581691396</v>
          </cell>
          <cell r="AM8">
            <v>30422.057817159293</v>
          </cell>
          <cell r="AO8">
            <v>31582.758349773438</v>
          </cell>
          <cell r="AP8">
            <v>32138.223356713919</v>
          </cell>
          <cell r="AQ8">
            <v>32687.839849963486</v>
          </cell>
          <cell r="AR8">
            <v>33251.398060539745</v>
          </cell>
        </row>
        <row r="9">
          <cell r="C9">
            <v>36725.291514649201</v>
          </cell>
          <cell r="D9">
            <v>41705.905686758881</v>
          </cell>
          <cell r="F9">
            <v>34278.656126482216</v>
          </cell>
          <cell r="G9">
            <v>33988.949768723585</v>
          </cell>
          <cell r="H9">
            <v>33221.318936405383</v>
          </cell>
          <cell r="I9">
            <v>32305.261183449617</v>
          </cell>
          <cell r="K9">
            <v>29767.191519005301</v>
          </cell>
          <cell r="L9">
            <v>27586.945869910593</v>
          </cell>
          <cell r="M9">
            <v>25287.788496788085</v>
          </cell>
          <cell r="N9">
            <v>23329.874205818378</v>
          </cell>
          <cell r="P9">
            <v>22601.748578727762</v>
          </cell>
          <cell r="Q9">
            <v>22963.376555987412</v>
          </cell>
          <cell r="R9">
            <v>23285.837227162818</v>
          </cell>
          <cell r="S9">
            <v>23658.41062279743</v>
          </cell>
          <cell r="U9">
            <v>24327.244669839252</v>
          </cell>
          <cell r="V9">
            <v>24716.480584556681</v>
          </cell>
          <cell r="W9">
            <v>25063.277715239223</v>
          </cell>
          <cell r="X9">
            <v>25414.844935073957</v>
          </cell>
          <cell r="Z9">
            <v>26132.545915816041</v>
          </cell>
          <cell r="AA9">
            <v>26446.953108865702</v>
          </cell>
          <cell r="AB9">
            <v>26817.417879473029</v>
          </cell>
          <cell r="AC9">
            <v>27192.967102743922</v>
          </cell>
          <cell r="AE9">
            <v>27849.079012998925</v>
          </cell>
          <cell r="AF9">
            <v>28238.524070307689</v>
          </cell>
          <cell r="AG9">
            <v>28576.263555013396</v>
          </cell>
          <cell r="AH9">
            <v>28975.532706480652</v>
          </cell>
          <cell r="AJ9">
            <v>29730.706484524129</v>
          </cell>
          <cell r="AK9">
            <v>30084.842867599338</v>
          </cell>
          <cell r="AL9">
            <v>30442.700554072926</v>
          </cell>
          <cell r="AM9">
            <v>30867.04586483883</v>
          </cell>
          <cell r="AO9">
            <v>31733.170152774361</v>
          </cell>
          <cell r="AP9">
            <v>32240.900875218755</v>
          </cell>
          <cell r="AQ9">
            <v>32689.904768223834</v>
          </cell>
          <cell r="AR9">
            <v>33212.943244515416</v>
          </cell>
        </row>
        <row r="10">
          <cell r="C10">
            <v>345664.15771623014</v>
          </cell>
          <cell r="D10">
            <v>363117.42748023703</v>
          </cell>
          <cell r="F10">
            <v>380155.73122529645</v>
          </cell>
          <cell r="G10">
            <v>392988.43708591908</v>
          </cell>
          <cell r="H10">
            <v>406194.67410130764</v>
          </cell>
          <cell r="I10">
            <v>419077.86359782645</v>
          </cell>
          <cell r="K10">
            <v>444253.54726902244</v>
          </cell>
          <cell r="L10">
            <v>455912.69936981605</v>
          </cell>
          <cell r="M10">
            <v>467488.96028238646</v>
          </cell>
          <cell r="N10">
            <v>478541.33697251644</v>
          </cell>
          <cell r="P10">
            <v>496284.08479104907</v>
          </cell>
          <cell r="Q10">
            <v>504062.29635972739</v>
          </cell>
          <cell r="R10">
            <v>511883.54030305694</v>
          </cell>
          <cell r="S10">
            <v>519859.85810600605</v>
          </cell>
          <cell r="U10">
            <v>535968.00162576023</v>
          </cell>
          <cell r="V10">
            <v>544195.22488274146</v>
          </cell>
          <cell r="W10">
            <v>551975.99506259081</v>
          </cell>
          <cell r="X10">
            <v>559849.68314631796</v>
          </cell>
          <cell r="Z10">
            <v>575356.47075078241</v>
          </cell>
          <cell r="AA10">
            <v>582910.08013301506</v>
          </cell>
          <cell r="AB10">
            <v>590571.78246200841</v>
          </cell>
          <cell r="AC10">
            <v>597778.81263185479</v>
          </cell>
          <cell r="AE10">
            <v>612226.70240602398</v>
          </cell>
          <cell r="AF10">
            <v>619568.04509127524</v>
          </cell>
          <cell r="AG10">
            <v>626910.49100927019</v>
          </cell>
          <cell r="AH10">
            <v>634383.1102081323</v>
          </cell>
          <cell r="AJ10">
            <v>648874.26517649856</v>
          </cell>
          <cell r="AK10">
            <v>656284.90517976263</v>
          </cell>
          <cell r="AL10">
            <v>663759.0635396702</v>
          </cell>
          <cell r="AM10">
            <v>671364.60812787456</v>
          </cell>
          <cell r="AO10">
            <v>689296.54185312614</v>
          </cell>
          <cell r="AP10">
            <v>699739.43109295599</v>
          </cell>
          <cell r="AQ10">
            <v>710258.29031721619</v>
          </cell>
          <cell r="AR10">
            <v>721007.77710083826</v>
          </cell>
        </row>
        <row r="11">
          <cell r="C11">
            <v>8621647.0222801249</v>
          </cell>
          <cell r="D11">
            <v>8818252.0323799513</v>
          </cell>
          <cell r="F11">
            <v>9148103.5540896971</v>
          </cell>
          <cell r="G11">
            <v>9320433.6133867316</v>
          </cell>
          <cell r="H11">
            <v>9498103.0862309448</v>
          </cell>
          <cell r="I11">
            <v>9685585.291005468</v>
          </cell>
          <cell r="K11">
            <v>10130648.502579015</v>
          </cell>
          <cell r="L11">
            <v>10424778.837112706</v>
          </cell>
          <cell r="M11">
            <v>10728904.742648073</v>
          </cell>
          <cell r="N11">
            <v>11031600.108475558</v>
          </cell>
          <cell r="P11">
            <v>11628696.908060387</v>
          </cell>
          <cell r="Q11">
            <v>11926082.394544723</v>
          </cell>
          <cell r="R11">
            <v>12210015.152270645</v>
          </cell>
          <cell r="S11">
            <v>12487021.348241802</v>
          </cell>
          <cell r="U11">
            <v>13013850.959120616</v>
          </cell>
          <cell r="V11">
            <v>13272916.708735824</v>
          </cell>
          <cell r="W11">
            <v>13525836.305657487</v>
          </cell>
          <cell r="X11">
            <v>13780256.159490995</v>
          </cell>
          <cell r="Z11">
            <v>14286963.501561988</v>
          </cell>
          <cell r="AA11">
            <v>14533258.412285477</v>
          </cell>
          <cell r="AB11">
            <v>14768839.519277155</v>
          </cell>
          <cell r="AC11">
            <v>15009572.104830058</v>
          </cell>
          <cell r="AE11">
            <v>15467705.081366912</v>
          </cell>
          <cell r="AF11">
            <v>15678097.295158489</v>
          </cell>
          <cell r="AG11">
            <v>15876869.019066462</v>
          </cell>
          <cell r="AH11">
            <v>16067616.988859821</v>
          </cell>
          <cell r="AJ11">
            <v>16471503.127269147</v>
          </cell>
          <cell r="AK11">
            <v>16642937.783426948</v>
          </cell>
          <cell r="AL11">
            <v>16805982.910933089</v>
          </cell>
          <cell r="AM11">
            <v>16959995.493361302</v>
          </cell>
          <cell r="AO11">
            <v>17222342.053803287</v>
          </cell>
          <cell r="AP11">
            <v>17323925.764042899</v>
          </cell>
          <cell r="AQ11">
            <v>17418950.463262983</v>
          </cell>
          <cell r="AR11">
            <v>17503817.476185553</v>
          </cell>
        </row>
        <row r="12">
          <cell r="C12">
            <v>0</v>
          </cell>
          <cell r="D12">
            <v>0</v>
          </cell>
          <cell r="F12">
            <v>0</v>
          </cell>
          <cell r="G12">
            <v>0</v>
          </cell>
          <cell r="H12">
            <v>0</v>
          </cell>
          <cell r="I12">
            <v>0</v>
          </cell>
          <cell r="K12">
            <v>0</v>
          </cell>
          <cell r="L12">
            <v>0</v>
          </cell>
          <cell r="M12">
            <v>0</v>
          </cell>
          <cell r="N12">
            <v>0</v>
          </cell>
          <cell r="P12">
            <v>0</v>
          </cell>
          <cell r="Q12">
            <v>0</v>
          </cell>
          <cell r="R12">
            <v>0</v>
          </cell>
          <cell r="S12">
            <v>0</v>
          </cell>
          <cell r="U12">
            <v>0</v>
          </cell>
          <cell r="V12">
            <v>0</v>
          </cell>
          <cell r="W12">
            <v>0</v>
          </cell>
          <cell r="X12">
            <v>0</v>
          </cell>
          <cell r="Z12">
            <v>0</v>
          </cell>
          <cell r="AA12">
            <v>0</v>
          </cell>
          <cell r="AB12">
            <v>0</v>
          </cell>
          <cell r="AC12">
            <v>0</v>
          </cell>
          <cell r="AE12">
            <v>0</v>
          </cell>
          <cell r="AF12">
            <v>0</v>
          </cell>
          <cell r="AG12">
            <v>0</v>
          </cell>
          <cell r="AH12">
            <v>0</v>
          </cell>
          <cell r="AJ12">
            <v>0</v>
          </cell>
          <cell r="AK12">
            <v>0</v>
          </cell>
          <cell r="AL12">
            <v>0</v>
          </cell>
          <cell r="AM12">
            <v>0</v>
          </cell>
          <cell r="AO12">
            <v>0</v>
          </cell>
          <cell r="AP12">
            <v>0</v>
          </cell>
          <cell r="AQ12">
            <v>0</v>
          </cell>
          <cell r="AR12">
            <v>0</v>
          </cell>
        </row>
        <row r="13">
          <cell r="C13">
            <v>1718502.6549444064</v>
          </cell>
          <cell r="D13">
            <v>1706180.2136112654</v>
          </cell>
          <cell r="F13">
            <v>1653273.1464829741</v>
          </cell>
          <cell r="G13">
            <v>1644599.3066956322</v>
          </cell>
          <cell r="H13">
            <v>1645014.3492643945</v>
          </cell>
          <cell r="I13">
            <v>1652929.6369869304</v>
          </cell>
          <cell r="K13">
            <v>1819950.7247360761</v>
          </cell>
          <cell r="L13">
            <v>1954964.2614607504</v>
          </cell>
          <cell r="M13">
            <v>2078396.1405275455</v>
          </cell>
          <cell r="N13">
            <v>2199697.571448653</v>
          </cell>
          <cell r="P13">
            <v>2316673.6242590924</v>
          </cell>
          <cell r="Q13">
            <v>2288694.9508448802</v>
          </cell>
          <cell r="R13">
            <v>2247996.2030095002</v>
          </cell>
          <cell r="S13">
            <v>2213457.7404317958</v>
          </cell>
          <cell r="U13">
            <v>2161465.6813518573</v>
          </cell>
          <cell r="V13">
            <v>2147396.0939214122</v>
          </cell>
          <cell r="W13">
            <v>2148230.4579050504</v>
          </cell>
          <cell r="X13">
            <v>2148524.2810779558</v>
          </cell>
          <cell r="Z13">
            <v>2164011.4600482984</v>
          </cell>
          <cell r="AA13">
            <v>2170273.0800195714</v>
          </cell>
          <cell r="AB13">
            <v>2173629.2619403377</v>
          </cell>
          <cell r="AC13">
            <v>2174594.7453809455</v>
          </cell>
          <cell r="AE13">
            <v>2167082.9209689377</v>
          </cell>
          <cell r="AF13">
            <v>2156597.8934721225</v>
          </cell>
          <cell r="AG13">
            <v>2119537.384193731</v>
          </cell>
          <cell r="AH13">
            <v>2071893.8652672425</v>
          </cell>
          <cell r="AJ13">
            <v>2035026.5738084479</v>
          </cell>
          <cell r="AK13">
            <v>2014181.9941830435</v>
          </cell>
          <cell r="AL13">
            <v>1989160.5034511234</v>
          </cell>
          <cell r="AM13">
            <v>1952720.8054275047</v>
          </cell>
          <cell r="AO13">
            <v>1825265.336875445</v>
          </cell>
          <cell r="AP13">
            <v>1738218.7935351455</v>
          </cell>
          <cell r="AQ13">
            <v>1668873.5224998891</v>
          </cell>
          <cell r="AR13">
            <v>1637450.664976707</v>
          </cell>
        </row>
        <row r="14">
          <cell r="C14">
            <v>6903144.3673357181</v>
          </cell>
          <cell r="D14">
            <v>7112071.8187686857</v>
          </cell>
          <cell r="F14">
            <v>7494830.4076067228</v>
          </cell>
          <cell r="G14">
            <v>7675834.306691099</v>
          </cell>
          <cell r="H14">
            <v>7853088.7369665504</v>
          </cell>
          <cell r="I14">
            <v>8032655.6540185371</v>
          </cell>
          <cell r="K14">
            <v>8310697.777842938</v>
          </cell>
          <cell r="L14">
            <v>8469814.5756519549</v>
          </cell>
          <cell r="M14">
            <v>8650508.6021205261</v>
          </cell>
          <cell r="N14">
            <v>8831902.5370269064</v>
          </cell>
          <cell r="P14">
            <v>9312023.2838012949</v>
          </cell>
          <cell r="Q14">
            <v>9637387.4436998423</v>
          </cell>
          <cell r="R14">
            <v>9962018.9492611438</v>
          </cell>
          <cell r="S14">
            <v>10273563.607810006</v>
          </cell>
          <cell r="U14">
            <v>10852385.277768759</v>
          </cell>
          <cell r="V14">
            <v>11125520.614814412</v>
          </cell>
          <cell r="W14">
            <v>11377605.847752437</v>
          </cell>
          <cell r="X14">
            <v>11631731.87841304</v>
          </cell>
          <cell r="Z14">
            <v>12122952.041513689</v>
          </cell>
          <cell r="AA14">
            <v>12362985.332265906</v>
          </cell>
          <cell r="AB14">
            <v>12595210.257336818</v>
          </cell>
          <cell r="AC14">
            <v>12834977.359449113</v>
          </cell>
          <cell r="AE14">
            <v>13300622.160397973</v>
          </cell>
          <cell r="AF14">
            <v>13521499.401686367</v>
          </cell>
          <cell r="AG14">
            <v>13757331.634872731</v>
          </cell>
          <cell r="AH14">
            <v>13995723.123592578</v>
          </cell>
          <cell r="AJ14">
            <v>14436476.553460699</v>
          </cell>
          <cell r="AK14">
            <v>14628755.789243905</v>
          </cell>
          <cell r="AL14">
            <v>14816822.407481965</v>
          </cell>
          <cell r="AM14">
            <v>15007274.687933795</v>
          </cell>
          <cell r="AO14">
            <v>15397076.716927843</v>
          </cell>
          <cell r="AP14">
            <v>15585706.970507752</v>
          </cell>
          <cell r="AQ14">
            <v>15750076.940763094</v>
          </cell>
          <cell r="AR14">
            <v>15866366.811208844</v>
          </cell>
        </row>
        <row r="16">
          <cell r="C16">
            <v>347681.38882837497</v>
          </cell>
          <cell r="D16">
            <v>358951.10005999991</v>
          </cell>
          <cell r="F16">
            <v>370173.71200126043</v>
          </cell>
          <cell r="G16">
            <v>378403.08790063672</v>
          </cell>
          <cell r="H16">
            <v>387146.83830373752</v>
          </cell>
          <cell r="I16">
            <v>396677.23985665798</v>
          </cell>
          <cell r="K16">
            <v>420311.75197420514</v>
          </cell>
          <cell r="L16">
            <v>435659.5547988881</v>
          </cell>
          <cell r="M16">
            <v>451361.8089479449</v>
          </cell>
          <cell r="N16">
            <v>467092.94720600382</v>
          </cell>
          <cell r="P16">
            <v>498522.56738600536</v>
          </cell>
          <cell r="Q16">
            <v>514203.90584195993</v>
          </cell>
          <cell r="R16">
            <v>529405.10014060501</v>
          </cell>
          <cell r="S16">
            <v>544658.26339770807</v>
          </cell>
          <cell r="U16">
            <v>575057.8091755166</v>
          </cell>
          <cell r="V16">
            <v>590675.06945527496</v>
          </cell>
          <cell r="W16">
            <v>606454.45426483336</v>
          </cell>
          <cell r="X16">
            <v>622719.21883448458</v>
          </cell>
          <cell r="Z16">
            <v>656493.45497308427</v>
          </cell>
          <cell r="AA16">
            <v>673662.22639439045</v>
          </cell>
          <cell r="AB16">
            <v>690638.93543452141</v>
          </cell>
          <cell r="AC16">
            <v>708340.68795914738</v>
          </cell>
          <cell r="AE16">
            <v>743777.37606924248</v>
          </cell>
          <cell r="AF16">
            <v>761318.86239081202</v>
          </cell>
          <cell r="AG16">
            <v>778942.88190295198</v>
          </cell>
          <cell r="AH16">
            <v>797492.08282806166</v>
          </cell>
          <cell r="AJ16">
            <v>836347.79715144646</v>
          </cell>
          <cell r="AK16">
            <v>854329.30882972979</v>
          </cell>
          <cell r="AL16">
            <v>872230.41743767948</v>
          </cell>
          <cell r="AM16">
            <v>889965.75804998213</v>
          </cell>
          <cell r="AO16">
            <v>924624.0307528195</v>
          </cell>
          <cell r="AP16">
            <v>941363.61065728322</v>
          </cell>
          <cell r="AQ16">
            <v>957948.81667328125</v>
          </cell>
          <cell r="AR16">
            <v>974711.99339024536</v>
          </cell>
        </row>
        <row r="17">
          <cell r="C17">
            <v>331616.11442504992</v>
          </cell>
          <cell r="D17">
            <v>342920.51181499992</v>
          </cell>
          <cell r="F17">
            <v>354740.6670835797</v>
          </cell>
          <cell r="G17">
            <v>363220.76632804814</v>
          </cell>
          <cell r="H17">
            <v>372127.08646929229</v>
          </cell>
          <cell r="I17">
            <v>381814.06324572326</v>
          </cell>
          <cell r="K17">
            <v>405320.66229221359</v>
          </cell>
          <cell r="L17">
            <v>420432.54478240834</v>
          </cell>
          <cell r="M17">
            <v>435935.94157763536</v>
          </cell>
          <cell r="N17">
            <v>451485.98297151853</v>
          </cell>
          <cell r="P17">
            <v>482727.7573735278</v>
          </cell>
          <cell r="Q17">
            <v>498418.73049986595</v>
          </cell>
          <cell r="R17">
            <v>513682.14522050222</v>
          </cell>
          <cell r="S17">
            <v>528959.09824929282</v>
          </cell>
          <cell r="U17">
            <v>559364.81527747959</v>
          </cell>
          <cell r="V17">
            <v>574979.83562671707</v>
          </cell>
          <cell r="W17">
            <v>590756.23769462795</v>
          </cell>
          <cell r="X17">
            <v>606975.23283670645</v>
          </cell>
          <cell r="Z17">
            <v>640667.90076903719</v>
          </cell>
          <cell r="AA17">
            <v>657786.80075870641</v>
          </cell>
          <cell r="AB17">
            <v>674707.08109993301</v>
          </cell>
          <cell r="AC17">
            <v>692347.02729260572</v>
          </cell>
          <cell r="AE17">
            <v>727649.45031719597</v>
          </cell>
          <cell r="AF17">
            <v>745119.24127337104</v>
          </cell>
          <cell r="AG17">
            <v>762666.15104058606</v>
          </cell>
          <cell r="AH17">
            <v>781132.36825005955</v>
          </cell>
          <cell r="AJ17">
            <v>819803.88719812105</v>
          </cell>
          <cell r="AK17">
            <v>837675.50611875579</v>
          </cell>
          <cell r="AL17">
            <v>855463.53905247245</v>
          </cell>
          <cell r="AM17">
            <v>873085.63312412158</v>
          </cell>
          <cell r="AO17">
            <v>907515.61570915196</v>
          </cell>
          <cell r="AP17">
            <v>924132.18312809989</v>
          </cell>
          <cell r="AQ17">
            <v>940589.76967933809</v>
          </cell>
          <cell r="AR17">
            <v>957218.49786640517</v>
          </cell>
        </row>
        <row r="18">
          <cell r="C18">
            <v>16065.27440332502</v>
          </cell>
          <cell r="D18">
            <v>16030.58824499999</v>
          </cell>
          <cell r="F18">
            <v>15433.044917680716</v>
          </cell>
          <cell r="G18">
            <v>15182.321572588562</v>
          </cell>
          <cell r="H18">
            <v>15019.751834445216</v>
          </cell>
          <cell r="I18">
            <v>14863.176610934777</v>
          </cell>
          <cell r="K18">
            <v>14991.0896819915</v>
          </cell>
          <cell r="L18">
            <v>15227.010016479757</v>
          </cell>
          <cell r="M18">
            <v>15425.867370309525</v>
          </cell>
          <cell r="N18">
            <v>15606.964234485285</v>
          </cell>
          <cell r="P18">
            <v>15794.810012477596</v>
          </cell>
          <cell r="Q18">
            <v>15785.175342093957</v>
          </cell>
          <cell r="R18">
            <v>15722.954920102724</v>
          </cell>
          <cell r="S18">
            <v>15699.16514841525</v>
          </cell>
          <cell r="U18">
            <v>15692.993898037012</v>
          </cell>
          <cell r="V18">
            <v>15695.233828557821</v>
          </cell>
          <cell r="W18">
            <v>15698.216570205484</v>
          </cell>
          <cell r="X18">
            <v>15743.985997778218</v>
          </cell>
          <cell r="Z18">
            <v>15825.554204047023</v>
          </cell>
          <cell r="AA18">
            <v>15875.425635684056</v>
          </cell>
          <cell r="AB18">
            <v>15931.854334588514</v>
          </cell>
          <cell r="AC18">
            <v>15993.660666541547</v>
          </cell>
          <cell r="AE18">
            <v>16127.925752046376</v>
          </cell>
          <cell r="AF18">
            <v>16199.621117440933</v>
          </cell>
          <cell r="AG18">
            <v>16276.730862366003</v>
          </cell>
          <cell r="AH18">
            <v>16359.714578002064</v>
          </cell>
          <cell r="AJ18">
            <v>16543.909953325419</v>
          </cell>
          <cell r="AK18">
            <v>16653.802710974021</v>
          </cell>
          <cell r="AL18">
            <v>16766.878385206957</v>
          </cell>
          <cell r="AM18">
            <v>16880.124925860702</v>
          </cell>
          <cell r="AO18">
            <v>17108.41504366741</v>
          </cell>
          <cell r="AP18">
            <v>17231.427529183227</v>
          </cell>
          <cell r="AQ18">
            <v>17359.046993943335</v>
          </cell>
          <cell r="AR18">
            <v>17493.4955238402</v>
          </cell>
        </row>
        <row r="19">
          <cell r="C19">
            <v>-2017.2311121448292</v>
          </cell>
          <cell r="D19">
            <v>4166.3274202371249</v>
          </cell>
          <cell r="F19">
            <v>9982.0192240360193</v>
          </cell>
          <cell r="G19">
            <v>14585.349185282364</v>
          </cell>
          <cell r="H19">
            <v>19047.835797570122</v>
          </cell>
          <cell r="I19">
            <v>22400.623741168471</v>
          </cell>
          <cell r="K19">
            <v>23941.795294817304</v>
          </cell>
          <cell r="L19">
            <v>20253.144570927951</v>
          </cell>
          <cell r="M19">
            <v>16127.151334441558</v>
          </cell>
          <cell r="N19">
            <v>11448.389766512613</v>
          </cell>
          <cell r="P19">
            <v>-2238.4825949562946</v>
          </cell>
          <cell r="Q19">
            <v>-10141.609482232539</v>
          </cell>
          <cell r="R19">
            <v>-17521.559837548062</v>
          </cell>
          <cell r="S19">
            <v>-24798.405291702016</v>
          </cell>
          <cell r="U19">
            <v>-39089.80754975637</v>
          </cell>
          <cell r="V19">
            <v>-46479.844572533504</v>
          </cell>
          <cell r="W19">
            <v>-54478.45920224255</v>
          </cell>
          <cell r="X19">
            <v>-62869.535688166623</v>
          </cell>
          <cell r="Z19">
            <v>-81136.984222301864</v>
          </cell>
          <cell r="AA19">
            <v>-90752.146261375397</v>
          </cell>
          <cell r="AB19">
            <v>-100067.15297251299</v>
          </cell>
          <cell r="AC19">
            <v>-110561.8753272926</v>
          </cell>
          <cell r="AE19">
            <v>-131550.67366321851</v>
          </cell>
          <cell r="AF19">
            <v>-141750.81729953678</v>
          </cell>
          <cell r="AG19">
            <v>-152032.39089368179</v>
          </cell>
          <cell r="AH19">
            <v>-163108.97261992935</v>
          </cell>
          <cell r="AJ19">
            <v>-187473.53197494789</v>
          </cell>
          <cell r="AK19">
            <v>-198044.40364996716</v>
          </cell>
          <cell r="AL19">
            <v>-208471.35389800929</v>
          </cell>
          <cell r="AM19">
            <v>-218601.14992210758</v>
          </cell>
          <cell r="AO19">
            <v>-235327.48889969336</v>
          </cell>
          <cell r="AP19">
            <v>-241624.17956432723</v>
          </cell>
          <cell r="AQ19">
            <v>-247690.52635606506</v>
          </cell>
          <cell r="AR19">
            <v>-253704.21628940711</v>
          </cell>
        </row>
        <row r="20">
          <cell r="C20">
            <v>0</v>
          </cell>
          <cell r="D20">
            <v>0</v>
          </cell>
          <cell r="F20">
            <v>0.4994088971225541</v>
          </cell>
          <cell r="G20">
            <v>0.7027588705585297</v>
          </cell>
          <cell r="H20">
            <v>0.88300187080645398</v>
          </cell>
          <cell r="I20">
            <v>1.0010481602559382</v>
          </cell>
          <cell r="K20">
            <v>0.99819687984656591</v>
          </cell>
          <cell r="L20">
            <v>0.81721682001813689</v>
          </cell>
          <cell r="M20">
            <v>0.63039836682263894</v>
          </cell>
          <cell r="N20">
            <v>0.43480914683738969</v>
          </cell>
          <cell r="P20">
            <v>-8.1788934489628304E-2</v>
          </cell>
          <cell r="Q20">
            <v>-0.36508039832860806</v>
          </cell>
          <cell r="R20">
            <v>-0.62143427406418328</v>
          </cell>
          <cell r="S20">
            <v>-0.86653676519890321</v>
          </cell>
          <cell r="U20">
            <v>-1.3258927012261223</v>
          </cell>
          <cell r="V20">
            <v>-1.5532820324003203</v>
          </cell>
          <cell r="W20">
            <v>-1.7955033438942551</v>
          </cell>
          <cell r="X20">
            <v>-2.0435130050887746</v>
          </cell>
          <cell r="Z20">
            <v>-2.5676918278885084</v>
          </cell>
          <cell r="AA20">
            <v>-2.8352546801083593</v>
          </cell>
          <cell r="AB20">
            <v>-3.0862979384597904</v>
          </cell>
          <cell r="AC20">
            <v>-3.3697575505800597</v>
          </cell>
          <cell r="AE20">
            <v>-3.9154370161221586</v>
          </cell>
          <cell r="AF20">
            <v>-4.1692668352658604</v>
          </cell>
          <cell r="AG20">
            <v>-4.4189307783229594</v>
          </cell>
          <cell r="AH20">
            <v>-4.6849599106383009</v>
          </cell>
          <cell r="AJ20">
            <v>-5.2637851337622266</v>
          </cell>
          <cell r="AK20">
            <v>-5.5005229061649619</v>
          </cell>
          <cell r="AL20">
            <v>-5.7275778538765012</v>
          </cell>
          <cell r="AM20">
            <v>-5.9410097862640612</v>
          </cell>
          <cell r="AO20">
            <v>-6.2330870272085797</v>
          </cell>
          <cell r="AP20">
            <v>-6.305386697752227</v>
          </cell>
          <cell r="AQ20">
            <v>-6.3682709602205358</v>
          </cell>
          <cell r="AR20">
            <v>-6.4265904785064984</v>
          </cell>
        </row>
        <row r="22">
          <cell r="C22">
            <v>21269</v>
          </cell>
          <cell r="D22">
            <v>21619</v>
          </cell>
          <cell r="F22">
            <v>22114.624505928852</v>
          </cell>
          <cell r="G22">
            <v>22464.549191260085</v>
          </cell>
          <cell r="H22">
            <v>22801.72634729552</v>
          </cell>
          <cell r="I22">
            <v>23112.165946422636</v>
          </cell>
          <cell r="K22">
            <v>23691.615813219592</v>
          </cell>
          <cell r="L22">
            <v>23977.41961456243</v>
          </cell>
          <cell r="M22">
            <v>24266.279621824433</v>
          </cell>
          <cell r="N22">
            <v>24558.220071668624</v>
          </cell>
          <cell r="P22">
            <v>25151.89758863064</v>
          </cell>
          <cell r="Q22">
            <v>25453.69782338386</v>
          </cell>
          <cell r="R22">
            <v>25758.690392039469</v>
          </cell>
          <cell r="S22">
            <v>26066.899761082674</v>
          </cell>
          <cell r="U22">
            <v>26742.229627077661</v>
          </cell>
          <cell r="V22">
            <v>27110.984725464736</v>
          </cell>
          <cell r="W22">
            <v>27484.678274052887</v>
          </cell>
          <cell r="X22">
            <v>27863.373647640899</v>
          </cell>
          <cell r="Z22">
            <v>28666.690764994917</v>
          </cell>
          <cell r="AA22">
            <v>29092.432236707369</v>
          </cell>
          <cell r="AB22">
            <v>29524.449788473765</v>
          </cell>
          <cell r="AC22">
            <v>29962.835119684049</v>
          </cell>
          <cell r="AE22">
            <v>30846.261763755985</v>
          </cell>
          <cell r="AF22">
            <v>31291.079603813123</v>
          </cell>
          <cell r="AG22">
            <v>31742.221884661973</v>
          </cell>
          <cell r="AH22">
            <v>32199.776903081438</v>
          </cell>
          <cell r="AJ22">
            <v>33101.025397339319</v>
          </cell>
          <cell r="AK22">
            <v>33543.822223597497</v>
          </cell>
          <cell r="AL22">
            <v>33992.291729631608</v>
          </cell>
          <cell r="AM22">
            <v>34446.501713429672</v>
          </cell>
          <cell r="AO22">
            <v>35354.636941559351</v>
          </cell>
          <cell r="AP22">
            <v>35808.127781352981</v>
          </cell>
          <cell r="AQ22">
            <v>36267.050001789925</v>
          </cell>
          <cell r="AR22">
            <v>36731.460835013757</v>
          </cell>
        </row>
        <row r="23">
          <cell r="F23">
            <v>8490</v>
          </cell>
          <cell r="G23">
            <v>8490</v>
          </cell>
          <cell r="H23">
            <v>8490</v>
          </cell>
          <cell r="I23">
            <v>8490</v>
          </cell>
          <cell r="K23">
            <v>8490</v>
          </cell>
          <cell r="L23">
            <v>8490</v>
          </cell>
          <cell r="M23">
            <v>8490</v>
          </cell>
          <cell r="N23">
            <v>8490</v>
          </cell>
          <cell r="P23">
            <v>8490</v>
          </cell>
          <cell r="Q23">
            <v>8490</v>
          </cell>
          <cell r="R23">
            <v>8490</v>
          </cell>
          <cell r="S23">
            <v>8490</v>
          </cell>
          <cell r="U23">
            <v>8490</v>
          </cell>
          <cell r="V23">
            <v>8490</v>
          </cell>
          <cell r="W23">
            <v>8490</v>
          </cell>
          <cell r="X23">
            <v>8490</v>
          </cell>
          <cell r="Z23">
            <v>8490</v>
          </cell>
          <cell r="AA23">
            <v>8490</v>
          </cell>
          <cell r="AB23">
            <v>8490</v>
          </cell>
          <cell r="AC23">
            <v>8490</v>
          </cell>
          <cell r="AE23">
            <v>8490</v>
          </cell>
          <cell r="AF23">
            <v>8490</v>
          </cell>
          <cell r="AG23">
            <v>8490</v>
          </cell>
          <cell r="AH23">
            <v>8490</v>
          </cell>
          <cell r="AJ23">
            <v>8490</v>
          </cell>
          <cell r="AK23">
            <v>8490</v>
          </cell>
          <cell r="AL23">
            <v>8490</v>
          </cell>
          <cell r="AM23">
            <v>8490</v>
          </cell>
          <cell r="AO23">
            <v>8490</v>
          </cell>
          <cell r="AP23">
            <v>8490</v>
          </cell>
          <cell r="AQ23">
            <v>8490</v>
          </cell>
          <cell r="AR23">
            <v>8490</v>
          </cell>
        </row>
        <row r="24">
          <cell r="F24">
            <v>3436.8055369649919</v>
          </cell>
          <cell r="G24">
            <v>3568.6448341685059</v>
          </cell>
          <cell r="H24">
            <v>3709.1709304483929</v>
          </cell>
          <cell r="I24">
            <v>3847.6713729913363</v>
          </cell>
          <cell r="K24">
            <v>4124.1394129787777</v>
          </cell>
          <cell r="L24">
            <v>4261.3577795274068</v>
          </cell>
          <cell r="M24">
            <v>4398.8121360638434</v>
          </cell>
          <cell r="N24">
            <v>4527.2926409339952</v>
          </cell>
          <cell r="P24">
            <v>4706.0008807065442</v>
          </cell>
          <cell r="Q24">
            <v>4776.5155979030515</v>
          </cell>
          <cell r="R24">
            <v>4848.0869076220306</v>
          </cell>
          <cell r="S24">
            <v>4920.7306418458402</v>
          </cell>
          <cell r="U24">
            <v>5069.2999014240904</v>
          </cell>
          <cell r="V24">
            <v>5145.258291147029</v>
          </cell>
          <cell r="W24">
            <v>5217.1272589577702</v>
          </cell>
          <cell r="X24">
            <v>5290.0000925108925</v>
          </cell>
          <cell r="Z24">
            <v>5433.3639276234635</v>
          </cell>
          <cell r="AA24">
            <v>5503.7368572140422</v>
          </cell>
          <cell r="AB24">
            <v>5575.021256988678</v>
          </cell>
          <cell r="AC24">
            <v>5641.5647107120958</v>
          </cell>
          <cell r="AE24">
            <v>5777.0438864690123</v>
          </cell>
          <cell r="AF24">
            <v>5845.9986822979063</v>
          </cell>
          <cell r="AG24">
            <v>5915.7765225698131</v>
          </cell>
          <cell r="AH24">
            <v>5986.387231143206</v>
          </cell>
          <cell r="AJ24">
            <v>6123.9923701146763</v>
          </cell>
          <cell r="AK24">
            <v>6190.8663667963301</v>
          </cell>
          <cell r="AL24">
            <v>6258.4706275217459</v>
          </cell>
          <cell r="AM24">
            <v>6326.813126774282</v>
          </cell>
          <cell r="AO24">
            <v>6491.7577132520537</v>
          </cell>
          <cell r="AP24">
            <v>6589.0302108274209</v>
          </cell>
          <cell r="AQ24">
            <v>6687.7602395064587</v>
          </cell>
          <cell r="AR24">
            <v>6787.969638935223</v>
          </cell>
        </row>
        <row r="35">
          <cell r="C35">
            <v>1998</v>
          </cell>
          <cell r="D35">
            <v>1999</v>
          </cell>
          <cell r="F35">
            <v>2001</v>
          </cell>
          <cell r="G35">
            <v>2002</v>
          </cell>
          <cell r="H35">
            <v>2003</v>
          </cell>
          <cell r="I35">
            <v>2004</v>
          </cell>
          <cell r="K35">
            <v>2006</v>
          </cell>
          <cell r="L35">
            <v>2007</v>
          </cell>
          <cell r="M35">
            <v>2008</v>
          </cell>
          <cell r="N35">
            <v>2009</v>
          </cell>
          <cell r="P35">
            <v>2011</v>
          </cell>
          <cell r="Q35">
            <v>2012</v>
          </cell>
          <cell r="R35">
            <v>2013</v>
          </cell>
          <cell r="S35">
            <v>2014</v>
          </cell>
          <cell r="U35">
            <v>2016</v>
          </cell>
          <cell r="V35">
            <v>2017</v>
          </cell>
          <cell r="W35">
            <v>2018</v>
          </cell>
          <cell r="X35">
            <v>2019</v>
          </cell>
          <cell r="Z35">
            <v>2021</v>
          </cell>
          <cell r="AA35">
            <v>2022</v>
          </cell>
          <cell r="AB35">
            <v>2023</v>
          </cell>
          <cell r="AC35">
            <v>2024</v>
          </cell>
          <cell r="AE35">
            <v>2026</v>
          </cell>
          <cell r="AF35">
            <v>2027</v>
          </cell>
          <cell r="AG35">
            <v>2028</v>
          </cell>
          <cell r="AH35">
            <v>2029</v>
          </cell>
          <cell r="AJ35">
            <v>2031</v>
          </cell>
          <cell r="AK35">
            <v>2032</v>
          </cell>
          <cell r="AL35">
            <v>2033</v>
          </cell>
          <cell r="AM35">
            <v>2034</v>
          </cell>
          <cell r="AO35">
            <v>2036</v>
          </cell>
          <cell r="AP35">
            <v>2037</v>
          </cell>
          <cell r="AQ35">
            <v>2038</v>
          </cell>
          <cell r="AR35">
            <v>2039</v>
          </cell>
        </row>
        <row r="36">
          <cell r="C36">
            <v>347.68138882837496</v>
          </cell>
          <cell r="D36">
            <v>358.95110005999993</v>
          </cell>
          <cell r="F36">
            <v>374.61579654527554</v>
          </cell>
          <cell r="G36">
            <v>382.94392495544434</v>
          </cell>
          <cell r="H36">
            <v>391.79260036338235</v>
          </cell>
          <cell r="I36">
            <v>401.43736673493788</v>
          </cell>
          <cell r="K36">
            <v>425.35549299789557</v>
          </cell>
          <cell r="L36">
            <v>440.88746945647478</v>
          </cell>
          <cell r="M36">
            <v>456.77815065532025</v>
          </cell>
          <cell r="N36">
            <v>472.69806257247586</v>
          </cell>
          <cell r="P36">
            <v>504.50483819463744</v>
          </cell>
          <cell r="Q36">
            <v>520.37435271206346</v>
          </cell>
          <cell r="R36">
            <v>535.75796134229222</v>
          </cell>
          <cell r="S36">
            <v>551.19416255848057</v>
          </cell>
          <cell r="U36">
            <v>581.95850288562281</v>
          </cell>
          <cell r="V36">
            <v>597.76317028873825</v>
          </cell>
          <cell r="W36">
            <v>613.73190771601139</v>
          </cell>
          <cell r="X36">
            <v>630.19184946049847</v>
          </cell>
          <cell r="Z36">
            <v>664.37137643276128</v>
          </cell>
          <cell r="AA36">
            <v>681.7461731111232</v>
          </cell>
          <cell r="AB36">
            <v>698.92660265973575</v>
          </cell>
          <cell r="AC36">
            <v>716.84077621465713</v>
          </cell>
          <cell r="AE36">
            <v>752.70270458207335</v>
          </cell>
          <cell r="AF36">
            <v>770.45468873950176</v>
          </cell>
          <cell r="AG36">
            <v>788.29019648578742</v>
          </cell>
          <cell r="AH36">
            <v>807.0619878219984</v>
          </cell>
          <cell r="AJ36">
            <v>846.38397071726388</v>
          </cell>
          <cell r="AK36">
            <v>864.58126053568651</v>
          </cell>
          <cell r="AL36">
            <v>882.69718244693161</v>
          </cell>
          <cell r="AM36">
            <v>900.64534714658203</v>
          </cell>
          <cell r="AO36">
            <v>935.7195191218533</v>
          </cell>
          <cell r="AP36">
            <v>952.65997398517061</v>
          </cell>
          <cell r="AQ36">
            <v>969.44420247336075</v>
          </cell>
          <cell r="AR36">
            <v>986.4085373109283</v>
          </cell>
        </row>
        <row r="37">
          <cell r="C37">
            <v>331.61611442504994</v>
          </cell>
          <cell r="D37">
            <v>342.92051181499994</v>
          </cell>
          <cell r="F37">
            <v>358.99755508858266</v>
          </cell>
          <cell r="G37">
            <v>367.57941552398472</v>
          </cell>
          <cell r="H37">
            <v>376.59261150692379</v>
          </cell>
          <cell r="I37">
            <v>386.39583200467189</v>
          </cell>
          <cell r="K37">
            <v>410.18451023972017</v>
          </cell>
          <cell r="L37">
            <v>425.47773531979726</v>
          </cell>
          <cell r="M37">
            <v>441.16717287656701</v>
          </cell>
          <cell r="N37">
            <v>456.90381476717675</v>
          </cell>
          <cell r="P37">
            <v>488.52049046201012</v>
          </cell>
          <cell r="Q37">
            <v>504.39975526586437</v>
          </cell>
          <cell r="R37">
            <v>519.84633096314826</v>
          </cell>
          <cell r="S37">
            <v>535.30660742828434</v>
          </cell>
          <cell r="U37">
            <v>566.07719306080935</v>
          </cell>
          <cell r="V37">
            <v>581.87959365423774</v>
          </cell>
          <cell r="W37">
            <v>597.84531254696344</v>
          </cell>
          <cell r="X37">
            <v>614.25893563074692</v>
          </cell>
          <cell r="Z37">
            <v>648.35591557826569</v>
          </cell>
          <cell r="AA37">
            <v>665.68024236781093</v>
          </cell>
          <cell r="AB37">
            <v>682.80356607313217</v>
          </cell>
          <cell r="AC37">
            <v>700.65519162011708</v>
          </cell>
          <cell r="AE37">
            <v>736.38124372100242</v>
          </cell>
          <cell r="AF37">
            <v>754.06067216865154</v>
          </cell>
          <cell r="AG37">
            <v>771.81814485307302</v>
          </cell>
          <cell r="AH37">
            <v>790.50595666906031</v>
          </cell>
          <cell r="AJ37">
            <v>829.64153384449855</v>
          </cell>
          <cell r="AK37">
            <v>847.7276121921808</v>
          </cell>
          <cell r="AL37">
            <v>865.72910152110217</v>
          </cell>
          <cell r="AM37">
            <v>883.562660721611</v>
          </cell>
          <cell r="AO37">
            <v>918.40580309766187</v>
          </cell>
          <cell r="AP37">
            <v>935.22176932563718</v>
          </cell>
          <cell r="AQ37">
            <v>951.87684691549009</v>
          </cell>
          <cell r="AR37">
            <v>968.70511984080201</v>
          </cell>
        </row>
        <row r="38">
          <cell r="C38">
            <v>16.06527440332502</v>
          </cell>
          <cell r="D38">
            <v>16.03058824499999</v>
          </cell>
          <cell r="F38">
            <v>15.618241456692886</v>
          </cell>
          <cell r="G38">
            <v>15.364509431459624</v>
          </cell>
          <cell r="H38">
            <v>15.19998885645856</v>
          </cell>
          <cell r="I38">
            <v>15.041534730265994</v>
          </cell>
          <cell r="K38">
            <v>15.170982758175398</v>
          </cell>
          <cell r="L38">
            <v>15.409734136677514</v>
          </cell>
          <cell r="M38">
            <v>15.610977778753238</v>
          </cell>
          <cell r="N38">
            <v>15.794247805299108</v>
          </cell>
          <cell r="P38">
            <v>15.984347732627327</v>
          </cell>
          <cell r="Q38">
            <v>15.974597446199084</v>
          </cell>
          <cell r="R38">
            <v>15.911630379143958</v>
          </cell>
          <cell r="S38">
            <v>15.887555130196233</v>
          </cell>
          <cell r="U38">
            <v>15.881309824813457</v>
          </cell>
          <cell r="V38">
            <v>15.883576634500514</v>
          </cell>
          <cell r="W38">
            <v>15.886595169047951</v>
          </cell>
          <cell r="X38">
            <v>15.932913829751556</v>
          </cell>
          <cell r="Z38">
            <v>16.015460854495586</v>
          </cell>
          <cell r="AA38">
            <v>16.065930743312265</v>
          </cell>
          <cell r="AB38">
            <v>16.123036586603575</v>
          </cell>
          <cell r="AC38">
            <v>16.185584594540046</v>
          </cell>
          <cell r="AE38">
            <v>16.321460861070932</v>
          </cell>
          <cell r="AF38">
            <v>16.394016570850226</v>
          </cell>
          <cell r="AG38">
            <v>16.472051632714397</v>
          </cell>
          <cell r="AH38">
            <v>16.55603115293809</v>
          </cell>
          <cell r="AJ38">
            <v>16.742436872765325</v>
          </cell>
          <cell r="AK38">
            <v>16.853648343505711</v>
          </cell>
          <cell r="AL38">
            <v>16.96808092582944</v>
          </cell>
          <cell r="AM38">
            <v>17.08268642497103</v>
          </cell>
          <cell r="AO38">
            <v>17.313716024191422</v>
          </cell>
          <cell r="AP38">
            <v>17.438204659533426</v>
          </cell>
          <cell r="AQ38">
            <v>17.567355557870656</v>
          </cell>
          <cell r="AR38">
            <v>17.703417470126283</v>
          </cell>
        </row>
        <row r="40">
          <cell r="C40">
            <v>299.18796485759992</v>
          </cell>
          <cell r="D40">
            <v>311.31585390499993</v>
          </cell>
          <cell r="F40">
            <v>335.37759999999997</v>
          </cell>
          <cell r="G40">
            <v>348.24302011359993</v>
          </cell>
          <cell r="H40">
            <v>361.9561337596333</v>
          </cell>
          <cell r="I40">
            <v>375.47157579421798</v>
          </cell>
          <cell r="K40">
            <v>402.45046265017123</v>
          </cell>
          <cell r="L40">
            <v>415.8407944434677</v>
          </cell>
          <cell r="M40">
            <v>429.25415510903616</v>
          </cell>
          <cell r="N40">
            <v>441.79181047146085</v>
          </cell>
          <cell r="P40">
            <v>459.23089450182164</v>
          </cell>
          <cell r="Q40">
            <v>466.11201022503695</v>
          </cell>
          <cell r="R40">
            <v>473.0962325862489</v>
          </cell>
          <cell r="S40">
            <v>480.18510653532132</v>
          </cell>
          <cell r="U40">
            <v>494.68310509101866</v>
          </cell>
          <cell r="V40">
            <v>502.09543673770241</v>
          </cell>
          <cell r="W40">
            <v>509.10870579805464</v>
          </cell>
          <cell r="X40">
            <v>516.21993620064188</v>
          </cell>
          <cell r="Z40">
            <v>530.20996805717505</v>
          </cell>
          <cell r="AA40">
            <v>537.07724756345158</v>
          </cell>
          <cell r="AB40">
            <v>544.03347207389334</v>
          </cell>
          <cell r="AC40">
            <v>550.52705559656738</v>
          </cell>
          <cell r="AE40">
            <v>563.74767000917598</v>
          </cell>
          <cell r="AF40">
            <v>570.47656219840553</v>
          </cell>
          <cell r="AG40">
            <v>577.28577044480562</v>
          </cell>
          <cell r="AH40">
            <v>584.17625340083487</v>
          </cell>
          <cell r="AJ40">
            <v>597.60432803571007</v>
          </cell>
          <cell r="AK40">
            <v>604.13016729786</v>
          </cell>
          <cell r="AL40">
            <v>610.72726872475266</v>
          </cell>
          <cell r="AM40">
            <v>617.39641049922693</v>
          </cell>
          <cell r="AO40">
            <v>633.49238071078526</v>
          </cell>
          <cell r="AP40">
            <v>642.98463054335559</v>
          </cell>
          <cell r="AQ40">
            <v>652.61911224741721</v>
          </cell>
          <cell r="AR40">
            <v>662.39795702533252</v>
          </cell>
        </row>
        <row r="41">
          <cell r="C41">
            <v>13.458167738399997</v>
          </cell>
          <cell r="D41">
            <v>13.952606149999996</v>
          </cell>
          <cell r="F41">
            <v>14.65</v>
          </cell>
          <cell r="G41">
            <v>15.064461051401882</v>
          </cell>
          <cell r="H41">
            <v>15.492901667247844</v>
          </cell>
          <cell r="I41">
            <v>15.942297849131394</v>
          </cell>
          <cell r="K41">
            <v>17.009729368846141</v>
          </cell>
          <cell r="L41">
            <v>17.624868098436615</v>
          </cell>
          <cell r="M41">
            <v>18.253430737989365</v>
          </cell>
          <cell r="N41">
            <v>18.882189848437598</v>
          </cell>
          <cell r="P41">
            <v>20.135629745047492</v>
          </cell>
          <cell r="Q41">
            <v>20.760096616347894</v>
          </cell>
          <cell r="R41">
            <v>21.364642926556016</v>
          </cell>
          <cell r="S41">
            <v>21.970758317685728</v>
          </cell>
          <cell r="U41">
            <v>23.097340948373368</v>
          </cell>
          <cell r="V41">
            <v>23.617052492060544</v>
          </cell>
          <cell r="W41">
            <v>24.126964157465171</v>
          </cell>
          <cell r="X41">
            <v>24.628120069137069</v>
          </cell>
          <cell r="Z41">
            <v>25.604643875810819</v>
          </cell>
          <cell r="AA41">
            <v>26.063436984987714</v>
          </cell>
          <cell r="AB41">
            <v>26.485944883632449</v>
          </cell>
          <cell r="AC41">
            <v>26.905820078892937</v>
          </cell>
          <cell r="AE41">
            <v>27.642484864565276</v>
          </cell>
          <cell r="AF41">
            <v>27.948913074813667</v>
          </cell>
          <cell r="AG41">
            <v>28.22846773890231</v>
          </cell>
          <cell r="AH41">
            <v>28.496215030836634</v>
          </cell>
          <cell r="AJ41">
            <v>28.968953360568111</v>
          </cell>
          <cell r="AK41">
            <v>29.584295762049223</v>
          </cell>
          <cell r="AL41">
            <v>30.188890616671692</v>
          </cell>
          <cell r="AM41">
            <v>30.787122510965204</v>
          </cell>
          <cell r="AO41">
            <v>31.961751449970716</v>
          </cell>
          <cell r="AP41">
            <v>32.523882036994486</v>
          </cell>
          <cell r="AQ41">
            <v>33.080093928163052</v>
          </cell>
          <cell r="AR41">
            <v>33.650414837266226</v>
          </cell>
        </row>
        <row r="42">
          <cell r="C42">
            <v>37.165995012824993</v>
          </cell>
          <cell r="D42">
            <v>42.206376554999991</v>
          </cell>
          <cell r="F42">
            <v>34.69</v>
          </cell>
          <cell r="G42">
            <v>34.396817165948271</v>
          </cell>
          <cell r="H42">
            <v>33.619974763642247</v>
          </cell>
          <cell r="I42">
            <v>32.692924317651013</v>
          </cell>
          <cell r="K42">
            <v>30.124397817233362</v>
          </cell>
          <cell r="L42">
            <v>27.917989220349519</v>
          </cell>
          <cell r="M42">
            <v>25.591241958749542</v>
          </cell>
          <cell r="N42">
            <v>23.609832696288198</v>
          </cell>
          <cell r="P42">
            <v>22.872969561672498</v>
          </cell>
          <cell r="Q42">
            <v>23.238937074659262</v>
          </cell>
          <cell r="R42">
            <v>23.565267273888772</v>
          </cell>
          <cell r="S42">
            <v>23.942311550271</v>
          </cell>
          <cell r="U42">
            <v>24.619171605877323</v>
          </cell>
          <cell r="V42">
            <v>25.013078351571362</v>
          </cell>
          <cell r="W42">
            <v>25.364037047822094</v>
          </cell>
          <cell r="X42">
            <v>25.719823074294844</v>
          </cell>
          <cell r="Z42">
            <v>26.446136466805832</v>
          </cell>
          <cell r="AA42">
            <v>26.76431654617209</v>
          </cell>
          <cell r="AB42">
            <v>27.139226894026706</v>
          </cell>
          <cell r="AC42">
            <v>27.519282707976849</v>
          </cell>
          <cell r="AE42">
            <v>28.183267961154915</v>
          </cell>
          <cell r="AF42">
            <v>28.577386359151379</v>
          </cell>
          <cell r="AG42">
            <v>28.919178717673557</v>
          </cell>
          <cell r="AH42">
            <v>29.323239098958421</v>
          </cell>
          <cell r="AJ42">
            <v>30.087474962338419</v>
          </cell>
          <cell r="AK42">
            <v>30.445860982010529</v>
          </cell>
          <cell r="AL42">
            <v>30.808012960721801</v>
          </cell>
          <cell r="AM42">
            <v>31.237450415216895</v>
          </cell>
          <cell r="AO42">
            <v>32.113968194607651</v>
          </cell>
          <cell r="AP42">
            <v>32.627791685721377</v>
          </cell>
          <cell r="AQ42">
            <v>33.082183625442525</v>
          </cell>
          <cell r="AR42">
            <v>33.611498563449601</v>
          </cell>
        </row>
        <row r="44">
          <cell r="C44">
            <v>-2.1307387804499172</v>
          </cell>
          <cell r="D44">
            <v>-8.5237365499999669</v>
          </cell>
          <cell r="F44">
            <v>-10.101803454724404</v>
          </cell>
          <cell r="G44">
            <v>-14.760373375505765</v>
          </cell>
          <cell r="H44">
            <v>-19.276409827141038</v>
          </cell>
          <cell r="I44">
            <v>-22.669431226062557</v>
          </cell>
          <cell r="K44">
            <v>-24.22909683835519</v>
          </cell>
          <cell r="L44">
            <v>-20.49618230577903</v>
          </cell>
          <cell r="M44">
            <v>-16.320677150454856</v>
          </cell>
          <cell r="N44">
            <v>-11.585770443710771</v>
          </cell>
          <cell r="P44">
            <v>2.2653443860958191</v>
          </cell>
          <cell r="Q44">
            <v>10.263308796019373</v>
          </cell>
          <cell r="R44">
            <v>17.731818555598466</v>
          </cell>
          <cell r="S44">
            <v>25.095986155202468</v>
          </cell>
          <cell r="U44">
            <v>39.558885240353447</v>
          </cell>
          <cell r="V44">
            <v>47.037602707403948</v>
          </cell>
          <cell r="W44">
            <v>55.132200712669487</v>
          </cell>
          <cell r="X44">
            <v>63.623970116424744</v>
          </cell>
          <cell r="Z44">
            <v>82.110628032969657</v>
          </cell>
          <cell r="AA44">
            <v>91.841172016511905</v>
          </cell>
          <cell r="AB44">
            <v>101.26795880818327</v>
          </cell>
          <cell r="AC44">
            <v>111.88861783122002</v>
          </cell>
          <cell r="AE44">
            <v>133.12928174717717</v>
          </cell>
          <cell r="AF44">
            <v>143.45182710713118</v>
          </cell>
          <cell r="AG44">
            <v>153.85677958440601</v>
          </cell>
          <cell r="AH44">
            <v>165.06628029136846</v>
          </cell>
          <cell r="AJ44">
            <v>189.72321435864728</v>
          </cell>
          <cell r="AK44">
            <v>200.4209364937667</v>
          </cell>
          <cell r="AL44">
            <v>210.97301014478546</v>
          </cell>
          <cell r="AM44">
            <v>221.22436372117295</v>
          </cell>
          <cell r="AO44">
            <v>238.15141876648966</v>
          </cell>
          <cell r="AP44">
            <v>244.52366971909919</v>
          </cell>
          <cell r="AQ44">
            <v>250.66281267233796</v>
          </cell>
          <cell r="AR44">
            <v>256.74866688487998</v>
          </cell>
        </row>
        <row r="45">
          <cell r="C45">
            <v>-4147.9698925947469</v>
          </cell>
          <cell r="D45">
            <v>-4357.409129762842</v>
          </cell>
          <cell r="F45">
            <v>4.7293724492192268E-11</v>
          </cell>
          <cell r="G45">
            <v>0</v>
          </cell>
          <cell r="H45">
            <v>-7.2759576141834259E-11</v>
          </cell>
          <cell r="I45">
            <v>-6.184563972055912E-11</v>
          </cell>
          <cell r="K45">
            <v>-7.6397554948925972E-11</v>
          </cell>
          <cell r="L45">
            <v>5.4569682106375694E-11</v>
          </cell>
          <cell r="M45">
            <v>0</v>
          </cell>
          <cell r="N45">
            <v>0</v>
          </cell>
          <cell r="P45">
            <v>4.9112713895738125E-11</v>
          </cell>
          <cell r="Q45">
            <v>4.3655745685100555E-11</v>
          </cell>
          <cell r="R45">
            <v>-1.7098500393331051E-10</v>
          </cell>
          <cell r="S45">
            <v>0</v>
          </cell>
          <cell r="U45">
            <v>0</v>
          </cell>
          <cell r="V45">
            <v>0</v>
          </cell>
          <cell r="W45">
            <v>0</v>
          </cell>
          <cell r="X45">
            <v>1.2369127944111824E-10</v>
          </cell>
          <cell r="Z45">
            <v>1.7462298274040222E-10</v>
          </cell>
          <cell r="AA45">
            <v>0</v>
          </cell>
          <cell r="AB45">
            <v>1.1641532182693481E-10</v>
          </cell>
          <cell r="AC45">
            <v>0</v>
          </cell>
          <cell r="AE45">
            <v>0</v>
          </cell>
          <cell r="AF45">
            <v>0</v>
          </cell>
          <cell r="AG45">
            <v>0</v>
          </cell>
          <cell r="AH45">
            <v>0</v>
          </cell>
          <cell r="AJ45">
            <v>0</v>
          </cell>
          <cell r="AK45">
            <v>0</v>
          </cell>
          <cell r="AL45">
            <v>0</v>
          </cell>
          <cell r="AM45">
            <v>0</v>
          </cell>
          <cell r="AO45">
            <v>0</v>
          </cell>
          <cell r="AP45">
            <v>0</v>
          </cell>
          <cell r="AQ45">
            <v>0</v>
          </cell>
          <cell r="AR45">
            <v>0</v>
          </cell>
        </row>
        <row r="48">
          <cell r="C48">
            <v>1</v>
          </cell>
          <cell r="D48">
            <v>1</v>
          </cell>
          <cell r="F48">
            <v>1</v>
          </cell>
          <cell r="G48">
            <v>1</v>
          </cell>
          <cell r="H48">
            <v>1</v>
          </cell>
          <cell r="I48">
            <v>1</v>
          </cell>
          <cell r="K48">
            <v>1</v>
          </cell>
          <cell r="L48">
            <v>1</v>
          </cell>
          <cell r="M48">
            <v>1</v>
          </cell>
          <cell r="N48">
            <v>1</v>
          </cell>
          <cell r="P48">
            <v>1</v>
          </cell>
          <cell r="Q48">
            <v>1</v>
          </cell>
          <cell r="R48">
            <v>1</v>
          </cell>
          <cell r="S48">
            <v>1</v>
          </cell>
          <cell r="U48">
            <v>1</v>
          </cell>
          <cell r="V48">
            <v>1</v>
          </cell>
          <cell r="W48">
            <v>1</v>
          </cell>
          <cell r="X48">
            <v>1</v>
          </cell>
          <cell r="Z48">
            <v>1</v>
          </cell>
          <cell r="AA48">
            <v>1</v>
          </cell>
          <cell r="AB48">
            <v>1</v>
          </cell>
          <cell r="AC48">
            <v>1</v>
          </cell>
          <cell r="AE48">
            <v>0.9998975465929818</v>
          </cell>
          <cell r="AF48">
            <v>0.9997950931859636</v>
          </cell>
          <cell r="AG48">
            <v>0.9996926397789454</v>
          </cell>
          <cell r="AH48">
            <v>0.9995901863719272</v>
          </cell>
          <cell r="AJ48">
            <v>0.999743572309439</v>
          </cell>
          <cell r="AK48">
            <v>0.99999941165396888</v>
          </cell>
          <cell r="AL48">
            <v>1.0002552509984988</v>
          </cell>
          <cell r="AM48">
            <v>1.0005110903430285</v>
          </cell>
          <cell r="AO48">
            <v>1.0021825297023372</v>
          </cell>
          <cell r="AP48">
            <v>1.0035981297171159</v>
          </cell>
          <cell r="AQ48">
            <v>1.0050137297318946</v>
          </cell>
          <cell r="AR48">
            <v>1.0064293297466733</v>
          </cell>
        </row>
        <row r="49">
          <cell r="C49">
            <v>1</v>
          </cell>
          <cell r="D49">
            <v>1</v>
          </cell>
          <cell r="F49">
            <v>1</v>
          </cell>
          <cell r="G49">
            <v>1</v>
          </cell>
          <cell r="H49">
            <v>1</v>
          </cell>
          <cell r="I49">
            <v>1</v>
          </cell>
          <cell r="K49">
            <v>1</v>
          </cell>
          <cell r="L49">
            <v>1</v>
          </cell>
          <cell r="M49">
            <v>1</v>
          </cell>
          <cell r="N49">
            <v>1</v>
          </cell>
          <cell r="P49">
            <v>1</v>
          </cell>
          <cell r="Q49">
            <v>1</v>
          </cell>
          <cell r="R49">
            <v>1</v>
          </cell>
          <cell r="S49">
            <v>1</v>
          </cell>
          <cell r="U49">
            <v>1</v>
          </cell>
          <cell r="V49">
            <v>1</v>
          </cell>
          <cell r="W49">
            <v>1</v>
          </cell>
          <cell r="X49">
            <v>1</v>
          </cell>
          <cell r="Z49">
            <v>1</v>
          </cell>
          <cell r="AA49">
            <v>1</v>
          </cell>
          <cell r="AB49">
            <v>1</v>
          </cell>
          <cell r="AC49">
            <v>1</v>
          </cell>
          <cell r="AE49">
            <v>0.99990089556568085</v>
          </cell>
          <cell r="AF49">
            <v>0.99980179113136169</v>
          </cell>
          <cell r="AG49">
            <v>0.99970268669704254</v>
          </cell>
          <cell r="AH49">
            <v>0.99960358226272339</v>
          </cell>
          <cell r="AJ49">
            <v>0.99980197117038538</v>
          </cell>
          <cell r="AK49">
            <v>1.0000994645123664</v>
          </cell>
          <cell r="AL49">
            <v>1.0003969578543475</v>
          </cell>
          <cell r="AM49">
            <v>1.0006944511963285</v>
          </cell>
          <cell r="AO49">
            <v>1.0024490550429856</v>
          </cell>
          <cell r="AP49">
            <v>1.0039061655476615</v>
          </cell>
          <cell r="AQ49">
            <v>1.0053632760523374</v>
          </cell>
          <cell r="AR49">
            <v>1.0068203865570133</v>
          </cell>
        </row>
        <row r="50">
          <cell r="C50">
            <v>1</v>
          </cell>
          <cell r="D50">
            <v>1</v>
          </cell>
          <cell r="F50">
            <v>1</v>
          </cell>
          <cell r="G50">
            <v>1</v>
          </cell>
          <cell r="H50">
            <v>1</v>
          </cell>
          <cell r="I50">
            <v>1</v>
          </cell>
          <cell r="K50">
            <v>1</v>
          </cell>
          <cell r="L50">
            <v>1</v>
          </cell>
          <cell r="M50">
            <v>1</v>
          </cell>
          <cell r="N50">
            <v>1</v>
          </cell>
          <cell r="P50">
            <v>1</v>
          </cell>
          <cell r="Q50">
            <v>1</v>
          </cell>
          <cell r="R50">
            <v>1</v>
          </cell>
          <cell r="S50">
            <v>1</v>
          </cell>
          <cell r="U50">
            <v>1</v>
          </cell>
          <cell r="V50">
            <v>1</v>
          </cell>
          <cell r="W50">
            <v>1</v>
          </cell>
          <cell r="X50">
            <v>1</v>
          </cell>
          <cell r="Z50">
            <v>1</v>
          </cell>
          <cell r="AA50">
            <v>1</v>
          </cell>
          <cell r="AB50">
            <v>1</v>
          </cell>
          <cell r="AC50">
            <v>1</v>
          </cell>
          <cell r="AE50">
            <v>0.99999692118226602</v>
          </cell>
          <cell r="AF50">
            <v>0.99999384236453204</v>
          </cell>
          <cell r="AG50">
            <v>0.99999076354679806</v>
          </cell>
          <cell r="AH50">
            <v>0.99998768472906407</v>
          </cell>
          <cell r="AJ50">
            <v>0.99999640832202119</v>
          </cell>
          <cell r="AK50">
            <v>1.0000082107327124</v>
          </cell>
          <cell r="AL50">
            <v>1.0000200131434036</v>
          </cell>
          <cell r="AM50">
            <v>1.0000318155540948</v>
          </cell>
          <cell r="AO50">
            <v>1.0001106038098213</v>
          </cell>
          <cell r="AP50">
            <v>1.0001775896548568</v>
          </cell>
          <cell r="AQ50">
            <v>1.0002445754998923</v>
          </cell>
          <cell r="AR50">
            <v>1.0003115613449278</v>
          </cell>
        </row>
        <row r="51">
          <cell r="C51">
            <v>0</v>
          </cell>
          <cell r="D51">
            <v>0</v>
          </cell>
          <cell r="F51">
            <v>0</v>
          </cell>
          <cell r="G51">
            <v>0</v>
          </cell>
          <cell r="H51">
            <v>0</v>
          </cell>
          <cell r="I51">
            <v>0</v>
          </cell>
          <cell r="K51">
            <v>0</v>
          </cell>
          <cell r="L51">
            <v>0</v>
          </cell>
          <cell r="M51">
            <v>0</v>
          </cell>
          <cell r="N51">
            <v>0</v>
          </cell>
          <cell r="P51">
            <v>0</v>
          </cell>
          <cell r="Q51">
            <v>0</v>
          </cell>
          <cell r="R51">
            <v>0</v>
          </cell>
          <cell r="S51">
            <v>0</v>
          </cell>
          <cell r="U51">
            <v>0</v>
          </cell>
          <cell r="V51">
            <v>0</v>
          </cell>
          <cell r="W51">
            <v>0</v>
          </cell>
          <cell r="X51">
            <v>0</v>
          </cell>
          <cell r="Z51">
            <v>0</v>
          </cell>
          <cell r="AA51">
            <v>0</v>
          </cell>
          <cell r="AB51">
            <v>0</v>
          </cell>
          <cell r="AC51">
            <v>0</v>
          </cell>
          <cell r="AE51">
            <v>-1.9075536417275925E-3</v>
          </cell>
          <cell r="AF51">
            <v>-3.8608550593015713E-3</v>
          </cell>
          <cell r="AG51">
            <v>-5.8599145649590335E-3</v>
          </cell>
          <cell r="AH51">
            <v>-7.906351077940783E-3</v>
          </cell>
          <cell r="AJ51">
            <v>-2.3585139781614468E-3</v>
          </cell>
          <cell r="AK51">
            <v>5.4532428988886767E-3</v>
          </cell>
          <cell r="AL51">
            <v>1.3443312187952548E-2</v>
          </cell>
          <cell r="AM51">
            <v>2.1616155051324307E-2</v>
          </cell>
          <cell r="AO51">
            <v>7.7153689509115747E-2</v>
          </cell>
          <cell r="AP51">
            <v>0.12575768186619105</v>
          </cell>
          <cell r="AQ51">
            <v>0.17579631772388085</v>
          </cell>
          <cell r="AR51">
            <v>0.22733381056980162</v>
          </cell>
        </row>
        <row r="54">
          <cell r="C54">
            <v>1</v>
          </cell>
          <cell r="D54">
            <v>1</v>
          </cell>
          <cell r="F54">
            <v>1.0014935538798346</v>
          </cell>
          <cell r="G54">
            <v>1.0029871077596693</v>
          </cell>
          <cell r="H54">
            <v>1.0044806616395039</v>
          </cell>
          <cell r="I54">
            <v>1.0059742155193385</v>
          </cell>
          <cell r="K54">
            <v>1.009732983592305</v>
          </cell>
          <cell r="L54">
            <v>1.0119981977854371</v>
          </cell>
          <cell r="M54">
            <v>1.0142634119785692</v>
          </cell>
          <cell r="N54">
            <v>1.0165286261717013</v>
          </cell>
          <cell r="P54">
            <v>1.0216138571225444</v>
          </cell>
          <cell r="Q54">
            <v>1.0244338738802552</v>
          </cell>
          <cell r="R54">
            <v>1.027253890637966</v>
          </cell>
          <cell r="S54">
            <v>1.0300739073956768</v>
          </cell>
          <cell r="U54">
            <v>1.0353794984357438</v>
          </cell>
          <cell r="V54">
            <v>1.0378650727181005</v>
          </cell>
          <cell r="W54">
            <v>1.0403506470004571</v>
          </cell>
          <cell r="X54">
            <v>1.0428362212828137</v>
          </cell>
          <cell r="Z54">
            <v>1.047700547454395</v>
          </cell>
          <cell r="AA54">
            <v>1.0500792993436197</v>
          </cell>
          <cell r="AB54">
            <v>1.0524580512328443</v>
          </cell>
          <cell r="AC54">
            <v>1.054836803122069</v>
          </cell>
          <cell r="AE54">
            <v>1.0580057986941365</v>
          </cell>
          <cell r="AF54">
            <v>1.0587960423769796</v>
          </cell>
          <cell r="AG54">
            <v>1.0595862860598226</v>
          </cell>
          <cell r="AH54">
            <v>1.0603765297426657</v>
          </cell>
          <cell r="AJ54">
            <v>1.0621535323235067</v>
          </cell>
          <cell r="AK54">
            <v>1.0631402912215049</v>
          </cell>
          <cell r="AL54">
            <v>1.064127050119503</v>
          </cell>
          <cell r="AM54">
            <v>1.0651138090175012</v>
          </cell>
          <cell r="AO54">
            <v>1.0664720241436443</v>
          </cell>
          <cell r="AP54">
            <v>1.0668434803717892</v>
          </cell>
          <cell r="AQ54">
            <v>1.0672149365999342</v>
          </cell>
          <cell r="AR54">
            <v>1.0675863928280791</v>
          </cell>
        </row>
        <row r="56">
          <cell r="C56" t="str">
            <v>Droits directs &gt;=65 ans</v>
          </cell>
          <cell r="D56" t="str">
            <v>Salaires plafonnés</v>
          </cell>
        </row>
        <row r="57">
          <cell r="C57">
            <v>7041719</v>
          </cell>
          <cell r="D57">
            <v>1782898000000</v>
          </cell>
        </row>
        <row r="58">
          <cell r="C58">
            <v>1998</v>
          </cell>
          <cell r="D58">
            <v>1999</v>
          </cell>
          <cell r="F58">
            <v>2001</v>
          </cell>
          <cell r="G58">
            <v>2002</v>
          </cell>
          <cell r="H58">
            <v>2003</v>
          </cell>
          <cell r="I58">
            <v>2004</v>
          </cell>
          <cell r="K58">
            <v>2006</v>
          </cell>
          <cell r="L58">
            <v>2007</v>
          </cell>
          <cell r="M58">
            <v>2008</v>
          </cell>
          <cell r="N58">
            <v>2009</v>
          </cell>
          <cell r="P58">
            <v>2011</v>
          </cell>
          <cell r="Q58">
            <v>2012</v>
          </cell>
          <cell r="R58">
            <v>2013</v>
          </cell>
          <cell r="S58">
            <v>2014</v>
          </cell>
          <cell r="U58">
            <v>2016</v>
          </cell>
          <cell r="V58">
            <v>2017</v>
          </cell>
          <cell r="W58">
            <v>2018</v>
          </cell>
          <cell r="X58">
            <v>2019</v>
          </cell>
          <cell r="Z58">
            <v>2021</v>
          </cell>
          <cell r="AA58">
            <v>2022</v>
          </cell>
          <cell r="AB58">
            <v>2023</v>
          </cell>
          <cell r="AC58">
            <v>2024</v>
          </cell>
          <cell r="AE58">
            <v>2026</v>
          </cell>
          <cell r="AF58">
            <v>2027</v>
          </cell>
          <cell r="AG58">
            <v>2028</v>
          </cell>
          <cell r="AH58">
            <v>2029</v>
          </cell>
          <cell r="AJ58">
            <v>2031</v>
          </cell>
          <cell r="AK58">
            <v>2032</v>
          </cell>
          <cell r="AL58">
            <v>2033</v>
          </cell>
          <cell r="AM58">
            <v>2034</v>
          </cell>
          <cell r="AO58">
            <v>2036</v>
          </cell>
          <cell r="AP58">
            <v>2037</v>
          </cell>
          <cell r="AQ58">
            <v>2038</v>
          </cell>
          <cell r="AR58">
            <v>2039</v>
          </cell>
        </row>
        <row r="59">
          <cell r="D59">
            <v>14940070</v>
          </cell>
          <cell r="F59">
            <v>15664842.675840003</v>
          </cell>
          <cell r="G59">
            <v>15962474.686680961</v>
          </cell>
          <cell r="H59">
            <v>16297686.65510126</v>
          </cell>
          <cell r="I59">
            <v>16623640.388203286</v>
          </cell>
          <cell r="K59">
            <v>17261323.233494762</v>
          </cell>
          <cell r="L59">
            <v>17554765.728464171</v>
          </cell>
          <cell r="M59">
            <v>17835641.980119597</v>
          </cell>
          <cell r="N59">
            <v>18067505.325861152</v>
          </cell>
          <cell r="P59">
            <v>18193833.323099572</v>
          </cell>
          <cell r="Q59">
            <v>18175639.489776473</v>
          </cell>
          <cell r="R59">
            <v>18157463.8502867</v>
          </cell>
          <cell r="S59">
            <v>18139306.386436414</v>
          </cell>
          <cell r="U59">
            <v>18103045.912969928</v>
          </cell>
          <cell r="V59">
            <v>18084942.867056958</v>
          </cell>
          <cell r="W59">
            <v>18048772.981322847</v>
          </cell>
          <cell r="X59">
            <v>18012675.435360201</v>
          </cell>
          <cell r="Z59">
            <v>17922720.134236012</v>
          </cell>
          <cell r="AA59">
            <v>17868951.9738333</v>
          </cell>
          <cell r="AB59">
            <v>17815345.117911797</v>
          </cell>
          <cell r="AC59">
            <v>17744083.73744015</v>
          </cell>
          <cell r="AE59">
            <v>17602414.972880431</v>
          </cell>
          <cell r="AF59">
            <v>17532005.312988907</v>
          </cell>
          <cell r="AG59">
            <v>17461877.291736949</v>
          </cell>
          <cell r="AH59">
            <v>17392029.782570001</v>
          </cell>
          <cell r="AJ59">
            <v>17235849.355122518</v>
          </cell>
          <cell r="AK59">
            <v>17149670.108346906</v>
          </cell>
          <cell r="AL59">
            <v>17063921.757805172</v>
          </cell>
          <cell r="AM59">
            <v>16995666.070773955</v>
          </cell>
          <cell r="AO59">
            <v>16944713.06389378</v>
          </cell>
          <cell r="AP59">
            <v>16927768.350829888</v>
          </cell>
          <cell r="AQ59">
            <v>16910840.58247906</v>
          </cell>
          <cell r="AR59">
            <v>16893929.741896581</v>
          </cell>
        </row>
        <row r="60">
          <cell r="D60">
            <v>7041719</v>
          </cell>
          <cell r="F60">
            <v>7494830.4076067228</v>
          </cell>
          <cell r="G60">
            <v>7675834.306691099</v>
          </cell>
          <cell r="H60">
            <v>7853088.7369665504</v>
          </cell>
          <cell r="I60">
            <v>8032655.6540185371</v>
          </cell>
          <cell r="K60">
            <v>8310697.777842938</v>
          </cell>
          <cell r="L60">
            <v>8469814.5756519549</v>
          </cell>
          <cell r="M60">
            <v>8650508.6021205261</v>
          </cell>
          <cell r="N60">
            <v>8831902.5370269064</v>
          </cell>
          <cell r="P60">
            <v>9312023.2838012949</v>
          </cell>
          <cell r="Q60">
            <v>9637387.4436998423</v>
          </cell>
          <cell r="R60">
            <v>9962018.9492611438</v>
          </cell>
          <cell r="S60">
            <v>10273563.607810006</v>
          </cell>
          <cell r="U60">
            <v>10852385.277768759</v>
          </cell>
          <cell r="V60">
            <v>11125520.614814412</v>
          </cell>
          <cell r="W60">
            <v>11377605.847752437</v>
          </cell>
          <cell r="X60">
            <v>11631731.87841304</v>
          </cell>
          <cell r="Z60">
            <v>12122952.041513689</v>
          </cell>
          <cell r="AA60">
            <v>12362985.332265906</v>
          </cell>
          <cell r="AB60">
            <v>12595210.257336818</v>
          </cell>
          <cell r="AC60">
            <v>12834977.359449113</v>
          </cell>
          <cell r="AE60">
            <v>13300622.160397973</v>
          </cell>
          <cell r="AF60">
            <v>13521499.401686367</v>
          </cell>
          <cell r="AG60">
            <v>13757331.634872731</v>
          </cell>
          <cell r="AH60">
            <v>13995723.123592578</v>
          </cell>
          <cell r="AJ60">
            <v>14436476.553460699</v>
          </cell>
          <cell r="AK60">
            <v>14628755.789243905</v>
          </cell>
          <cell r="AL60">
            <v>14816822.407481965</v>
          </cell>
          <cell r="AM60">
            <v>15007274.687933795</v>
          </cell>
          <cell r="AO60">
            <v>15397076.716927843</v>
          </cell>
          <cell r="AP60">
            <v>15585706.970507752</v>
          </cell>
          <cell r="AQ60">
            <v>15750076.940763094</v>
          </cell>
          <cell r="AR60">
            <v>15866366.811208844</v>
          </cell>
        </row>
        <row r="61">
          <cell r="D61">
            <v>1807858572000</v>
          </cell>
          <cell r="F61">
            <v>1947588795788.7559</v>
          </cell>
          <cell r="G61">
            <v>2022300249584.0083</v>
          </cell>
          <cell r="H61">
            <v>2101934388812.1277</v>
          </cell>
          <cell r="I61">
            <v>2180420618890.3723</v>
          </cell>
          <cell r="K61">
            <v>2337091123311.3804</v>
          </cell>
          <cell r="L61">
            <v>2414850819166.1963</v>
          </cell>
          <cell r="M61">
            <v>2492744247189.2212</v>
          </cell>
          <cell r="N61">
            <v>2565552321161.1235</v>
          </cell>
          <cell r="P61">
            <v>2666823737816.1094</v>
          </cell>
          <cell r="Q61">
            <v>2706783424703.5464</v>
          </cell>
          <cell r="R61">
            <v>2747341867539.3042</v>
          </cell>
          <cell r="S61">
            <v>2788508038082.5137</v>
          </cell>
          <cell r="U61">
            <v>2872700123506.3398</v>
          </cell>
          <cell r="V61">
            <v>2915744662156.958</v>
          </cell>
          <cell r="W61">
            <v>2956471783597.9663</v>
          </cell>
          <cell r="X61">
            <v>2997767781471.2627</v>
          </cell>
          <cell r="Z61">
            <v>3079010026917.9229</v>
          </cell>
          <cell r="AA61">
            <v>3118889364786.564</v>
          </cell>
          <cell r="AB61">
            <v>3159285219839.2788</v>
          </cell>
          <cell r="AC61">
            <v>3196994448223.2808</v>
          </cell>
          <cell r="AE61">
            <v>3273768569403.228</v>
          </cell>
          <cell r="AF61">
            <v>3312844271047.625</v>
          </cell>
          <cell r="AG61">
            <v>3352386380266.8491</v>
          </cell>
          <cell r="AH61">
            <v>3392400464101.7148</v>
          </cell>
          <cell r="AJ61">
            <v>3470379338385.2041</v>
          </cell>
          <cell r="AK61">
            <v>3508275880760.3701</v>
          </cell>
          <cell r="AL61">
            <v>3546586253378.2739</v>
          </cell>
          <cell r="AM61">
            <v>3585314975265.1646</v>
          </cell>
          <cell r="AO61">
            <v>3678786725439.835</v>
          </cell>
          <cell r="AP61">
            <v>3733909665733.8247</v>
          </cell>
          <cell r="AQ61">
            <v>3789858568165.1802</v>
          </cell>
          <cell r="AR61">
            <v>3846645808950.5669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E1" t="str">
            <v>Cnavts</v>
          </cell>
        </row>
        <row r="4">
          <cell r="E4">
            <v>15283557.51516</v>
          </cell>
          <cell r="F4">
            <v>15283557.51516</v>
          </cell>
        </row>
      </sheetData>
      <sheetData sheetId="10" refreshError="1"/>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 diffusion CC"/>
      <sheetName val="données source stock"/>
      <sheetName val="flux détaillé "/>
      <sheetName val="flux diffusion CC"/>
      <sheetName val="données source flux"/>
      <sheetName val="flux gendarmes - militair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E avant réforme"/>
      <sheetName val="FPE après réforme"/>
      <sheetName val="CNRACL avant réforme"/>
      <sheetName val="CNRACL après réforme"/>
      <sheetName val="Départs anticipés"/>
      <sheetName val="Compar"/>
      <sheetName val="GraphPmoy"/>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
      <sheetName val="H3"/>
      <sheetName val="H0_graph"/>
      <sheetName val="graph_29mars"/>
      <sheetName val="verif_perso"/>
      <sheetName val="H1"/>
      <sheetName val="H2"/>
      <sheetName val="H0H1H2_graph"/>
      <sheetName val="H0_varindex"/>
    </sheetNames>
    <sheetDataSet>
      <sheetData sheetId="0" refreshError="1">
        <row r="1">
          <cell r="A1" t="str">
            <v>Organisme:</v>
          </cell>
          <cell r="B1" t="str">
            <v>CANCAVA base</v>
          </cell>
          <cell r="F1" t="str">
            <v>Prix_2001</v>
          </cell>
          <cell r="G1" t="str">
            <v>Tcot</v>
          </cell>
        </row>
        <row r="2">
          <cell r="A2" t="str">
            <v>Variante:</v>
          </cell>
          <cell r="B2" t="str">
            <v>H1_T</v>
          </cell>
          <cell r="F2">
            <v>1.012</v>
          </cell>
          <cell r="G2">
            <v>0.16580249999999999</v>
          </cell>
        </row>
        <row r="3">
          <cell r="A3" t="str">
            <v>Dates</v>
          </cell>
          <cell r="B3" t="str">
            <v>n.s.</v>
          </cell>
          <cell r="C3">
            <v>1998</v>
          </cell>
          <cell r="D3">
            <v>1999</v>
          </cell>
          <cell r="E3">
            <v>2000</v>
          </cell>
          <cell r="F3">
            <v>2001</v>
          </cell>
          <cell r="G3">
            <v>2002</v>
          </cell>
          <cell r="H3">
            <v>2003</v>
          </cell>
          <cell r="I3">
            <v>2004</v>
          </cell>
          <cell r="J3">
            <v>2005</v>
          </cell>
          <cell r="K3">
            <v>2006</v>
          </cell>
          <cell r="L3">
            <v>2007</v>
          </cell>
          <cell r="M3">
            <v>2008</v>
          </cell>
          <cell r="N3">
            <v>2009</v>
          </cell>
          <cell r="O3">
            <v>2010</v>
          </cell>
          <cell r="P3">
            <v>2011</v>
          </cell>
          <cell r="Q3">
            <v>2012</v>
          </cell>
          <cell r="R3">
            <v>2013</v>
          </cell>
          <cell r="S3">
            <v>2014</v>
          </cell>
          <cell r="T3">
            <v>2015</v>
          </cell>
          <cell r="U3">
            <v>2016</v>
          </cell>
          <cell r="V3">
            <v>2017</v>
          </cell>
          <cell r="W3">
            <v>2018</v>
          </cell>
          <cell r="X3">
            <v>2019</v>
          </cell>
          <cell r="Y3">
            <v>2020</v>
          </cell>
          <cell r="Z3">
            <v>2021</v>
          </cell>
          <cell r="AA3">
            <v>2022</v>
          </cell>
          <cell r="AB3">
            <v>2023</v>
          </cell>
          <cell r="AC3">
            <v>2024</v>
          </cell>
          <cell r="AD3">
            <v>2025</v>
          </cell>
          <cell r="AE3">
            <v>2026</v>
          </cell>
          <cell r="AF3">
            <v>2027</v>
          </cell>
          <cell r="AG3">
            <v>2028</v>
          </cell>
          <cell r="AH3">
            <v>2029</v>
          </cell>
          <cell r="AI3">
            <v>2030</v>
          </cell>
          <cell r="AJ3">
            <v>2031</v>
          </cell>
          <cell r="AK3">
            <v>2032</v>
          </cell>
          <cell r="AL3">
            <v>2033</v>
          </cell>
          <cell r="AM3">
            <v>2034</v>
          </cell>
          <cell r="AN3">
            <v>2035</v>
          </cell>
          <cell r="AO3">
            <v>2036</v>
          </cell>
          <cell r="AP3">
            <v>2037</v>
          </cell>
          <cell r="AQ3">
            <v>2038</v>
          </cell>
          <cell r="AR3">
            <v>2039</v>
          </cell>
          <cell r="AS3">
            <v>2040</v>
          </cell>
        </row>
        <row r="4">
          <cell r="A4" t="str">
            <v>Eff_Cotisants</v>
          </cell>
          <cell r="B4" t="str">
            <v>Effectif de cotisants</v>
          </cell>
          <cell r="E4">
            <v>494027</v>
          </cell>
          <cell r="F4">
            <v>505229</v>
          </cell>
          <cell r="G4">
            <v>513486</v>
          </cell>
          <cell r="H4">
            <v>521743</v>
          </cell>
          <cell r="I4">
            <v>530000</v>
          </cell>
          <cell r="J4">
            <v>530000</v>
          </cell>
          <cell r="K4">
            <v>530000</v>
          </cell>
          <cell r="L4">
            <v>530000</v>
          </cell>
          <cell r="M4">
            <v>530000</v>
          </cell>
          <cell r="N4">
            <v>530000</v>
          </cell>
          <cell r="O4">
            <v>530000</v>
          </cell>
          <cell r="P4">
            <v>530000</v>
          </cell>
          <cell r="Q4">
            <v>530000</v>
          </cell>
          <cell r="R4">
            <v>530000</v>
          </cell>
          <cell r="S4">
            <v>530000</v>
          </cell>
          <cell r="T4">
            <v>530000</v>
          </cell>
          <cell r="U4">
            <v>530000</v>
          </cell>
          <cell r="V4">
            <v>530000</v>
          </cell>
          <cell r="W4">
            <v>530000</v>
          </cell>
          <cell r="X4">
            <v>530000</v>
          </cell>
          <cell r="Y4">
            <v>530000</v>
          </cell>
          <cell r="Z4">
            <v>530000</v>
          </cell>
          <cell r="AA4">
            <v>530000</v>
          </cell>
          <cell r="AB4">
            <v>530000</v>
          </cell>
          <cell r="AC4">
            <v>530000</v>
          </cell>
          <cell r="AD4">
            <v>530000</v>
          </cell>
          <cell r="AE4">
            <v>530000</v>
          </cell>
          <cell r="AF4">
            <v>530000</v>
          </cell>
          <cell r="AG4">
            <v>530000</v>
          </cell>
          <cell r="AH4">
            <v>530000</v>
          </cell>
          <cell r="AI4">
            <v>530000</v>
          </cell>
          <cell r="AJ4">
            <v>530000</v>
          </cell>
          <cell r="AK4">
            <v>530000</v>
          </cell>
          <cell r="AL4">
            <v>530000</v>
          </cell>
          <cell r="AM4">
            <v>530000</v>
          </cell>
          <cell r="AN4">
            <v>530000</v>
          </cell>
          <cell r="AO4">
            <v>530000</v>
          </cell>
          <cell r="AP4">
            <v>530000</v>
          </cell>
          <cell r="AQ4">
            <v>530000</v>
          </cell>
          <cell r="AR4">
            <v>530000</v>
          </cell>
          <cell r="AS4">
            <v>530000</v>
          </cell>
        </row>
        <row r="5">
          <cell r="A5" t="str">
            <v>Sal_Plaf</v>
          </cell>
          <cell r="B5" t="str">
            <v>Masse des salaires plafonnés</v>
          </cell>
        </row>
        <row r="6">
          <cell r="A6" t="str">
            <v>Sal_Tot</v>
          </cell>
          <cell r="B6" t="str">
            <v>Masse salaires totale</v>
          </cell>
        </row>
        <row r="7">
          <cell r="A7" t="str">
            <v>M_Cotisations</v>
          </cell>
          <cell r="B7" t="str">
            <v>Masse des cotisations</v>
          </cell>
          <cell r="E7">
            <v>7769</v>
          </cell>
          <cell r="F7">
            <v>8026</v>
          </cell>
          <cell r="G7">
            <v>8326</v>
          </cell>
          <cell r="H7">
            <v>8619</v>
          </cell>
          <cell r="I7">
            <v>8846</v>
          </cell>
          <cell r="J7">
            <v>9000</v>
          </cell>
          <cell r="K7">
            <v>9151</v>
          </cell>
          <cell r="L7">
            <v>9301</v>
          </cell>
          <cell r="M7">
            <v>9450</v>
          </cell>
          <cell r="N7">
            <v>9602</v>
          </cell>
          <cell r="O7">
            <v>9756</v>
          </cell>
          <cell r="P7">
            <v>9912</v>
          </cell>
          <cell r="Q7">
            <v>10071</v>
          </cell>
          <cell r="R7">
            <v>10234</v>
          </cell>
          <cell r="S7">
            <v>10399</v>
          </cell>
          <cell r="T7">
            <v>10566</v>
          </cell>
          <cell r="U7">
            <v>10737</v>
          </cell>
          <cell r="V7">
            <v>10909</v>
          </cell>
          <cell r="W7">
            <v>11084</v>
          </cell>
          <cell r="X7">
            <v>11262</v>
          </cell>
          <cell r="Y7">
            <v>11442</v>
          </cell>
          <cell r="Z7">
            <v>11624</v>
          </cell>
          <cell r="AA7">
            <v>11810</v>
          </cell>
          <cell r="AB7">
            <v>11998</v>
          </cell>
          <cell r="AC7">
            <v>12189</v>
          </cell>
          <cell r="AD7">
            <v>12383</v>
          </cell>
          <cell r="AE7">
            <v>12581</v>
          </cell>
          <cell r="AF7">
            <v>12782</v>
          </cell>
          <cell r="AG7">
            <v>12986</v>
          </cell>
          <cell r="AH7">
            <v>13194</v>
          </cell>
          <cell r="AI7">
            <v>13405</v>
          </cell>
          <cell r="AJ7">
            <v>13619</v>
          </cell>
          <cell r="AK7">
            <v>13837</v>
          </cell>
          <cell r="AL7">
            <v>14059</v>
          </cell>
          <cell r="AM7">
            <v>14284</v>
          </cell>
          <cell r="AN7">
            <v>14512</v>
          </cell>
          <cell r="AO7">
            <v>14745</v>
          </cell>
          <cell r="AP7">
            <v>14981</v>
          </cell>
          <cell r="AQ7">
            <v>15220</v>
          </cell>
          <cell r="AR7">
            <v>15464</v>
          </cell>
          <cell r="AS7">
            <v>15711</v>
          </cell>
        </row>
        <row r="8">
          <cell r="A8" t="str">
            <v>FSV_Maj_E</v>
          </cell>
          <cell r="B8" t="str">
            <v>FSV Majorations 10% pour enfant</v>
          </cell>
          <cell r="E8">
            <v>266.09010802</v>
          </cell>
          <cell r="F8">
            <v>278.95169774823944</v>
          </cell>
          <cell r="G8">
            <v>288.06553947619716</v>
          </cell>
          <cell r="H8">
            <v>297.24326327234155</v>
          </cell>
          <cell r="I8">
            <v>307.44310015947184</v>
          </cell>
          <cell r="J8">
            <v>317.49387888749999</v>
          </cell>
          <cell r="K8">
            <v>327.5872456609859</v>
          </cell>
          <cell r="L8">
            <v>339.74613263917252</v>
          </cell>
          <cell r="M8">
            <v>352.92713270834508</v>
          </cell>
          <cell r="N8">
            <v>366.47013116390843</v>
          </cell>
          <cell r="O8">
            <v>380.35383398313377</v>
          </cell>
          <cell r="P8">
            <v>394.40788898419015</v>
          </cell>
          <cell r="Q8">
            <v>408.18512168977111</v>
          </cell>
          <cell r="R8">
            <v>422.04753048626759</v>
          </cell>
          <cell r="S8">
            <v>435.27111860089786</v>
          </cell>
          <cell r="T8">
            <v>448.28176648823944</v>
          </cell>
          <cell r="U8">
            <v>461.16465023920773</v>
          </cell>
          <cell r="V8">
            <v>473.87718180834503</v>
          </cell>
          <cell r="W8">
            <v>486.56841935475353</v>
          </cell>
          <cell r="X8">
            <v>499.3874210375352</v>
          </cell>
          <cell r="Y8">
            <v>512.33418685669017</v>
          </cell>
          <cell r="Z8">
            <v>525.45130485767606</v>
          </cell>
          <cell r="AA8">
            <v>538.88783319959509</v>
          </cell>
          <cell r="AB8">
            <v>552.62247785971829</v>
          </cell>
          <cell r="AC8">
            <v>566.67653286077461</v>
          </cell>
          <cell r="AD8">
            <v>581.07129222549293</v>
          </cell>
          <cell r="AE8">
            <v>595.55122768112676</v>
          </cell>
          <cell r="AF8">
            <v>610.20151531859153</v>
          </cell>
          <cell r="AG8">
            <v>624.8518029560563</v>
          </cell>
          <cell r="AH8">
            <v>639.6298547298943</v>
          </cell>
          <cell r="AI8">
            <v>654.5143766173768</v>
          </cell>
          <cell r="AJ8">
            <v>669.50536861850355</v>
          </cell>
          <cell r="AK8">
            <v>684.70930084691895</v>
          </cell>
          <cell r="AL8">
            <v>699.91323307533446</v>
          </cell>
          <cell r="AM8">
            <v>715.13845932647882</v>
          </cell>
          <cell r="AN8">
            <v>730.34239155489433</v>
          </cell>
          <cell r="AO8">
            <v>745.54632378330984</v>
          </cell>
          <cell r="AP8">
            <v>760.81413807991191</v>
          </cell>
          <cell r="AQ8">
            <v>776.16712846742951</v>
          </cell>
          <cell r="AR8">
            <v>791.64788299132044</v>
          </cell>
          <cell r="AS8">
            <v>807.21381360612679</v>
          </cell>
        </row>
        <row r="9">
          <cell r="A9" t="str">
            <v>FSV_Cho</v>
          </cell>
          <cell r="B9" t="str">
            <v>FSV Validation Chômage</v>
          </cell>
        </row>
        <row r="10">
          <cell r="A10" t="str">
            <v>Cot_Maj_E_Cho</v>
          </cell>
          <cell r="B10" t="str">
            <v>Total Cotisation et FSV Majoration enfant et chômage</v>
          </cell>
          <cell r="E10">
            <v>8035.0901080200001</v>
          </cell>
          <cell r="F10">
            <v>8304.9516977482399</v>
          </cell>
          <cell r="G10">
            <v>8614.065539476198</v>
          </cell>
          <cell r="H10">
            <v>8916.2432632723412</v>
          </cell>
          <cell r="I10">
            <v>9153.4431001594712</v>
          </cell>
          <cell r="J10">
            <v>9317.4938788875006</v>
          </cell>
          <cell r="K10">
            <v>9478.5872456609868</v>
          </cell>
          <cell r="L10">
            <v>9640.7461326391731</v>
          </cell>
          <cell r="M10">
            <v>9802.9271327083443</v>
          </cell>
          <cell r="N10">
            <v>9968.4701311639092</v>
          </cell>
          <cell r="O10">
            <v>10136.353833983134</v>
          </cell>
          <cell r="P10">
            <v>10306.407888984189</v>
          </cell>
          <cell r="Q10">
            <v>10479.18512168977</v>
          </cell>
          <cell r="R10">
            <v>10656.047530486268</v>
          </cell>
          <cell r="S10">
            <v>10834.271118600898</v>
          </cell>
          <cell r="T10">
            <v>11014.281766488239</v>
          </cell>
          <cell r="U10">
            <v>11198.164650239207</v>
          </cell>
          <cell r="V10">
            <v>11382.877181808344</v>
          </cell>
          <cell r="W10">
            <v>11570.568419354753</v>
          </cell>
          <cell r="X10">
            <v>11761.387421037536</v>
          </cell>
          <cell r="Y10">
            <v>11954.334186856689</v>
          </cell>
          <cell r="Z10">
            <v>12149.451304857675</v>
          </cell>
          <cell r="AA10">
            <v>12348.887833199595</v>
          </cell>
          <cell r="AB10">
            <v>12550.622477859719</v>
          </cell>
          <cell r="AC10">
            <v>12755.676532860774</v>
          </cell>
          <cell r="AD10">
            <v>12964.071292225493</v>
          </cell>
          <cell r="AE10">
            <v>13176.551227681126</v>
          </cell>
          <cell r="AF10">
            <v>13392.201515318591</v>
          </cell>
          <cell r="AG10">
            <v>13610.851802956056</v>
          </cell>
          <cell r="AH10">
            <v>13833.629854729894</v>
          </cell>
          <cell r="AI10">
            <v>14059.514376617377</v>
          </cell>
          <cell r="AJ10">
            <v>14288.505368618504</v>
          </cell>
          <cell r="AK10">
            <v>14521.709300846918</v>
          </cell>
          <cell r="AL10">
            <v>14758.913233075335</v>
          </cell>
          <cell r="AM10">
            <v>14999.138459326479</v>
          </cell>
          <cell r="AN10">
            <v>15242.342391554894</v>
          </cell>
          <cell r="AO10">
            <v>15490.54632378331</v>
          </cell>
          <cell r="AP10">
            <v>15741.814138079912</v>
          </cell>
          <cell r="AQ10">
            <v>15996.16712846743</v>
          </cell>
          <cell r="AR10">
            <v>16255.647882991321</v>
          </cell>
          <cell r="AS10">
            <v>16518.213813606126</v>
          </cell>
        </row>
        <row r="11">
          <cell r="A11" t="str">
            <v>Eff_DD</v>
          </cell>
          <cell r="B11" t="str">
            <v>Effectifs pensionnés de droit direct</v>
          </cell>
          <cell r="E11">
            <v>489882</v>
          </cell>
          <cell r="F11">
            <v>494733</v>
          </cell>
          <cell r="G11">
            <v>507450</v>
          </cell>
          <cell r="H11">
            <v>520504</v>
          </cell>
          <cell r="I11">
            <v>536619</v>
          </cell>
          <cell r="J11">
            <v>552436</v>
          </cell>
          <cell r="K11">
            <v>569175</v>
          </cell>
          <cell r="L11">
            <v>589535</v>
          </cell>
          <cell r="M11">
            <v>612680</v>
          </cell>
          <cell r="N11">
            <v>636200</v>
          </cell>
          <cell r="O11">
            <v>660204</v>
          </cell>
          <cell r="P11">
            <v>684080</v>
          </cell>
          <cell r="Q11">
            <v>706953</v>
          </cell>
          <cell r="R11">
            <v>729404</v>
          </cell>
          <cell r="S11">
            <v>751225</v>
          </cell>
          <cell r="T11">
            <v>772346</v>
          </cell>
          <cell r="U11">
            <v>792458</v>
          </cell>
          <cell r="V11">
            <v>811516</v>
          </cell>
          <cell r="W11">
            <v>829654</v>
          </cell>
          <cell r="X11">
            <v>846808</v>
          </cell>
          <cell r="Y11">
            <v>863314</v>
          </cell>
          <cell r="Z11">
            <v>878936</v>
          </cell>
          <cell r="AA11">
            <v>893992</v>
          </cell>
          <cell r="AB11">
            <v>908324</v>
          </cell>
          <cell r="AC11">
            <v>922071</v>
          </cell>
          <cell r="AD11">
            <v>935398</v>
          </cell>
          <cell r="AE11">
            <v>947682</v>
          </cell>
          <cell r="AF11">
            <v>959018</v>
          </cell>
          <cell r="AG11">
            <v>969207</v>
          </cell>
          <cell r="AH11">
            <v>978515</v>
          </cell>
          <cell r="AI11">
            <v>987120</v>
          </cell>
          <cell r="AJ11">
            <v>994910</v>
          </cell>
          <cell r="AK11">
            <v>1002053</v>
          </cell>
          <cell r="AL11">
            <v>1008185</v>
          </cell>
          <cell r="AM11">
            <v>1013359</v>
          </cell>
          <cell r="AN11">
            <v>1017581</v>
          </cell>
          <cell r="AO11">
            <v>1020866</v>
          </cell>
          <cell r="AP11">
            <v>1023514</v>
          </cell>
          <cell r="AQ11">
            <v>1025594</v>
          </cell>
          <cell r="AR11">
            <v>1027169</v>
          </cell>
          <cell r="AS11">
            <v>1028232</v>
          </cell>
        </row>
        <row r="12">
          <cell r="A12" t="str">
            <v>Eff_DD_Moins60</v>
          </cell>
          <cell r="B12" t="str">
            <v>Effectifs droit direct moins de 60 ans</v>
          </cell>
          <cell r="E12">
            <v>147</v>
          </cell>
          <cell r="F12">
            <v>111</v>
          </cell>
          <cell r="G12">
            <v>103</v>
          </cell>
          <cell r="H12">
            <v>110</v>
          </cell>
          <cell r="I12">
            <v>110</v>
          </cell>
          <cell r="J12">
            <v>112</v>
          </cell>
          <cell r="K12">
            <v>139</v>
          </cell>
          <cell r="L12">
            <v>144</v>
          </cell>
          <cell r="M12">
            <v>145</v>
          </cell>
          <cell r="N12">
            <v>147</v>
          </cell>
          <cell r="O12">
            <v>146</v>
          </cell>
          <cell r="P12">
            <v>140</v>
          </cell>
          <cell r="Q12">
            <v>140</v>
          </cell>
          <cell r="R12">
            <v>135</v>
          </cell>
          <cell r="S12">
            <v>134</v>
          </cell>
          <cell r="T12">
            <v>132</v>
          </cell>
          <cell r="U12">
            <v>130</v>
          </cell>
          <cell r="V12">
            <v>129</v>
          </cell>
          <cell r="W12">
            <v>129</v>
          </cell>
          <cell r="X12">
            <v>129</v>
          </cell>
          <cell r="Y12">
            <v>128</v>
          </cell>
          <cell r="Z12">
            <v>128</v>
          </cell>
          <cell r="AA12">
            <v>128</v>
          </cell>
          <cell r="AB12">
            <v>128</v>
          </cell>
          <cell r="AC12">
            <v>129</v>
          </cell>
          <cell r="AD12">
            <v>126</v>
          </cell>
          <cell r="AE12">
            <v>125</v>
          </cell>
          <cell r="AF12">
            <v>122</v>
          </cell>
          <cell r="AG12">
            <v>121</v>
          </cell>
          <cell r="AH12">
            <v>121</v>
          </cell>
          <cell r="AI12">
            <v>120</v>
          </cell>
          <cell r="AJ12">
            <v>120</v>
          </cell>
          <cell r="AK12">
            <v>119</v>
          </cell>
          <cell r="AL12">
            <v>117</v>
          </cell>
          <cell r="AM12">
            <v>116</v>
          </cell>
          <cell r="AN12">
            <v>115</v>
          </cell>
          <cell r="AO12">
            <v>115</v>
          </cell>
          <cell r="AP12">
            <v>115</v>
          </cell>
          <cell r="AQ12">
            <v>115</v>
          </cell>
          <cell r="AR12">
            <v>114</v>
          </cell>
          <cell r="AS12">
            <v>114</v>
          </cell>
        </row>
        <row r="13">
          <cell r="A13" t="str">
            <v>Eff_DD_6064</v>
          </cell>
          <cell r="B13" t="str">
            <v>Effectifs droit direct 60 à 64 ans</v>
          </cell>
          <cell r="E13">
            <v>127078</v>
          </cell>
          <cell r="F13">
            <v>124061</v>
          </cell>
          <cell r="G13">
            <v>126344</v>
          </cell>
          <cell r="H13">
            <v>129800</v>
          </cell>
          <cell r="I13">
            <v>135287</v>
          </cell>
          <cell r="J13">
            <v>139976</v>
          </cell>
          <cell r="K13">
            <v>146126</v>
          </cell>
          <cell r="L13">
            <v>156233</v>
          </cell>
          <cell r="M13">
            <v>166896</v>
          </cell>
          <cell r="N13">
            <v>176829</v>
          </cell>
          <cell r="O13">
            <v>185609</v>
          </cell>
          <cell r="P13">
            <v>194366</v>
          </cell>
          <cell r="Q13">
            <v>202186</v>
          </cell>
          <cell r="R13">
            <v>202903</v>
          </cell>
          <cell r="S13">
            <v>201073</v>
          </cell>
          <cell r="T13">
            <v>198700</v>
          </cell>
          <cell r="U13">
            <v>195307</v>
          </cell>
          <cell r="V13">
            <v>191620</v>
          </cell>
          <cell r="W13">
            <v>189137</v>
          </cell>
          <cell r="X13">
            <v>186413</v>
          </cell>
          <cell r="Y13">
            <v>185087</v>
          </cell>
          <cell r="Z13">
            <v>183759</v>
          </cell>
          <cell r="AA13">
            <v>182921</v>
          </cell>
          <cell r="AB13">
            <v>182504</v>
          </cell>
          <cell r="AC13">
            <v>182362</v>
          </cell>
          <cell r="AD13">
            <v>182462</v>
          </cell>
          <cell r="AE13">
            <v>182140</v>
          </cell>
          <cell r="AF13">
            <v>181583</v>
          </cell>
          <cell r="AG13">
            <v>180379</v>
          </cell>
          <cell r="AH13">
            <v>178971</v>
          </cell>
          <cell r="AI13">
            <v>177377</v>
          </cell>
          <cell r="AJ13">
            <v>175312</v>
          </cell>
          <cell r="AK13">
            <v>173907</v>
          </cell>
          <cell r="AL13">
            <v>172600</v>
          </cell>
          <cell r="AM13">
            <v>171670</v>
          </cell>
          <cell r="AN13">
            <v>170745</v>
          </cell>
          <cell r="AO13">
            <v>169515</v>
          </cell>
          <cell r="AP13">
            <v>168391</v>
          </cell>
          <cell r="AQ13">
            <v>167198</v>
          </cell>
          <cell r="AR13">
            <v>166263</v>
          </cell>
          <cell r="AS13">
            <v>165567</v>
          </cell>
        </row>
        <row r="14">
          <cell r="A14" t="str">
            <v>Eff_DD_65plus</v>
          </cell>
          <cell r="B14" t="str">
            <v>Effectifs droit direct 65 ans et plus</v>
          </cell>
          <cell r="E14">
            <v>362657</v>
          </cell>
          <cell r="F14">
            <v>370561</v>
          </cell>
          <cell r="G14">
            <v>381003</v>
          </cell>
          <cell r="H14">
            <v>390594</v>
          </cell>
          <cell r="I14">
            <v>401222</v>
          </cell>
          <cell r="J14">
            <v>412348</v>
          </cell>
          <cell r="K14">
            <v>422910</v>
          </cell>
          <cell r="L14">
            <v>433158</v>
          </cell>
          <cell r="M14">
            <v>445639</v>
          </cell>
          <cell r="N14">
            <v>459224</v>
          </cell>
          <cell r="O14">
            <v>474449</v>
          </cell>
          <cell r="P14">
            <v>489574</v>
          </cell>
          <cell r="Q14">
            <v>504627</v>
          </cell>
          <cell r="R14">
            <v>526366</v>
          </cell>
          <cell r="S14">
            <v>550018</v>
          </cell>
          <cell r="T14">
            <v>573514</v>
          </cell>
          <cell r="U14">
            <v>597021</v>
          </cell>
          <cell r="V14">
            <v>619767</v>
          </cell>
          <cell r="W14">
            <v>640388</v>
          </cell>
          <cell r="X14">
            <v>660266</v>
          </cell>
          <cell r="Y14">
            <v>678099</v>
          </cell>
          <cell r="Z14">
            <v>695049</v>
          </cell>
          <cell r="AA14">
            <v>710943</v>
          </cell>
          <cell r="AB14">
            <v>725692</v>
          </cell>
          <cell r="AC14">
            <v>739580</v>
          </cell>
          <cell r="AD14">
            <v>752810</v>
          </cell>
          <cell r="AE14">
            <v>765417</v>
          </cell>
          <cell r="AF14">
            <v>777313</v>
          </cell>
          <cell r="AG14">
            <v>788707</v>
          </cell>
          <cell r="AH14">
            <v>799423</v>
          </cell>
          <cell r="AI14">
            <v>809623</v>
          </cell>
          <cell r="AJ14">
            <v>819478</v>
          </cell>
          <cell r="AK14">
            <v>828027</v>
          </cell>
          <cell r="AL14">
            <v>835468</v>
          </cell>
          <cell r="AM14">
            <v>841573</v>
          </cell>
          <cell r="AN14">
            <v>846721</v>
          </cell>
          <cell r="AO14">
            <v>851236</v>
          </cell>
          <cell r="AP14">
            <v>855008</v>
          </cell>
          <cell r="AQ14">
            <v>858281</v>
          </cell>
          <cell r="AR14">
            <v>860792</v>
          </cell>
          <cell r="AS14">
            <v>862551</v>
          </cell>
        </row>
        <row r="15">
          <cell r="A15" t="str">
            <v>Eff_Derive</v>
          </cell>
          <cell r="B15" t="str">
            <v>Effectifs pensionnés de droit dérivé</v>
          </cell>
          <cell r="E15">
            <v>218470</v>
          </cell>
          <cell r="F15">
            <v>220418</v>
          </cell>
          <cell r="G15">
            <v>223126</v>
          </cell>
          <cell r="H15">
            <v>225586</v>
          </cell>
          <cell r="I15">
            <v>227734</v>
          </cell>
          <cell r="J15">
            <v>229616</v>
          </cell>
          <cell r="K15">
            <v>231259</v>
          </cell>
          <cell r="L15">
            <v>232662</v>
          </cell>
          <cell r="M15">
            <v>233905</v>
          </cell>
          <cell r="N15">
            <v>234994</v>
          </cell>
          <cell r="O15">
            <v>235979</v>
          </cell>
          <cell r="P15">
            <v>236868</v>
          </cell>
          <cell r="Q15">
            <v>237649</v>
          </cell>
          <cell r="R15">
            <v>238320</v>
          </cell>
          <cell r="S15">
            <v>238879</v>
          </cell>
          <cell r="T15">
            <v>239310</v>
          </cell>
          <cell r="U15">
            <v>239604</v>
          </cell>
          <cell r="V15">
            <v>239777</v>
          </cell>
          <cell r="W15">
            <v>239889</v>
          </cell>
          <cell r="X15">
            <v>239928</v>
          </cell>
          <cell r="Y15">
            <v>239865</v>
          </cell>
          <cell r="Z15">
            <v>239669</v>
          </cell>
          <cell r="AA15">
            <v>239340</v>
          </cell>
          <cell r="AB15">
            <v>238816</v>
          </cell>
          <cell r="AC15">
            <v>238205</v>
          </cell>
          <cell r="AD15">
            <v>237570</v>
          </cell>
          <cell r="AE15">
            <v>236929</v>
          </cell>
          <cell r="AF15">
            <v>236276</v>
          </cell>
          <cell r="AG15">
            <v>235586</v>
          </cell>
          <cell r="AH15">
            <v>234863</v>
          </cell>
          <cell r="AI15">
            <v>234094</v>
          </cell>
          <cell r="AJ15">
            <v>233259</v>
          </cell>
          <cell r="AK15">
            <v>232548</v>
          </cell>
          <cell r="AL15">
            <v>231931</v>
          </cell>
          <cell r="AM15">
            <v>231387</v>
          </cell>
          <cell r="AN15">
            <v>230883</v>
          </cell>
          <cell r="AO15">
            <v>230392</v>
          </cell>
          <cell r="AP15">
            <v>229833</v>
          </cell>
          <cell r="AQ15">
            <v>229196</v>
          </cell>
          <cell r="AR15">
            <v>228420</v>
          </cell>
          <cell r="AS15">
            <v>227476</v>
          </cell>
        </row>
        <row r="16">
          <cell r="A16" t="str">
            <v>M_Pensions</v>
          </cell>
          <cell r="B16" t="str">
            <v>Masse Pensions</v>
          </cell>
          <cell r="E16">
            <v>12762.09010802</v>
          </cell>
          <cell r="F16">
            <v>13378.95169774824</v>
          </cell>
          <cell r="G16">
            <v>13655.065539476198</v>
          </cell>
          <cell r="H16">
            <v>13927.243263272341</v>
          </cell>
          <cell r="I16">
            <v>14238.443100159471</v>
          </cell>
          <cell r="J16">
            <v>14533.493878887501</v>
          </cell>
          <cell r="K16">
            <v>14824.587245660987</v>
          </cell>
          <cell r="L16">
            <v>15200.746132639173</v>
          </cell>
          <cell r="M16">
            <v>15612.927132708344</v>
          </cell>
          <cell r="N16">
            <v>16031.470131163909</v>
          </cell>
          <cell r="O16">
            <v>16456.353833983136</v>
          </cell>
          <cell r="P16">
            <v>16878.407888984191</v>
          </cell>
          <cell r="Q16">
            <v>17281.18512168977</v>
          </cell>
          <cell r="R16">
            <v>17677.04753048627</v>
          </cell>
          <cell r="S16">
            <v>18039.271118600896</v>
          </cell>
          <cell r="T16">
            <v>18387.281766488239</v>
          </cell>
          <cell r="U16">
            <v>18726.164650239207</v>
          </cell>
          <cell r="V16">
            <v>19053.877181808344</v>
          </cell>
          <cell r="W16">
            <v>19377.568419354753</v>
          </cell>
          <cell r="X16">
            <v>19705.387421037536</v>
          </cell>
          <cell r="Y16">
            <v>20038.334186856689</v>
          </cell>
          <cell r="Z16">
            <v>20377.451304857677</v>
          </cell>
          <cell r="AA16">
            <v>20728.887833199595</v>
          </cell>
          <cell r="AB16">
            <v>21094.622477859717</v>
          </cell>
          <cell r="AC16">
            <v>21472.676532860776</v>
          </cell>
          <cell r="AD16">
            <v>21867.071292225493</v>
          </cell>
          <cell r="AE16">
            <v>22264.551227681128</v>
          </cell>
          <cell r="AF16">
            <v>22672.201515318593</v>
          </cell>
          <cell r="AG16">
            <v>23080.851802956055</v>
          </cell>
          <cell r="AH16">
            <v>23496.629854729894</v>
          </cell>
          <cell r="AI16">
            <v>23921.514376617375</v>
          </cell>
          <cell r="AJ16">
            <v>24353.505368618502</v>
          </cell>
          <cell r="AK16">
            <v>24796.70930084692</v>
          </cell>
          <cell r="AL16">
            <v>25242.913233075335</v>
          </cell>
          <cell r="AM16">
            <v>25693.138459326477</v>
          </cell>
          <cell r="AN16">
            <v>26145.342391554896</v>
          </cell>
          <cell r="AO16">
            <v>26601.54632378331</v>
          </cell>
          <cell r="AP16">
            <v>27064.814138079913</v>
          </cell>
          <cell r="AQ16">
            <v>27535.16712846743</v>
          </cell>
          <cell r="AR16">
            <v>28012.647882991321</v>
          </cell>
          <cell r="AS16">
            <v>28498.213813606126</v>
          </cell>
        </row>
        <row r="17">
          <cell r="A17" t="str">
            <v>M_DD</v>
          </cell>
          <cell r="B17" t="str">
            <v>Masse Pensions Droits Directs</v>
          </cell>
          <cell r="E17">
            <v>10717.09010802</v>
          </cell>
          <cell r="F17">
            <v>11265.95169774824</v>
          </cell>
          <cell r="G17">
            <v>11527.065539476198</v>
          </cell>
          <cell r="H17">
            <v>11788.243263272341</v>
          </cell>
          <cell r="I17">
            <v>12093.443100159471</v>
          </cell>
          <cell r="J17">
            <v>12386.493878887501</v>
          </cell>
          <cell r="K17">
            <v>12678.587245660987</v>
          </cell>
          <cell r="L17">
            <v>13058.746132639173</v>
          </cell>
          <cell r="M17">
            <v>13475.927132708344</v>
          </cell>
          <cell r="N17">
            <v>13900.470131163909</v>
          </cell>
          <cell r="O17">
            <v>14332.353833983134</v>
          </cell>
          <cell r="P17">
            <v>14762.407888984189</v>
          </cell>
          <cell r="Q17">
            <v>15173.18512168977</v>
          </cell>
          <cell r="R17">
            <v>15578.047530486268</v>
          </cell>
          <cell r="S17">
            <v>15949.271118600898</v>
          </cell>
          <cell r="T17">
            <v>16306.281766488239</v>
          </cell>
          <cell r="U17">
            <v>16654.164650239207</v>
          </cell>
          <cell r="V17">
            <v>16991.877181808344</v>
          </cell>
          <cell r="W17">
            <v>17324.568419354753</v>
          </cell>
          <cell r="X17">
            <v>17660.387421037536</v>
          </cell>
          <cell r="Y17">
            <v>18001.334186856689</v>
          </cell>
          <cell r="Z17">
            <v>18349.451304857677</v>
          </cell>
          <cell r="AA17">
            <v>18709.887833199595</v>
          </cell>
          <cell r="AB17">
            <v>19084.622477859717</v>
          </cell>
          <cell r="AC17">
            <v>19472.676532860776</v>
          </cell>
          <cell r="AD17">
            <v>19875.071292225493</v>
          </cell>
          <cell r="AE17">
            <v>20280.551227681128</v>
          </cell>
          <cell r="AF17">
            <v>20695.201515318593</v>
          </cell>
          <cell r="AG17">
            <v>21109.851802956055</v>
          </cell>
          <cell r="AH17">
            <v>21531.629854729894</v>
          </cell>
          <cell r="AI17">
            <v>21962.514376617375</v>
          </cell>
          <cell r="AJ17">
            <v>22399.505368618502</v>
          </cell>
          <cell r="AK17">
            <v>22845.70930084692</v>
          </cell>
          <cell r="AL17">
            <v>23292.913233075335</v>
          </cell>
          <cell r="AM17">
            <v>23742.138459326477</v>
          </cell>
          <cell r="AN17">
            <v>24192.342391554896</v>
          </cell>
          <cell r="AO17">
            <v>24644.54632378331</v>
          </cell>
          <cell r="AP17">
            <v>25102.814138079913</v>
          </cell>
          <cell r="AQ17">
            <v>25567.16712846743</v>
          </cell>
          <cell r="AR17">
            <v>26038.647882991321</v>
          </cell>
          <cell r="AS17">
            <v>26518.213813606126</v>
          </cell>
        </row>
        <row r="18">
          <cell r="A18" t="str">
            <v>M_Derive</v>
          </cell>
          <cell r="B18" t="str">
            <v>Masse Pensions Droits Dérivés</v>
          </cell>
          <cell r="E18">
            <v>2045</v>
          </cell>
          <cell r="F18">
            <v>2113</v>
          </cell>
          <cell r="G18">
            <v>2128</v>
          </cell>
          <cell r="H18">
            <v>2139</v>
          </cell>
          <cell r="I18">
            <v>2145</v>
          </cell>
          <cell r="J18">
            <v>2147</v>
          </cell>
          <cell r="K18">
            <v>2146</v>
          </cell>
          <cell r="L18">
            <v>2142</v>
          </cell>
          <cell r="M18">
            <v>2137</v>
          </cell>
          <cell r="N18">
            <v>2131</v>
          </cell>
          <cell r="O18">
            <v>2124</v>
          </cell>
          <cell r="P18">
            <v>2116</v>
          </cell>
          <cell r="Q18">
            <v>2108</v>
          </cell>
          <cell r="R18">
            <v>2099</v>
          </cell>
          <cell r="S18">
            <v>2090</v>
          </cell>
          <cell r="T18">
            <v>2081</v>
          </cell>
          <cell r="U18">
            <v>2072</v>
          </cell>
          <cell r="V18">
            <v>2062</v>
          </cell>
          <cell r="W18">
            <v>2053</v>
          </cell>
          <cell r="X18">
            <v>2045</v>
          </cell>
          <cell r="Y18">
            <v>2037</v>
          </cell>
          <cell r="Z18">
            <v>2028</v>
          </cell>
          <cell r="AA18">
            <v>2019</v>
          </cell>
          <cell r="AB18">
            <v>2010</v>
          </cell>
          <cell r="AC18">
            <v>2000</v>
          </cell>
          <cell r="AD18">
            <v>1992</v>
          </cell>
          <cell r="AE18">
            <v>1984</v>
          </cell>
          <cell r="AF18">
            <v>1977</v>
          </cell>
          <cell r="AG18">
            <v>1971</v>
          </cell>
          <cell r="AH18">
            <v>1965</v>
          </cell>
          <cell r="AI18">
            <v>1959</v>
          </cell>
          <cell r="AJ18">
            <v>1954</v>
          </cell>
          <cell r="AK18">
            <v>1951</v>
          </cell>
          <cell r="AL18">
            <v>1950</v>
          </cell>
          <cell r="AM18">
            <v>1951</v>
          </cell>
          <cell r="AN18">
            <v>1953</v>
          </cell>
          <cell r="AO18">
            <v>1957</v>
          </cell>
          <cell r="AP18">
            <v>1962</v>
          </cell>
          <cell r="AQ18">
            <v>1968</v>
          </cell>
          <cell r="AR18">
            <v>1974</v>
          </cell>
          <cell r="AS18">
            <v>1980</v>
          </cell>
        </row>
        <row r="19">
          <cell r="A19" t="str">
            <v>Solde_1</v>
          </cell>
          <cell r="B19" t="str">
            <v>Solde Technique 1</v>
          </cell>
          <cell r="E19">
            <v>-4727</v>
          </cell>
          <cell r="F19">
            <v>-5074</v>
          </cell>
          <cell r="G19">
            <v>-5041</v>
          </cell>
          <cell r="H19">
            <v>-5011</v>
          </cell>
          <cell r="I19">
            <v>-5085</v>
          </cell>
          <cell r="J19">
            <v>-5216</v>
          </cell>
          <cell r="K19">
            <v>-5346</v>
          </cell>
          <cell r="L19">
            <v>-5560</v>
          </cell>
          <cell r="M19">
            <v>-5810</v>
          </cell>
          <cell r="N19">
            <v>-6063</v>
          </cell>
          <cell r="O19">
            <v>-6320</v>
          </cell>
          <cell r="P19">
            <v>-6572</v>
          </cell>
          <cell r="Q19">
            <v>-6802</v>
          </cell>
          <cell r="R19">
            <v>-7021</v>
          </cell>
          <cell r="S19">
            <v>-7205</v>
          </cell>
          <cell r="T19">
            <v>-7373</v>
          </cell>
          <cell r="U19">
            <v>-7528</v>
          </cell>
          <cell r="V19">
            <v>-7671</v>
          </cell>
          <cell r="W19">
            <v>-7807</v>
          </cell>
          <cell r="X19">
            <v>-7944</v>
          </cell>
          <cell r="Y19">
            <v>-8084</v>
          </cell>
          <cell r="Z19">
            <v>-8228</v>
          </cell>
          <cell r="AA19">
            <v>-8380</v>
          </cell>
          <cell r="AB19">
            <v>-8544</v>
          </cell>
          <cell r="AC19">
            <v>-8717</v>
          </cell>
          <cell r="AD19">
            <v>-8903</v>
          </cell>
          <cell r="AE19">
            <v>-9088</v>
          </cell>
          <cell r="AF19">
            <v>-9280</v>
          </cell>
          <cell r="AG19">
            <v>-9470</v>
          </cell>
          <cell r="AH19">
            <v>-9663</v>
          </cell>
          <cell r="AI19">
            <v>-9862</v>
          </cell>
          <cell r="AJ19">
            <v>-10065</v>
          </cell>
          <cell r="AK19">
            <v>-10275</v>
          </cell>
          <cell r="AL19">
            <v>-10484</v>
          </cell>
          <cell r="AM19">
            <v>-10694</v>
          </cell>
          <cell r="AN19">
            <v>-10903</v>
          </cell>
          <cell r="AO19">
            <v>-11111</v>
          </cell>
          <cell r="AP19">
            <v>-11323</v>
          </cell>
          <cell r="AQ19">
            <v>-11539</v>
          </cell>
          <cell r="AR19">
            <v>-11757</v>
          </cell>
          <cell r="AS19">
            <v>-11980</v>
          </cell>
        </row>
        <row r="20">
          <cell r="A20" t="str">
            <v>Points_Cot</v>
          </cell>
          <cell r="B20" t="str">
            <v>Solde_1 en points de cotisations</v>
          </cell>
        </row>
        <row r="21">
          <cell r="A21" t="str">
            <v>M_GA</v>
          </cell>
          <cell r="B21" t="str">
            <v>Dépenses de gestion</v>
          </cell>
          <cell r="E21">
            <v>442</v>
          </cell>
          <cell r="F21">
            <v>461</v>
          </cell>
          <cell r="G21">
            <v>473</v>
          </cell>
          <cell r="H21">
            <v>485</v>
          </cell>
          <cell r="I21">
            <v>497</v>
          </cell>
          <cell r="J21">
            <v>506</v>
          </cell>
          <cell r="K21">
            <v>516</v>
          </cell>
          <cell r="L21">
            <v>527</v>
          </cell>
          <cell r="M21">
            <v>539</v>
          </cell>
          <cell r="N21">
            <v>551</v>
          </cell>
          <cell r="O21">
            <v>563</v>
          </cell>
          <cell r="P21">
            <v>575</v>
          </cell>
          <cell r="Q21">
            <v>587</v>
          </cell>
          <cell r="R21">
            <v>599</v>
          </cell>
          <cell r="S21">
            <v>610</v>
          </cell>
          <cell r="T21">
            <v>621</v>
          </cell>
          <cell r="U21">
            <v>632</v>
          </cell>
          <cell r="V21">
            <v>643</v>
          </cell>
          <cell r="W21">
            <v>653</v>
          </cell>
          <cell r="X21">
            <v>664</v>
          </cell>
          <cell r="Y21">
            <v>675</v>
          </cell>
          <cell r="Z21">
            <v>686</v>
          </cell>
          <cell r="AA21">
            <v>698</v>
          </cell>
          <cell r="AB21">
            <v>709</v>
          </cell>
          <cell r="AC21">
            <v>721</v>
          </cell>
          <cell r="AD21">
            <v>734</v>
          </cell>
          <cell r="AE21">
            <v>747</v>
          </cell>
          <cell r="AF21">
            <v>760</v>
          </cell>
          <cell r="AG21">
            <v>773</v>
          </cell>
          <cell r="AH21">
            <v>786</v>
          </cell>
          <cell r="AI21">
            <v>799</v>
          </cell>
          <cell r="AJ21">
            <v>813</v>
          </cell>
          <cell r="AK21">
            <v>827</v>
          </cell>
          <cell r="AL21">
            <v>842</v>
          </cell>
          <cell r="AM21">
            <v>856</v>
          </cell>
          <cell r="AN21">
            <v>870</v>
          </cell>
          <cell r="AO21">
            <v>885</v>
          </cell>
          <cell r="AP21">
            <v>900</v>
          </cell>
          <cell r="AQ21">
            <v>915</v>
          </cell>
          <cell r="AR21">
            <v>931</v>
          </cell>
          <cell r="AS21">
            <v>946</v>
          </cell>
        </row>
        <row r="22">
          <cell r="A22" t="str">
            <v>M_ASS</v>
          </cell>
          <cell r="B22" t="str">
            <v>Action sociale</v>
          </cell>
          <cell r="E22">
            <v>120</v>
          </cell>
          <cell r="F22">
            <v>125</v>
          </cell>
          <cell r="G22">
            <v>128</v>
          </cell>
          <cell r="H22">
            <v>131</v>
          </cell>
          <cell r="I22">
            <v>134</v>
          </cell>
          <cell r="J22">
            <v>137</v>
          </cell>
          <cell r="K22">
            <v>140</v>
          </cell>
          <cell r="L22">
            <v>143</v>
          </cell>
          <cell r="M22">
            <v>146</v>
          </cell>
          <cell r="N22">
            <v>149</v>
          </cell>
          <cell r="O22">
            <v>152</v>
          </cell>
          <cell r="P22">
            <v>156</v>
          </cell>
          <cell r="Q22">
            <v>159</v>
          </cell>
          <cell r="R22">
            <v>162</v>
          </cell>
          <cell r="S22">
            <v>165</v>
          </cell>
          <cell r="T22">
            <v>168</v>
          </cell>
          <cell r="U22">
            <v>171</v>
          </cell>
          <cell r="V22">
            <v>174</v>
          </cell>
          <cell r="W22">
            <v>177</v>
          </cell>
          <cell r="X22">
            <v>180</v>
          </cell>
          <cell r="Y22">
            <v>183</v>
          </cell>
          <cell r="Z22">
            <v>186</v>
          </cell>
          <cell r="AA22">
            <v>189</v>
          </cell>
          <cell r="AB22">
            <v>192</v>
          </cell>
          <cell r="AC22">
            <v>195</v>
          </cell>
          <cell r="AD22">
            <v>199</v>
          </cell>
          <cell r="AE22">
            <v>202</v>
          </cell>
          <cell r="AF22">
            <v>206</v>
          </cell>
          <cell r="AG22">
            <v>209</v>
          </cell>
          <cell r="AH22">
            <v>213</v>
          </cell>
          <cell r="AI22">
            <v>216</v>
          </cell>
          <cell r="AJ22">
            <v>220</v>
          </cell>
          <cell r="AK22">
            <v>224</v>
          </cell>
          <cell r="AL22">
            <v>228</v>
          </cell>
          <cell r="AM22">
            <v>232</v>
          </cell>
          <cell r="AN22">
            <v>236</v>
          </cell>
          <cell r="AO22">
            <v>240</v>
          </cell>
          <cell r="AP22">
            <v>244</v>
          </cell>
          <cell r="AQ22">
            <v>248</v>
          </cell>
          <cell r="AR22">
            <v>252</v>
          </cell>
          <cell r="AS22">
            <v>256</v>
          </cell>
        </row>
        <row r="23">
          <cell r="A23" t="str">
            <v>Solde_2</v>
          </cell>
          <cell r="B23" t="str">
            <v>Solde Technique 2</v>
          </cell>
          <cell r="E23">
            <v>-5289</v>
          </cell>
          <cell r="F23">
            <v>-5660</v>
          </cell>
          <cell r="G23">
            <v>-5642</v>
          </cell>
          <cell r="H23">
            <v>-5627</v>
          </cell>
          <cell r="I23">
            <v>-5716</v>
          </cell>
          <cell r="J23">
            <v>-5859</v>
          </cell>
          <cell r="K23">
            <v>-6002</v>
          </cell>
          <cell r="L23">
            <v>-6230</v>
          </cell>
          <cell r="M23">
            <v>-6495</v>
          </cell>
          <cell r="N23">
            <v>-6763</v>
          </cell>
          <cell r="O23">
            <v>-7035</v>
          </cell>
          <cell r="P23">
            <v>-7303</v>
          </cell>
          <cell r="Q23">
            <v>-7548</v>
          </cell>
          <cell r="R23">
            <v>-7782</v>
          </cell>
          <cell r="S23">
            <v>-7980</v>
          </cell>
          <cell r="T23">
            <v>-8162</v>
          </cell>
          <cell r="U23">
            <v>-8331</v>
          </cell>
          <cell r="V23">
            <v>-8488</v>
          </cell>
          <cell r="W23">
            <v>-8637</v>
          </cell>
          <cell r="X23">
            <v>-8788</v>
          </cell>
          <cell r="Y23">
            <v>-8942</v>
          </cell>
          <cell r="Z23">
            <v>-9100</v>
          </cell>
          <cell r="AA23">
            <v>-9267</v>
          </cell>
          <cell r="AB23">
            <v>-9445</v>
          </cell>
          <cell r="AC23">
            <v>-9633</v>
          </cell>
          <cell r="AD23">
            <v>-9836</v>
          </cell>
          <cell r="AE23">
            <v>-10037</v>
          </cell>
          <cell r="AF23">
            <v>-10246</v>
          </cell>
          <cell r="AG23">
            <v>-10452</v>
          </cell>
          <cell r="AH23">
            <v>-10662</v>
          </cell>
          <cell r="AI23">
            <v>-10877</v>
          </cell>
          <cell r="AJ23">
            <v>-11098</v>
          </cell>
          <cell r="AK23">
            <v>-11326</v>
          </cell>
          <cell r="AL23">
            <v>-11554</v>
          </cell>
          <cell r="AM23">
            <v>-11782</v>
          </cell>
          <cell r="AN23">
            <v>-12009</v>
          </cell>
          <cell r="AO23">
            <v>-12236</v>
          </cell>
          <cell r="AP23">
            <v>-12467</v>
          </cell>
          <cell r="AQ23">
            <v>-12702</v>
          </cell>
          <cell r="AR23">
            <v>-12940</v>
          </cell>
          <cell r="AS23">
            <v>-13182</v>
          </cell>
        </row>
        <row r="24">
          <cell r="A24" t="str">
            <v>Prod_Fin</v>
          </cell>
          <cell r="B24" t="str">
            <v>Produits Financiers</v>
          </cell>
        </row>
        <row r="25">
          <cell r="A25" t="str">
            <v>Impot_Sub</v>
          </cell>
          <cell r="B25" t="str">
            <v>Impôts =CSSS</v>
          </cell>
          <cell r="E25">
            <v>2014</v>
          </cell>
          <cell r="F25">
            <v>3681.818181818182</v>
          </cell>
          <cell r="G25">
            <v>3819.4390956663574</v>
          </cell>
          <cell r="H25">
            <v>3953.8488548580754</v>
          </cell>
          <cell r="I25">
            <v>4057.9820130031944</v>
          </cell>
          <cell r="J25">
            <v>4128.6274154452576</v>
          </cell>
          <cell r="K25">
            <v>4197.8966087488388</v>
          </cell>
          <cell r="L25">
            <v>4266.7070656729265</v>
          </cell>
          <cell r="M25">
            <v>4335.0587862175198</v>
          </cell>
          <cell r="N25">
            <v>4404.7867159005955</v>
          </cell>
          <cell r="O25">
            <v>4475.4321183426591</v>
          </cell>
          <cell r="P25">
            <v>4546.9949935437107</v>
          </cell>
          <cell r="Q25">
            <v>4619.9340778832438</v>
          </cell>
          <cell r="R25">
            <v>4694.708107740752</v>
          </cell>
          <cell r="S25">
            <v>4770.3996103572481</v>
          </cell>
          <cell r="T25">
            <v>4847.0085857327322</v>
          </cell>
          <cell r="U25">
            <v>4925.4525066261922</v>
          </cell>
          <cell r="V25">
            <v>5004.3551638991457</v>
          </cell>
          <cell r="W25">
            <v>5084.6340303105817</v>
          </cell>
          <cell r="X25">
            <v>5166.2891058604991</v>
          </cell>
          <cell r="Y25">
            <v>5248.8616541694046</v>
          </cell>
          <cell r="Z25">
            <v>5332.3516752372971</v>
          </cell>
          <cell r="AA25">
            <v>5417.6766418231655</v>
          </cell>
          <cell r="AB25">
            <v>5503.9190811680219</v>
          </cell>
          <cell r="AC25">
            <v>5591.5377296513598</v>
          </cell>
          <cell r="AD25">
            <v>5680.5325872731792</v>
          </cell>
          <cell r="AE25">
            <v>5771.3623904129745</v>
          </cell>
          <cell r="AF25">
            <v>5863.5684026912522</v>
          </cell>
          <cell r="AG25">
            <v>5957.1506241080115</v>
          </cell>
          <cell r="AH25">
            <v>6052.5677910427466</v>
          </cell>
          <cell r="AI25">
            <v>6149.3611671159633</v>
          </cell>
          <cell r="AJ25">
            <v>6247.5307523276615</v>
          </cell>
          <cell r="AK25">
            <v>6347.5352830573356</v>
          </cell>
          <cell r="AL25">
            <v>6449.3747593049848</v>
          </cell>
          <cell r="AM25">
            <v>6552.5904446911163</v>
          </cell>
          <cell r="AN25">
            <v>6657.1823392157303</v>
          </cell>
          <cell r="AO25">
            <v>6764.0679156378128</v>
          </cell>
          <cell r="AP25">
            <v>6872.3297011983768</v>
          </cell>
          <cell r="AQ25">
            <v>6981.9676958974233</v>
          </cell>
          <cell r="AR25">
            <v>7093.8993724939392</v>
          </cell>
          <cell r="AS25">
            <v>7207.2072582289375</v>
          </cell>
        </row>
        <row r="26">
          <cell r="A26" t="str">
            <v>T_Compens</v>
          </cell>
          <cell r="B26" t="str">
            <v xml:space="preserve">Transferts de compensation </v>
          </cell>
        </row>
        <row r="27">
          <cell r="A27" t="str">
            <v>Eff_Flux</v>
          </cell>
          <cell r="B27" t="str">
            <v>Effectif flux nouveaux droits</v>
          </cell>
        </row>
        <row r="28">
          <cell r="A28" t="str">
            <v>Pmoy_Flux</v>
          </cell>
          <cell r="B28" t="str">
            <v>Pension moyenne flux nouveaux droits</v>
          </cell>
        </row>
        <row r="29">
          <cell r="A29" t="str">
            <v>R_Diverses</v>
          </cell>
          <cell r="B29" t="str">
            <v>Recettes diverses</v>
          </cell>
        </row>
        <row r="30">
          <cell r="A30" t="str">
            <v>Fin_Tab_Valeurs</v>
          </cell>
          <cell r="B30" t="str">
            <v>Fin de la partie normalisée</v>
          </cell>
        </row>
        <row r="45">
          <cell r="A45" t="str">
            <v>Organisme:</v>
          </cell>
          <cell r="B45" t="str">
            <v>CANCAVA base</v>
          </cell>
          <cell r="C45">
            <v>0</v>
          </cell>
          <cell r="D45">
            <v>0</v>
          </cell>
          <cell r="E45">
            <v>0</v>
          </cell>
          <cell r="F45">
            <v>0</v>
          </cell>
          <cell r="G45" t="str">
            <v>Tcot</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row>
        <row r="46">
          <cell r="A46" t="str">
            <v>Variante:</v>
          </cell>
          <cell r="B46" t="str">
            <v>H0_T</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row>
        <row r="47">
          <cell r="A47" t="str">
            <v>Dates</v>
          </cell>
          <cell r="B47" t="str">
            <v>n.s.</v>
          </cell>
          <cell r="C47">
            <v>0</v>
          </cell>
          <cell r="D47">
            <v>0</v>
          </cell>
          <cell r="E47">
            <v>2000</v>
          </cell>
          <cell r="F47">
            <v>2001</v>
          </cell>
          <cell r="G47">
            <v>2002</v>
          </cell>
          <cell r="H47">
            <v>2003</v>
          </cell>
          <cell r="I47">
            <v>2004</v>
          </cell>
          <cell r="J47">
            <v>2005</v>
          </cell>
          <cell r="K47">
            <v>2006</v>
          </cell>
          <cell r="L47">
            <v>2007</v>
          </cell>
          <cell r="M47">
            <v>2008</v>
          </cell>
          <cell r="N47">
            <v>2009</v>
          </cell>
          <cell r="O47">
            <v>2010</v>
          </cell>
          <cell r="P47">
            <v>2011</v>
          </cell>
          <cell r="Q47">
            <v>2012</v>
          </cell>
          <cell r="R47">
            <v>2013</v>
          </cell>
          <cell r="S47">
            <v>2014</v>
          </cell>
          <cell r="T47">
            <v>2015</v>
          </cell>
          <cell r="U47">
            <v>2016</v>
          </cell>
          <cell r="V47">
            <v>2017</v>
          </cell>
          <cell r="W47">
            <v>2018</v>
          </cell>
          <cell r="X47">
            <v>2019</v>
          </cell>
          <cell r="Y47">
            <v>2020</v>
          </cell>
          <cell r="Z47">
            <v>2021</v>
          </cell>
          <cell r="AA47">
            <v>2022</v>
          </cell>
          <cell r="AB47">
            <v>2023</v>
          </cell>
          <cell r="AC47">
            <v>2024</v>
          </cell>
          <cell r="AD47">
            <v>2025</v>
          </cell>
          <cell r="AE47">
            <v>2026</v>
          </cell>
          <cell r="AF47">
            <v>2027</v>
          </cell>
          <cell r="AG47">
            <v>2028</v>
          </cell>
          <cell r="AH47">
            <v>2029</v>
          </cell>
          <cell r="AI47">
            <v>2030</v>
          </cell>
          <cell r="AJ47">
            <v>2031</v>
          </cell>
          <cell r="AK47">
            <v>2032</v>
          </cell>
          <cell r="AL47">
            <v>2033</v>
          </cell>
          <cell r="AM47">
            <v>2034</v>
          </cell>
          <cell r="AN47">
            <v>2035</v>
          </cell>
          <cell r="AO47">
            <v>2036</v>
          </cell>
          <cell r="AP47">
            <v>2037</v>
          </cell>
          <cell r="AQ47">
            <v>2038</v>
          </cell>
          <cell r="AR47">
            <v>2039</v>
          </cell>
          <cell r="AS47">
            <v>2040</v>
          </cell>
          <cell r="AT47">
            <v>2041</v>
          </cell>
          <cell r="AU47">
            <v>2042</v>
          </cell>
          <cell r="AV47">
            <v>2043</v>
          </cell>
          <cell r="AW47">
            <v>2044</v>
          </cell>
          <cell r="AX47">
            <v>2045</v>
          </cell>
          <cell r="AY47">
            <v>2046</v>
          </cell>
          <cell r="AZ47">
            <v>2047</v>
          </cell>
          <cell r="BA47">
            <v>2048</v>
          </cell>
          <cell r="BB47">
            <v>2049</v>
          </cell>
          <cell r="BC47">
            <v>2050</v>
          </cell>
        </row>
        <row r="48">
          <cell r="A48" t="str">
            <v>Eff_Cotisants</v>
          </cell>
          <cell r="B48" t="str">
            <v>Effectif de cotisants en moyenne annuelle</v>
          </cell>
          <cell r="C48">
            <v>0</v>
          </cell>
          <cell r="D48">
            <v>0</v>
          </cell>
          <cell r="E48">
            <v>499628</v>
          </cell>
          <cell r="F48">
            <v>509307</v>
          </cell>
          <cell r="G48">
            <v>516064</v>
          </cell>
          <cell r="H48">
            <v>525026</v>
          </cell>
          <cell r="I48">
            <v>532283.30953874951</v>
          </cell>
          <cell r="J48">
            <v>535297.78131738747</v>
          </cell>
          <cell r="K48">
            <v>539464.63945440541</v>
          </cell>
          <cell r="L48">
            <v>543597.53101781313</v>
          </cell>
          <cell r="M48">
            <v>547523.85052169114</v>
          </cell>
          <cell r="N48">
            <v>551298.23366011307</v>
          </cell>
          <cell r="O48">
            <v>554977.64631891786</v>
          </cell>
          <cell r="P48">
            <v>558614.16519766825</v>
          </cell>
          <cell r="Q48">
            <v>562294.41264474939</v>
          </cell>
          <cell r="R48">
            <v>565975.73753301112</v>
          </cell>
          <cell r="S48">
            <v>569405.88568967301</v>
          </cell>
          <cell r="T48">
            <v>571588.7376922617</v>
          </cell>
          <cell r="U48">
            <v>571781.86960786383</v>
          </cell>
          <cell r="V48">
            <v>570929.35039355722</v>
          </cell>
          <cell r="W48">
            <v>569922.79005347379</v>
          </cell>
          <cell r="X48">
            <v>568800.73261919059</v>
          </cell>
          <cell r="Y48">
            <v>567562.98404894001</v>
          </cell>
          <cell r="Z48">
            <v>566223.40288908454</v>
          </cell>
          <cell r="AA48">
            <v>564831.5964675626</v>
          </cell>
          <cell r="AB48">
            <v>563444.2437829324</v>
          </cell>
          <cell r="AC48">
            <v>562055.49095768912</v>
          </cell>
          <cell r="AD48">
            <v>560634.01842101116</v>
          </cell>
          <cell r="AE48">
            <v>559194.82425903319</v>
          </cell>
          <cell r="AF48">
            <v>557677.63219079666</v>
          </cell>
          <cell r="AG48">
            <v>556002.79329707613</v>
          </cell>
          <cell r="AH48">
            <v>554231.21934522584</v>
          </cell>
          <cell r="AI48">
            <v>552468.36245777598</v>
          </cell>
          <cell r="AJ48">
            <v>550804.69918743684</v>
          </cell>
          <cell r="AK48">
            <v>549323.03311339812</v>
          </cell>
          <cell r="AL48">
            <v>548108.90286318434</v>
          </cell>
          <cell r="AM48">
            <v>547200.56433622038</v>
          </cell>
          <cell r="AN48">
            <v>546409.35053382209</v>
          </cell>
          <cell r="AO48">
            <v>545443.31225906499</v>
          </cell>
          <cell r="AP48">
            <v>544244.55661647685</v>
          </cell>
          <cell r="AQ48">
            <v>542941.38994915027</v>
          </cell>
          <cell r="AR48">
            <v>541608.26207601267</v>
          </cell>
          <cell r="AS48">
            <v>540257.17596600496</v>
          </cell>
          <cell r="AT48">
            <v>538913.9340957544</v>
          </cell>
          <cell r="AU48">
            <v>537596.65980827145</v>
          </cell>
          <cell r="AV48">
            <v>536260.98117586062</v>
          </cell>
          <cell r="AW48">
            <v>534840.09969250846</v>
          </cell>
          <cell r="AX48">
            <v>533336.17446152563</v>
          </cell>
          <cell r="AY48">
            <v>531800.86977291352</v>
          </cell>
          <cell r="AZ48">
            <v>530276.83998182043</v>
          </cell>
          <cell r="BA48">
            <v>528801.96486249019</v>
          </cell>
          <cell r="BB48">
            <v>527401.32409440237</v>
          </cell>
          <cell r="BC48">
            <v>526055.70609293343</v>
          </cell>
        </row>
        <row r="49">
          <cell r="A49" t="str">
            <v>Eff_Cotisants_h</v>
          </cell>
          <cell r="B49" t="str">
            <v>Effectif de cotisants hommes</v>
          </cell>
          <cell r="C49">
            <v>0</v>
          </cell>
          <cell r="D49">
            <v>0</v>
          </cell>
          <cell r="E49">
            <v>0</v>
          </cell>
          <cell r="F49">
            <v>0</v>
          </cell>
          <cell r="G49">
            <v>0</v>
          </cell>
          <cell r="H49">
            <v>0</v>
          </cell>
          <cell r="I49">
            <v>430906.07839540986</v>
          </cell>
          <cell r="J49">
            <v>433346.42207947554</v>
          </cell>
          <cell r="K49">
            <v>436719.67175098666</v>
          </cell>
          <cell r="L49">
            <v>440065.42403009662</v>
          </cell>
          <cell r="M49">
            <v>443243.94740218879</v>
          </cell>
          <cell r="N49">
            <v>446299.47179567115</v>
          </cell>
          <cell r="O49">
            <v>449278.11352873221</v>
          </cell>
          <cell r="P49">
            <v>452222.03091440245</v>
          </cell>
          <cell r="Q49">
            <v>455201.34844423574</v>
          </cell>
          <cell r="R49">
            <v>458181.53820873331</v>
          </cell>
          <cell r="S49">
            <v>460958.38967864553</v>
          </cell>
          <cell r="T49">
            <v>462725.50162692007</v>
          </cell>
          <cell r="U49">
            <v>462881.85016326112</v>
          </cell>
          <cell r="V49">
            <v>462191.69943936955</v>
          </cell>
          <cell r="W49">
            <v>461376.8458434724</v>
          </cell>
          <cell r="X49">
            <v>460468.49241574568</v>
          </cell>
          <cell r="Y49">
            <v>459466.48207108898</v>
          </cell>
          <cell r="Z49">
            <v>458382.03389482456</v>
          </cell>
          <cell r="AA49">
            <v>457255.30713816074</v>
          </cell>
          <cell r="AB49">
            <v>456132.18587177689</v>
          </cell>
          <cell r="AC49">
            <v>455007.93113175337</v>
          </cell>
          <cell r="AD49">
            <v>453857.18838757265</v>
          </cell>
          <cell r="AE49">
            <v>452692.09923093847</v>
          </cell>
          <cell r="AF49">
            <v>451463.86743816268</v>
          </cell>
          <cell r="AG49">
            <v>450108.01380824257</v>
          </cell>
          <cell r="AH49">
            <v>448673.84902180161</v>
          </cell>
          <cell r="AI49">
            <v>447246.7410800386</v>
          </cell>
          <cell r="AJ49">
            <v>445899.93461956666</v>
          </cell>
          <cell r="AK49">
            <v>444700.46267380664</v>
          </cell>
          <cell r="AL49">
            <v>443717.57240779384</v>
          </cell>
          <cell r="AM49">
            <v>442982.23358903104</v>
          </cell>
          <cell r="AN49">
            <v>442341.71219731565</v>
          </cell>
          <cell r="AO49">
            <v>441559.66286081716</v>
          </cell>
          <cell r="AP49">
            <v>440589.21879508038</v>
          </cell>
          <cell r="AQ49">
            <v>439534.24947819428</v>
          </cell>
          <cell r="AR49">
            <v>438455.02525600494</v>
          </cell>
          <cell r="AS49">
            <v>437361.26308710634</v>
          </cell>
          <cell r="AT49">
            <v>436273.85119520198</v>
          </cell>
          <cell r="AU49">
            <v>435207.46115257574</v>
          </cell>
          <cell r="AV49">
            <v>434126.17183758225</v>
          </cell>
          <cell r="AW49">
            <v>432975.90676516131</v>
          </cell>
          <cell r="AX49">
            <v>431758.41359438549</v>
          </cell>
          <cell r="AY49">
            <v>430515.5167074051</v>
          </cell>
          <cell r="AZ49">
            <v>429281.74683828349</v>
          </cell>
          <cell r="BA49">
            <v>428087.76982997596</v>
          </cell>
          <cell r="BB49">
            <v>426953.88948198507</v>
          </cell>
          <cell r="BC49">
            <v>425864.55361344072</v>
          </cell>
        </row>
        <row r="50">
          <cell r="A50" t="str">
            <v>Eff_Cotisants_f</v>
          </cell>
          <cell r="B50" t="str">
            <v>Effectif de cotisants femmes</v>
          </cell>
          <cell r="C50">
            <v>0</v>
          </cell>
          <cell r="D50">
            <v>0</v>
          </cell>
          <cell r="E50">
            <v>0</v>
          </cell>
          <cell r="F50">
            <v>0</v>
          </cell>
          <cell r="G50">
            <v>0</v>
          </cell>
          <cell r="H50">
            <v>0</v>
          </cell>
          <cell r="I50">
            <v>101377.23114333971</v>
          </cell>
          <cell r="J50">
            <v>101951.35923791188</v>
          </cell>
          <cell r="K50">
            <v>102744.96770341878</v>
          </cell>
          <cell r="L50">
            <v>103532.10698771646</v>
          </cell>
          <cell r="M50">
            <v>104279.90311950231</v>
          </cell>
          <cell r="N50">
            <v>104998.76186444194</v>
          </cell>
          <cell r="O50">
            <v>105699.53279018559</v>
          </cell>
          <cell r="P50">
            <v>106392.1342832658</v>
          </cell>
          <cell r="Q50">
            <v>107093.06420051369</v>
          </cell>
          <cell r="R50">
            <v>107794.19932427784</v>
          </cell>
          <cell r="S50">
            <v>108447.49601102754</v>
          </cell>
          <cell r="T50">
            <v>108863.2360653416</v>
          </cell>
          <cell r="U50">
            <v>108900.01944460273</v>
          </cell>
          <cell r="V50">
            <v>108737.6509541877</v>
          </cell>
          <cell r="W50">
            <v>108545.94421000135</v>
          </cell>
          <cell r="X50">
            <v>108332.24020344488</v>
          </cell>
          <cell r="Y50">
            <v>108096.50197785106</v>
          </cell>
          <cell r="Z50">
            <v>107841.36899426003</v>
          </cell>
          <cell r="AA50">
            <v>107576.28932940187</v>
          </cell>
          <cell r="AB50">
            <v>107312.05791115557</v>
          </cell>
          <cell r="AC50">
            <v>107047.55982593574</v>
          </cell>
          <cell r="AD50">
            <v>106776.83003343848</v>
          </cell>
          <cell r="AE50">
            <v>106502.72502809478</v>
          </cell>
          <cell r="AF50">
            <v>106213.76475263397</v>
          </cell>
          <cell r="AG50">
            <v>105894.77948883362</v>
          </cell>
          <cell r="AH50">
            <v>105557.37032342426</v>
          </cell>
          <cell r="AI50">
            <v>105221.62137773741</v>
          </cell>
          <cell r="AJ50">
            <v>104904.76456787024</v>
          </cell>
          <cell r="AK50">
            <v>104622.57043959147</v>
          </cell>
          <cell r="AL50">
            <v>104391.33045539052</v>
          </cell>
          <cell r="AM50">
            <v>104218.33074718936</v>
          </cell>
          <cell r="AN50">
            <v>104067.63833650638</v>
          </cell>
          <cell r="AO50">
            <v>103883.64939824787</v>
          </cell>
          <cell r="AP50">
            <v>103655.33782139645</v>
          </cell>
          <cell r="AQ50">
            <v>103407.14047095596</v>
          </cell>
          <cell r="AR50">
            <v>103153.2368200077</v>
          </cell>
          <cell r="AS50">
            <v>102895.9128788986</v>
          </cell>
          <cell r="AT50">
            <v>102640.08290055244</v>
          </cell>
          <cell r="AU50">
            <v>102389.19865569574</v>
          </cell>
          <cell r="AV50">
            <v>102134.80933827841</v>
          </cell>
          <cell r="AW50">
            <v>101864.19292734713</v>
          </cell>
          <cell r="AX50">
            <v>101577.76086714011</v>
          </cell>
          <cell r="AY50">
            <v>101285.35306550842</v>
          </cell>
          <cell r="AZ50">
            <v>100995.093143537</v>
          </cell>
          <cell r="BA50">
            <v>100714.19503251424</v>
          </cell>
          <cell r="BB50">
            <v>100447.4346124173</v>
          </cell>
          <cell r="BC50">
            <v>100191.15247949277</v>
          </cell>
        </row>
        <row r="51">
          <cell r="A51" t="str">
            <v>Sal_Plaf</v>
          </cell>
          <cell r="B51" t="str">
            <v>Masse des salaires plafonnés</v>
          </cell>
          <cell r="C51">
            <v>0</v>
          </cell>
          <cell r="D51">
            <v>0</v>
          </cell>
          <cell r="E51">
            <v>7632</v>
          </cell>
          <cell r="F51">
            <v>8292</v>
          </cell>
          <cell r="G51">
            <v>9333</v>
          </cell>
          <cell r="H51">
            <v>9706</v>
          </cell>
          <cell r="I51">
            <v>9630.3176801973023</v>
          </cell>
          <cell r="J51">
            <v>9859.1843327107545</v>
          </cell>
          <cell r="K51">
            <v>10134.648670570381</v>
          </cell>
          <cell r="L51">
            <v>10416.537033158147</v>
          </cell>
          <cell r="M51">
            <v>10701.609523343923</v>
          </cell>
          <cell r="N51">
            <v>10990.889237713931</v>
          </cell>
          <cell r="O51">
            <v>11274.464018856832</v>
          </cell>
          <cell r="P51">
            <v>11563.958979835843</v>
          </cell>
          <cell r="Q51">
            <v>11861.307099142477</v>
          </cell>
          <cell r="R51">
            <v>12165.803017683413</v>
          </cell>
          <cell r="S51">
            <v>12459.846618711619</v>
          </cell>
          <cell r="T51">
            <v>12732.749216068341</v>
          </cell>
          <cell r="U51">
            <v>12966.318361468593</v>
          </cell>
          <cell r="V51">
            <v>13180.03149561502</v>
          </cell>
          <cell r="W51">
            <v>13393.617132340351</v>
          </cell>
          <cell r="X51">
            <v>13607.858395765856</v>
          </cell>
          <cell r="Y51">
            <v>13822.655224667549</v>
          </cell>
          <cell r="Z51">
            <v>14038.251080510458</v>
          </cell>
          <cell r="AA51">
            <v>14255.811730988993</v>
          </cell>
          <cell r="AB51">
            <v>14476.77060295893</v>
          </cell>
          <cell r="AC51">
            <v>14701.028489477552</v>
          </cell>
          <cell r="AD51">
            <v>14927.797970387184</v>
          </cell>
          <cell r="AE51">
            <v>15157.487658500939</v>
          </cell>
          <cell r="AF51">
            <v>15388.457308503765</v>
          </cell>
          <cell r="AG51">
            <v>15618.4024600543</v>
          </cell>
          <cell r="AH51">
            <v>15848.873527629805</v>
          </cell>
          <cell r="AI51">
            <v>16082.834952573838</v>
          </cell>
          <cell r="AJ51">
            <v>16323.023543360378</v>
          </cell>
          <cell r="AK51">
            <v>16572.138629771318</v>
          </cell>
          <cell r="AL51">
            <v>16833.149578776163</v>
          </cell>
          <cell r="AM51">
            <v>17107.747860256994</v>
          </cell>
          <cell r="AN51">
            <v>17390.505454095095</v>
          </cell>
          <cell r="AO51">
            <v>17672.235139183605</v>
          </cell>
          <cell r="AP51">
            <v>17950.796861353996</v>
          </cell>
          <cell r="AQ51">
            <v>18230.1552284791</v>
          </cell>
          <cell r="AR51">
            <v>18512.730333647934</v>
          </cell>
          <cell r="AS51">
            <v>18798.946692246831</v>
          </cell>
          <cell r="AT51">
            <v>19089.746578696104</v>
          </cell>
          <cell r="AU51">
            <v>19385.860799413662</v>
          </cell>
          <cell r="AV51">
            <v>19685.774443250317</v>
          </cell>
          <cell r="AW51">
            <v>19987.019921594565</v>
          </cell>
          <cell r="AX51">
            <v>20289.572834007904</v>
          </cell>
          <cell r="AY51">
            <v>20595.32660837111</v>
          </cell>
          <cell r="AZ51">
            <v>20905.958205463339</v>
          </cell>
          <cell r="BA51">
            <v>21223.072440317814</v>
          </cell>
          <cell r="BB51">
            <v>21547.862225611865</v>
          </cell>
          <cell r="BC51">
            <v>21879.756679609651</v>
          </cell>
        </row>
        <row r="52">
          <cell r="A52" t="str">
            <v>Sal_Tot</v>
          </cell>
          <cell r="B52" t="str">
            <v>Masse salaires totale</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row>
        <row r="53">
          <cell r="A53" t="str">
            <v>M_Cotisations</v>
          </cell>
          <cell r="B53" t="str">
            <v>Masse des cotisations sur l'année (en Meuros)</v>
          </cell>
          <cell r="C53">
            <v>0</v>
          </cell>
          <cell r="D53">
            <v>0</v>
          </cell>
          <cell r="E53">
            <v>1202.3501540497318</v>
          </cell>
          <cell r="F53">
            <v>1300.3596272316629</v>
          </cell>
          <cell r="G53">
            <v>1359</v>
          </cell>
          <cell r="H53">
            <v>1353</v>
          </cell>
          <cell r="I53">
            <v>1502.1458093879185</v>
          </cell>
          <cell r="J53">
            <v>1553.3299873896322</v>
          </cell>
          <cell r="K53">
            <v>1612.9740476065876</v>
          </cell>
          <cell r="L53">
            <v>1657.8378241375594</v>
          </cell>
          <cell r="M53">
            <v>1703.2083686233764</v>
          </cell>
          <cell r="N53">
            <v>1749.2485113993971</v>
          </cell>
          <cell r="O53">
            <v>1796.1416120325523</v>
          </cell>
          <cell r="P53">
            <v>1842.2612275653591</v>
          </cell>
          <cell r="Q53">
            <v>1889.6319344524454</v>
          </cell>
          <cell r="R53">
            <v>1938.1413615144077</v>
          </cell>
          <cell r="S53">
            <v>1986.9355112623748</v>
          </cell>
          <cell r="T53">
            <v>2030.4544949543167</v>
          </cell>
          <cell r="U53">
            <v>2067.7010874311472</v>
          </cell>
          <cell r="V53">
            <v>2101.781299527901</v>
          </cell>
          <cell r="W53">
            <v>2135.8411799816322</v>
          </cell>
          <cell r="X53">
            <v>2170.0056113188994</v>
          </cell>
          <cell r="Y53">
            <v>2204.258637067258</v>
          </cell>
          <cell r="Z53">
            <v>2238.6390813186317</v>
          </cell>
          <cell r="AA53">
            <v>2273.3328456575891</v>
          </cell>
          <cell r="AB53">
            <v>2308.5685144969011</v>
          </cell>
          <cell r="AC53">
            <v>2344.3302675938726</v>
          </cell>
          <cell r="AD53">
            <v>2380.4925373455103</v>
          </cell>
          <cell r="AE53">
            <v>2417.1204840490141</v>
          </cell>
          <cell r="AF53">
            <v>2453.9525425532711</v>
          </cell>
          <cell r="AG53">
            <v>2490.6212272682369</v>
          </cell>
          <cell r="AH53">
            <v>2527.3737782825183</v>
          </cell>
          <cell r="AI53">
            <v>2564.6829264375792</v>
          </cell>
          <cell r="AJ53">
            <v>2602.9851026230513</v>
          </cell>
          <cell r="AK53">
            <v>2642.7107611105121</v>
          </cell>
          <cell r="AL53">
            <v>2684.3334182166759</v>
          </cell>
          <cell r="AM53">
            <v>2728.1228077254123</v>
          </cell>
          <cell r="AN53">
            <v>2773.2133390512404</v>
          </cell>
          <cell r="AO53">
            <v>2818.1399527575827</v>
          </cell>
          <cell r="AP53">
            <v>2862.5613806287365</v>
          </cell>
          <cell r="AQ53">
            <v>2907.1098471544456</v>
          </cell>
          <cell r="AR53">
            <v>2952.1712775428009</v>
          </cell>
          <cell r="AS53">
            <v>2997.8133680281139</v>
          </cell>
          <cell r="AT53">
            <v>3044.1863803723754</v>
          </cell>
          <cell r="AU53">
            <v>3091.4068541501133</v>
          </cell>
          <cell r="AV53">
            <v>3139.2332108852147</v>
          </cell>
          <cell r="AW53">
            <v>3187.2719513967172</v>
          </cell>
          <cell r="AX53">
            <v>3235.5191846176403</v>
          </cell>
          <cell r="AY53">
            <v>3284.2768499866847</v>
          </cell>
          <cell r="AZ53">
            <v>3333.8123675632669</v>
          </cell>
          <cell r="BA53">
            <v>3384.3816525344723</v>
          </cell>
          <cell r="BB53">
            <v>3436.1749352163715</v>
          </cell>
          <cell r="BC53">
            <v>3489.1011787584785</v>
          </cell>
        </row>
        <row r="54">
          <cell r="A54" t="str">
            <v>M_Cotisations_h</v>
          </cell>
          <cell r="B54" t="str">
            <v>Masse des cotisations hommes</v>
          </cell>
          <cell r="C54">
            <v>0</v>
          </cell>
          <cell r="D54">
            <v>0</v>
          </cell>
          <cell r="E54">
            <v>0</v>
          </cell>
          <cell r="F54">
            <v>0</v>
          </cell>
          <cell r="G54">
            <v>0</v>
          </cell>
          <cell r="H54">
            <v>0</v>
          </cell>
          <cell r="I54">
            <v>1216.0512048787532</v>
          </cell>
          <cell r="J54">
            <v>1257.4869835766112</v>
          </cell>
          <cell r="K54">
            <v>1305.7713983367494</v>
          </cell>
          <cell r="L54">
            <v>1342.090542034344</v>
          </cell>
          <cell r="M54">
            <v>1378.819936040685</v>
          </cell>
          <cell r="N54">
            <v>1416.0913984684121</v>
          </cell>
          <cell r="O54">
            <v>1454.0533667201394</v>
          </cell>
          <cell r="P54">
            <v>1491.389165739588</v>
          </cell>
          <cell r="Q54">
            <v>1529.7377766573738</v>
          </cell>
          <cell r="R54">
            <v>1569.0082302032342</v>
          </cell>
          <cell r="S54">
            <v>1608.5091789268654</v>
          </cell>
          <cell r="T54">
            <v>1643.7396553712583</v>
          </cell>
          <cell r="U54">
            <v>1673.8923631683356</v>
          </cell>
          <cell r="V54">
            <v>1701.4817507788953</v>
          </cell>
          <cell r="W54">
            <v>1729.0546790558535</v>
          </cell>
          <cell r="X54">
            <v>1756.7122457394844</v>
          </cell>
          <cell r="Y54">
            <v>1784.4415333836776</v>
          </cell>
          <cell r="Z54">
            <v>1812.2739717494244</v>
          </cell>
          <cell r="AA54">
            <v>1840.3600561112135</v>
          </cell>
          <cell r="AB54">
            <v>1868.8848353163876</v>
          </cell>
          <cell r="AC54">
            <v>1897.8355022026408</v>
          </cell>
          <cell r="AD54">
            <v>1927.1104044312508</v>
          </cell>
          <cell r="AE54">
            <v>1956.7622920475812</v>
          </cell>
          <cell r="AF54">
            <v>1986.5794168911184</v>
          </cell>
          <cell r="AG54">
            <v>2016.2642836856571</v>
          </cell>
          <cell r="AH54">
            <v>2046.0170438584639</v>
          </cell>
          <cell r="AI54">
            <v>2076.2203932365264</v>
          </cell>
          <cell r="AJ54">
            <v>2107.2276412811652</v>
          </cell>
          <cell r="AK54">
            <v>2139.3872591107793</v>
          </cell>
          <cell r="AL54">
            <v>2173.0825783749951</v>
          </cell>
          <cell r="AM54">
            <v>2208.5319600087773</v>
          </cell>
          <cell r="AN54">
            <v>2245.0346713245513</v>
          </cell>
          <cell r="AO54">
            <v>2281.404683981541</v>
          </cell>
          <cell r="AP54">
            <v>2317.365726696547</v>
          </cell>
          <cell r="AQ54">
            <v>2353.4296122448291</v>
          </cell>
          <cell r="AR54">
            <v>2389.9087637503908</v>
          </cell>
          <cell r="AS54">
            <v>2426.8579844327496</v>
          </cell>
          <cell r="AT54">
            <v>2464.3989177037333</v>
          </cell>
          <cell r="AU54">
            <v>2502.6259070585866</v>
          </cell>
          <cell r="AV54">
            <v>2541.3433835121364</v>
          </cell>
          <cell r="AW54">
            <v>2580.2327911773227</v>
          </cell>
          <cell r="AX54">
            <v>2619.2909785561301</v>
          </cell>
          <cell r="AY54">
            <v>2658.7623778914754</v>
          </cell>
          <cell r="AZ54">
            <v>2698.8634782309123</v>
          </cell>
          <cell r="BA54">
            <v>2739.8014571744652</v>
          </cell>
          <cell r="BB54">
            <v>2781.7303190322214</v>
          </cell>
          <cell r="BC54">
            <v>2824.576368612969</v>
          </cell>
        </row>
        <row r="55">
          <cell r="A55" t="str">
            <v>M_Cotisations_f</v>
          </cell>
          <cell r="B55" t="str">
            <v>Masse des cotisations femmes</v>
          </cell>
          <cell r="C55">
            <v>0</v>
          </cell>
          <cell r="D55">
            <v>0</v>
          </cell>
          <cell r="E55">
            <v>0</v>
          </cell>
          <cell r="F55">
            <v>0</v>
          </cell>
          <cell r="G55">
            <v>0</v>
          </cell>
          <cell r="H55">
            <v>0</v>
          </cell>
          <cell r="I55">
            <v>286.09460450916515</v>
          </cell>
          <cell r="J55">
            <v>295.84300381302103</v>
          </cell>
          <cell r="K55">
            <v>307.20264926983833</v>
          </cell>
          <cell r="L55">
            <v>315.74728210321553</v>
          </cell>
          <cell r="M55">
            <v>324.38843258269156</v>
          </cell>
          <cell r="N55">
            <v>333.15711293098497</v>
          </cell>
          <cell r="O55">
            <v>342.08824531241311</v>
          </cell>
          <cell r="P55">
            <v>350.87206182577114</v>
          </cell>
          <cell r="Q55">
            <v>359.89415779507175</v>
          </cell>
          <cell r="R55">
            <v>369.13313131117354</v>
          </cell>
          <cell r="S55">
            <v>378.42633233550953</v>
          </cell>
          <cell r="T55">
            <v>386.71483958305822</v>
          </cell>
          <cell r="U55">
            <v>393.80872426281161</v>
          </cell>
          <cell r="V55">
            <v>400.29954874900574</v>
          </cell>
          <cell r="W55">
            <v>406.78650092577857</v>
          </cell>
          <cell r="X55">
            <v>413.29336557941508</v>
          </cell>
          <cell r="Y55">
            <v>419.81710368358034</v>
          </cell>
          <cell r="Z55">
            <v>426.36510956920705</v>
          </cell>
          <cell r="AA55">
            <v>432.97278954637551</v>
          </cell>
          <cell r="AB55">
            <v>439.68367918051337</v>
          </cell>
          <cell r="AC55">
            <v>446.49476539123179</v>
          </cell>
          <cell r="AD55">
            <v>453.3821329142595</v>
          </cell>
          <cell r="AE55">
            <v>460.35819200143277</v>
          </cell>
          <cell r="AF55">
            <v>467.37312566215303</v>
          </cell>
          <cell r="AG55">
            <v>474.35694358258013</v>
          </cell>
          <cell r="AH55">
            <v>481.35673442405442</v>
          </cell>
          <cell r="AI55">
            <v>488.46253320105245</v>
          </cell>
          <cell r="AJ55">
            <v>495.75746134188569</v>
          </cell>
          <cell r="AK55">
            <v>503.3235019997332</v>
          </cell>
          <cell r="AL55">
            <v>511.25083984168026</v>
          </cell>
          <cell r="AM55">
            <v>519.59084771663515</v>
          </cell>
          <cell r="AN55">
            <v>528.17866772668947</v>
          </cell>
          <cell r="AO55">
            <v>536.73526877604138</v>
          </cell>
          <cell r="AP55">
            <v>545.19565393218966</v>
          </cell>
          <cell r="AQ55">
            <v>553.68023490961627</v>
          </cell>
          <cell r="AR55">
            <v>562.26251379240989</v>
          </cell>
          <cell r="AS55">
            <v>570.95538359536397</v>
          </cell>
          <cell r="AT55">
            <v>579.78746266864221</v>
          </cell>
          <cell r="AU55">
            <v>588.78094709152674</v>
          </cell>
          <cell r="AV55">
            <v>597.88982737307833</v>
          </cell>
          <cell r="AW55">
            <v>607.03916021939403</v>
          </cell>
          <cell r="AX55">
            <v>616.22820606151083</v>
          </cell>
          <cell r="AY55">
            <v>625.51447209520938</v>
          </cell>
          <cell r="AZ55">
            <v>634.94888933235484</v>
          </cell>
          <cell r="BA55">
            <v>644.58019536000745</v>
          </cell>
          <cell r="BB55">
            <v>654.44461618415005</v>
          </cell>
          <cell r="BC55">
            <v>664.52481014550983</v>
          </cell>
        </row>
        <row r="56">
          <cell r="A56" t="str">
            <v>FSV_Maj_E</v>
          </cell>
          <cell r="B56" t="str">
            <v>FSV Majorations 10% pour enfant</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row>
        <row r="57">
          <cell r="A57" t="str">
            <v>FSV_Cho</v>
          </cell>
          <cell r="B57" t="str">
            <v>FSV Validation Chômage</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row>
        <row r="58">
          <cell r="A58" t="str">
            <v>Cot_Maj_E_Cho</v>
          </cell>
          <cell r="B58" t="str">
            <v>Total Cotisation et FSV Majoration enfant et chômage (en Meuros)</v>
          </cell>
          <cell r="C58">
            <v>0</v>
          </cell>
          <cell r="D58">
            <v>0</v>
          </cell>
          <cell r="E58">
            <v>0</v>
          </cell>
          <cell r="F58">
            <v>0</v>
          </cell>
          <cell r="G58">
            <v>0</v>
          </cell>
          <cell r="H58">
            <v>0</v>
          </cell>
          <cell r="I58">
            <v>1502.1458093879185</v>
          </cell>
          <cell r="J58">
            <v>1553.3299873896322</v>
          </cell>
          <cell r="K58">
            <v>1612.9740476065876</v>
          </cell>
          <cell r="L58">
            <v>1657.8378241375594</v>
          </cell>
          <cell r="M58">
            <v>1703.2083686233764</v>
          </cell>
          <cell r="N58">
            <v>1749.2485113993971</v>
          </cell>
          <cell r="O58">
            <v>1796.1416120325523</v>
          </cell>
          <cell r="P58">
            <v>1842.2612275653591</v>
          </cell>
          <cell r="Q58">
            <v>1889.6319344524454</v>
          </cell>
          <cell r="R58">
            <v>1938.1413615144077</v>
          </cell>
          <cell r="S58">
            <v>1986.9355112623748</v>
          </cell>
          <cell r="T58">
            <v>2030.4544949543167</v>
          </cell>
          <cell r="U58">
            <v>2067.7010874311472</v>
          </cell>
          <cell r="V58">
            <v>2101.781299527901</v>
          </cell>
          <cell r="W58">
            <v>2135.8411799816322</v>
          </cell>
          <cell r="X58">
            <v>2170.0056113188994</v>
          </cell>
          <cell r="Y58">
            <v>2204.258637067258</v>
          </cell>
          <cell r="Z58">
            <v>2238.6390813186317</v>
          </cell>
          <cell r="AA58">
            <v>2273.3328456575891</v>
          </cell>
          <cell r="AB58">
            <v>2308.5685144969011</v>
          </cell>
          <cell r="AC58">
            <v>2344.3302675938726</v>
          </cell>
          <cell r="AD58">
            <v>2380.4925373455103</v>
          </cell>
          <cell r="AE58">
            <v>2417.1204840490141</v>
          </cell>
          <cell r="AF58">
            <v>2453.9525425532711</v>
          </cell>
          <cell r="AG58">
            <v>2490.6212272682369</v>
          </cell>
          <cell r="AH58">
            <v>2527.3737782825183</v>
          </cell>
          <cell r="AI58">
            <v>2564.6829264375792</v>
          </cell>
          <cell r="AJ58">
            <v>2602.9851026230513</v>
          </cell>
          <cell r="AK58">
            <v>2642.7107611105121</v>
          </cell>
          <cell r="AL58">
            <v>2684.3334182166759</v>
          </cell>
          <cell r="AM58">
            <v>2728.1228077254123</v>
          </cell>
          <cell r="AN58">
            <v>2773.2133390512404</v>
          </cell>
          <cell r="AO58">
            <v>2818.1399527575827</v>
          </cell>
          <cell r="AP58">
            <v>2862.5613806287365</v>
          </cell>
          <cell r="AQ58">
            <v>2907.1098471544456</v>
          </cell>
          <cell r="AR58">
            <v>2952.1712775428009</v>
          </cell>
          <cell r="AS58">
            <v>2997.8133680281139</v>
          </cell>
          <cell r="AT58">
            <v>3044.1863803723754</v>
          </cell>
          <cell r="AU58">
            <v>3091.4068541501133</v>
          </cell>
          <cell r="AV58">
            <v>3139.2332108852147</v>
          </cell>
          <cell r="AW58">
            <v>3187.2719513967172</v>
          </cell>
          <cell r="AX58">
            <v>3235.5191846176403</v>
          </cell>
          <cell r="AY58">
            <v>3284.2768499866847</v>
          </cell>
          <cell r="AZ58">
            <v>3333.8123675632669</v>
          </cell>
          <cell r="BA58">
            <v>3384.3816525344723</v>
          </cell>
          <cell r="BB58">
            <v>3436.1749352163715</v>
          </cell>
          <cell r="BC58">
            <v>3489.1011787584785</v>
          </cell>
        </row>
        <row r="59">
          <cell r="A59" t="str">
            <v>Eff_DD</v>
          </cell>
          <cell r="B59" t="str">
            <v>Effectifs pensionnés de droit direct en moyenne annuelle</v>
          </cell>
          <cell r="C59">
            <v>0</v>
          </cell>
          <cell r="D59">
            <v>0</v>
          </cell>
          <cell r="E59">
            <v>494733</v>
          </cell>
          <cell r="F59">
            <v>500024</v>
          </cell>
          <cell r="G59">
            <v>506870</v>
          </cell>
          <cell r="H59">
            <v>513766</v>
          </cell>
          <cell r="I59">
            <v>517962.4456999494</v>
          </cell>
          <cell r="J59">
            <v>526894.86901750171</v>
          </cell>
          <cell r="K59">
            <v>538751.91087060759</v>
          </cell>
          <cell r="L59">
            <v>554229.87862632761</v>
          </cell>
          <cell r="M59">
            <v>572142.17122867401</v>
          </cell>
          <cell r="N59">
            <v>587514.59245794022</v>
          </cell>
          <cell r="O59">
            <v>597525.8910688071</v>
          </cell>
          <cell r="P59">
            <v>605307.30599841021</v>
          </cell>
          <cell r="Q59">
            <v>612575.98964060401</v>
          </cell>
          <cell r="R59">
            <v>619672.76301753498</v>
          </cell>
          <cell r="S59">
            <v>628692.34520358266</v>
          </cell>
          <cell r="T59">
            <v>640134.64111995278</v>
          </cell>
          <cell r="U59">
            <v>651765.94196317554</v>
          </cell>
          <cell r="V59">
            <v>663294.03921930806</v>
          </cell>
          <cell r="W59">
            <v>675335.85770164826</v>
          </cell>
          <cell r="X59">
            <v>687876.47877690615</v>
          </cell>
          <cell r="Y59">
            <v>700171.10169234895</v>
          </cell>
          <cell r="Z59">
            <v>712224.21534918901</v>
          </cell>
          <cell r="AA59">
            <v>724106.37674624659</v>
          </cell>
          <cell r="AB59">
            <v>735869.53799351864</v>
          </cell>
          <cell r="AC59">
            <v>747623.25158531195</v>
          </cell>
          <cell r="AD59">
            <v>759651.00211392937</v>
          </cell>
          <cell r="AE59">
            <v>772065.7640020476</v>
          </cell>
          <cell r="AF59">
            <v>784464.81382506038</v>
          </cell>
          <cell r="AG59">
            <v>796783.2035256743</v>
          </cell>
          <cell r="AH59">
            <v>809053.7263075232</v>
          </cell>
          <cell r="AI59">
            <v>820674.00820156373</v>
          </cell>
          <cell r="AJ59">
            <v>831215.99923361489</v>
          </cell>
          <cell r="AK59">
            <v>840656.27156077186</v>
          </cell>
          <cell r="AL59">
            <v>848865.01973449974</v>
          </cell>
          <cell r="AM59">
            <v>855727.37724332779</v>
          </cell>
          <cell r="AN59">
            <v>861486.0407062677</v>
          </cell>
          <cell r="AO59">
            <v>866630.48027386982</v>
          </cell>
          <cell r="AP59">
            <v>871372.53103573469</v>
          </cell>
          <cell r="AQ59">
            <v>875733.00931863347</v>
          </cell>
          <cell r="AR59">
            <v>879757.40200762823</v>
          </cell>
          <cell r="AS59">
            <v>883479.9912896629</v>
          </cell>
          <cell r="AT59">
            <v>886905.8484309949</v>
          </cell>
          <cell r="AU59">
            <v>890015.57319480239</v>
          </cell>
          <cell r="AV59">
            <v>892824.69615709048</v>
          </cell>
          <cell r="AW59">
            <v>895456.62232999713</v>
          </cell>
          <cell r="AX59">
            <v>898037.09472764772</v>
          </cell>
          <cell r="AY59">
            <v>900662.30123029789</v>
          </cell>
          <cell r="AZ59">
            <v>903432.22080712963</v>
          </cell>
          <cell r="BA59">
            <v>906352.92390183371</v>
          </cell>
          <cell r="BB59">
            <v>909415.42560354318</v>
          </cell>
          <cell r="BC59">
            <v>912409.3212946381</v>
          </cell>
        </row>
        <row r="60">
          <cell r="A60" t="str">
            <v>Eff_DD_h</v>
          </cell>
          <cell r="B60" t="str">
            <v>Effectifs pensionnés de droit direct hommes</v>
          </cell>
          <cell r="C60">
            <v>0</v>
          </cell>
          <cell r="D60">
            <v>0</v>
          </cell>
          <cell r="E60">
            <v>0</v>
          </cell>
          <cell r="F60">
            <v>0</v>
          </cell>
          <cell r="G60">
            <v>0</v>
          </cell>
          <cell r="H60">
            <v>0</v>
          </cell>
          <cell r="I60">
            <v>419008.19630857144</v>
          </cell>
          <cell r="J60">
            <v>427926.65865408338</v>
          </cell>
          <cell r="K60">
            <v>438417.35117426619</v>
          </cell>
          <cell r="L60">
            <v>451498.70335528307</v>
          </cell>
          <cell r="M60">
            <v>466408.20629576</v>
          </cell>
          <cell r="N60">
            <v>478724.29908362124</v>
          </cell>
          <cell r="O60">
            <v>485819.85633622669</v>
          </cell>
          <cell r="P60">
            <v>490627.72404546686</v>
          </cell>
          <cell r="Q60">
            <v>494798.61705931986</v>
          </cell>
          <cell r="R60">
            <v>498717.77011555398</v>
          </cell>
          <cell r="S60">
            <v>504524.42028322793</v>
          </cell>
          <cell r="T60">
            <v>512612.09898861474</v>
          </cell>
          <cell r="U60">
            <v>520709.9209699746</v>
          </cell>
          <cell r="V60">
            <v>528543.7956004478</v>
          </cell>
          <cell r="W60">
            <v>536783.2442217503</v>
          </cell>
          <cell r="X60">
            <v>545372.75211009732</v>
          </cell>
          <cell r="Y60">
            <v>553592.60612199653</v>
          </cell>
          <cell r="Z60">
            <v>561494.45257354993</v>
          </cell>
          <cell r="AA60">
            <v>569114.76715025038</v>
          </cell>
          <cell r="AB60">
            <v>576537.96955067781</v>
          </cell>
          <cell r="AC60">
            <v>583802.18418621819</v>
          </cell>
          <cell r="AD60">
            <v>591056.07052707486</v>
          </cell>
          <cell r="AE60">
            <v>598405.87751634768</v>
          </cell>
          <cell r="AF60">
            <v>605535.65517414105</v>
          </cell>
          <cell r="AG60">
            <v>612419.02494897065</v>
          </cell>
          <cell r="AH60">
            <v>619099.87705636094</v>
          </cell>
          <cell r="AI60">
            <v>625118.59299818904</v>
          </cell>
          <cell r="AJ60">
            <v>630190.07475739112</v>
          </cell>
          <cell r="AK60">
            <v>634385.63166186423</v>
          </cell>
          <cell r="AL60">
            <v>637711.37923035584</v>
          </cell>
          <cell r="AM60">
            <v>640123.52364797797</v>
          </cell>
          <cell r="AN60">
            <v>641883.29198265448</v>
          </cell>
          <cell r="AO60">
            <v>643390.13880082197</v>
          </cell>
          <cell r="AP60">
            <v>644729.92338931817</v>
          </cell>
          <cell r="AQ60">
            <v>645939.64617014304</v>
          </cell>
          <cell r="AR60">
            <v>647070.26332503802</v>
          </cell>
          <cell r="AS60">
            <v>648082.48327332549</v>
          </cell>
          <cell r="AT60">
            <v>648964.59179664054</v>
          </cell>
          <cell r="AU60">
            <v>649773.34954631166</v>
          </cell>
          <cell r="AV60">
            <v>650573.78261739458</v>
          </cell>
          <cell r="AW60">
            <v>651409.24190669006</v>
          </cell>
          <cell r="AX60">
            <v>652312.81853046501</v>
          </cell>
          <cell r="AY60">
            <v>653382.6484129685</v>
          </cell>
          <cell r="AZ60">
            <v>654670.03119448212</v>
          </cell>
          <cell r="BA60">
            <v>656148.39980321401</v>
          </cell>
          <cell r="BB60">
            <v>657792.88878641999</v>
          </cell>
          <cell r="BC60">
            <v>659388.60281702399</v>
          </cell>
        </row>
        <row r="61">
          <cell r="A61" t="str">
            <v>Eff_DD_f</v>
          </cell>
          <cell r="B61" t="str">
            <v>Effectifs pensionnés de droit direct femmes</v>
          </cell>
          <cell r="C61">
            <v>0</v>
          </cell>
          <cell r="D61">
            <v>0</v>
          </cell>
          <cell r="E61">
            <v>0</v>
          </cell>
          <cell r="F61">
            <v>0</v>
          </cell>
          <cell r="G61">
            <v>0</v>
          </cell>
          <cell r="H61">
            <v>0</v>
          </cell>
          <cell r="I61">
            <v>98954.249391377962</v>
          </cell>
          <cell r="J61">
            <v>98968.210363418344</v>
          </cell>
          <cell r="K61">
            <v>100334.55969634138</v>
          </cell>
          <cell r="L61">
            <v>102731.17527104451</v>
          </cell>
          <cell r="M61">
            <v>105733.96493291404</v>
          </cell>
          <cell r="N61">
            <v>108790.29337431901</v>
          </cell>
          <cell r="O61">
            <v>111706.03473258039</v>
          </cell>
          <cell r="P61">
            <v>114679.58195294335</v>
          </cell>
          <cell r="Q61">
            <v>117777.37258128419</v>
          </cell>
          <cell r="R61">
            <v>120954.99290198094</v>
          </cell>
          <cell r="S61">
            <v>124167.92492035474</v>
          </cell>
          <cell r="T61">
            <v>127522.54213133806</v>
          </cell>
          <cell r="U61">
            <v>131056.02099320099</v>
          </cell>
          <cell r="V61">
            <v>134750.24361886026</v>
          </cell>
          <cell r="W61">
            <v>138552.61347989799</v>
          </cell>
          <cell r="X61">
            <v>142503.72666680889</v>
          </cell>
          <cell r="Y61">
            <v>146578.49557035248</v>
          </cell>
          <cell r="Z61">
            <v>150729.76277563913</v>
          </cell>
          <cell r="AA61">
            <v>154991.60959599627</v>
          </cell>
          <cell r="AB61">
            <v>159331.56844284083</v>
          </cell>
          <cell r="AC61">
            <v>163821.06739909382</v>
          </cell>
          <cell r="AD61">
            <v>168594.93158685451</v>
          </cell>
          <cell r="AE61">
            <v>173659.88648569991</v>
          </cell>
          <cell r="AF61">
            <v>178929.15865091933</v>
          </cell>
          <cell r="AG61">
            <v>184364.17857670359</v>
          </cell>
          <cell r="AH61">
            <v>189953.84925116223</v>
          </cell>
          <cell r="AI61">
            <v>195555.41520337469</v>
          </cell>
          <cell r="AJ61">
            <v>201025.92447622374</v>
          </cell>
          <cell r="AK61">
            <v>206270.63989890763</v>
          </cell>
          <cell r="AL61">
            <v>211153.64050414396</v>
          </cell>
          <cell r="AM61">
            <v>215603.85359534982</v>
          </cell>
          <cell r="AN61">
            <v>219602.74872361319</v>
          </cell>
          <cell r="AO61">
            <v>223240.34147304785</v>
          </cell>
          <cell r="AP61">
            <v>226642.60764641652</v>
          </cell>
          <cell r="AQ61">
            <v>229793.36314849037</v>
          </cell>
          <cell r="AR61">
            <v>232687.13868259016</v>
          </cell>
          <cell r="AS61">
            <v>235397.50801633744</v>
          </cell>
          <cell r="AT61">
            <v>237941.25663435442</v>
          </cell>
          <cell r="AU61">
            <v>240242.22364849073</v>
          </cell>
          <cell r="AV61">
            <v>242250.9135396959</v>
          </cell>
          <cell r="AW61">
            <v>244047.38042330701</v>
          </cell>
          <cell r="AX61">
            <v>245724.27619718265</v>
          </cell>
          <cell r="AY61">
            <v>247279.65281732942</v>
          </cell>
          <cell r="AZ61">
            <v>248762.18961264752</v>
          </cell>
          <cell r="BA61">
            <v>250204.5240986197</v>
          </cell>
          <cell r="BB61">
            <v>251622.53681712312</v>
          </cell>
          <cell r="BC61">
            <v>253020.71847761405</v>
          </cell>
        </row>
        <row r="62">
          <cell r="A62" t="str">
            <v>Eff_DD_Moins60</v>
          </cell>
          <cell r="B62" t="str">
            <v>Effectifs droit direct moins de 60 ans</v>
          </cell>
          <cell r="C62">
            <v>0</v>
          </cell>
          <cell r="D62">
            <v>0</v>
          </cell>
          <cell r="E62">
            <v>0</v>
          </cell>
          <cell r="F62">
            <v>0</v>
          </cell>
          <cell r="G62">
            <v>0</v>
          </cell>
          <cell r="H62">
            <v>0</v>
          </cell>
          <cell r="I62">
            <v>5339.3936785944416</v>
          </cell>
          <cell r="J62">
            <v>11769.931035775766</v>
          </cell>
          <cell r="K62">
            <v>12997.666644444409</v>
          </cell>
          <cell r="L62">
            <v>12900.574576908944</v>
          </cell>
          <cell r="M62">
            <v>12605.886574205644</v>
          </cell>
          <cell r="N62">
            <v>11938.943542067331</v>
          </cell>
          <cell r="O62">
            <v>10383.398215950261</v>
          </cell>
          <cell r="P62">
            <v>7876.3025752214417</v>
          </cell>
          <cell r="Q62">
            <v>4848.6119808715102</v>
          </cell>
          <cell r="R62">
            <v>2453.4877057788317</v>
          </cell>
          <cell r="S62">
            <v>1650.3090522511898</v>
          </cell>
          <cell r="T62">
            <v>1638.7703573429319</v>
          </cell>
          <cell r="U62">
            <v>1634.7229164875887</v>
          </cell>
          <cell r="V62">
            <v>1636.3527883425006</v>
          </cell>
          <cell r="W62">
            <v>1639.9351371495766</v>
          </cell>
          <cell r="X62">
            <v>1646.5280801027818</v>
          </cell>
          <cell r="Y62">
            <v>1635.3866495432749</v>
          </cell>
          <cell r="Z62">
            <v>1618.6742818371408</v>
          </cell>
          <cell r="AA62">
            <v>1616.603749242872</v>
          </cell>
          <cell r="AB62">
            <v>1612.5389487331934</v>
          </cell>
          <cell r="AC62">
            <v>1602.2630061864281</v>
          </cell>
          <cell r="AD62">
            <v>1594.878248452465</v>
          </cell>
          <cell r="AE62">
            <v>1590.5019919256515</v>
          </cell>
          <cell r="AF62">
            <v>1586.788943589087</v>
          </cell>
          <cell r="AG62">
            <v>1582.4274481341863</v>
          </cell>
          <cell r="AH62">
            <v>1580.8710254377943</v>
          </cell>
          <cell r="AI62">
            <v>1580.4305024819191</v>
          </cell>
          <cell r="AJ62">
            <v>1579.006577167715</v>
          </cell>
          <cell r="AK62">
            <v>1581.4085678878914</v>
          </cell>
          <cell r="AL62">
            <v>1586.6612856474298</v>
          </cell>
          <cell r="AM62">
            <v>1592.1209946428669</v>
          </cell>
          <cell r="AN62">
            <v>1596.0608881804758</v>
          </cell>
          <cell r="AO62">
            <v>1597.6747563358563</v>
          </cell>
          <cell r="AP62">
            <v>1599.9235930324419</v>
          </cell>
          <cell r="AQ62">
            <v>1601.3266121325842</v>
          </cell>
          <cell r="AR62">
            <v>1599.5730189737453</v>
          </cell>
          <cell r="AS62">
            <v>1597.8374283417133</v>
          </cell>
          <cell r="AT62">
            <v>1598.7542606344587</v>
          </cell>
          <cell r="AU62">
            <v>1602.317517794379</v>
          </cell>
          <cell r="AV62">
            <v>1603.1547713412533</v>
          </cell>
          <cell r="AW62">
            <v>1600.8580173684907</v>
          </cell>
          <cell r="AX62">
            <v>1601.1666717492449</v>
          </cell>
          <cell r="AY62">
            <v>1601.6572241438769</v>
          </cell>
          <cell r="AZ62">
            <v>1601.5620255692565</v>
          </cell>
          <cell r="BA62">
            <v>1601.5430722422018</v>
          </cell>
          <cell r="BB62">
            <v>1601.509408622876</v>
          </cell>
          <cell r="BC62">
            <v>1601.4049006103048</v>
          </cell>
        </row>
        <row r="63">
          <cell r="A63" t="str">
            <v>Eff_DD_6064</v>
          </cell>
          <cell r="B63" t="str">
            <v>Effectifs droit direct 60 à 64 ans</v>
          </cell>
          <cell r="C63">
            <v>0</v>
          </cell>
          <cell r="D63">
            <v>0</v>
          </cell>
          <cell r="E63">
            <v>0</v>
          </cell>
          <cell r="F63">
            <v>0</v>
          </cell>
          <cell r="G63">
            <v>0</v>
          </cell>
          <cell r="H63">
            <v>0</v>
          </cell>
          <cell r="I63">
            <v>97670.504682285682</v>
          </cell>
          <cell r="J63">
            <v>99052.198413211794</v>
          </cell>
          <cell r="K63">
            <v>108336.1320131853</v>
          </cell>
          <cell r="L63">
            <v>121190.47350504246</v>
          </cell>
          <cell r="M63">
            <v>135666.42381567406</v>
          </cell>
          <cell r="N63">
            <v>148628.39776290036</v>
          </cell>
          <cell r="O63">
            <v>154072.36839837191</v>
          </cell>
          <cell r="P63">
            <v>151229.40652678165</v>
          </cell>
          <cell r="Q63">
            <v>144085.29050012596</v>
          </cell>
          <cell r="R63">
            <v>134389.11570633945</v>
          </cell>
          <cell r="S63">
            <v>125319.56654851828</v>
          </cell>
          <cell r="T63">
            <v>119663.87625235406</v>
          </cell>
          <cell r="U63">
            <v>115494.35432250213</v>
          </cell>
          <cell r="V63">
            <v>112119.0904150157</v>
          </cell>
          <cell r="W63">
            <v>110642.98400695142</v>
          </cell>
          <cell r="X63">
            <v>110814.18816378168</v>
          </cell>
          <cell r="Y63">
            <v>111341.92788914921</v>
          </cell>
          <cell r="Z63">
            <v>112348.70328753488</v>
          </cell>
          <cell r="AA63">
            <v>113555.70304306273</v>
          </cell>
          <cell r="AB63">
            <v>114709.16455392027</v>
          </cell>
          <cell r="AC63">
            <v>115863.84089615889</v>
          </cell>
          <cell r="AD63">
            <v>117303.25625760116</v>
          </cell>
          <cell r="AE63">
            <v>119075.01420115129</v>
          </cell>
          <cell r="AF63">
            <v>120877.66550582883</v>
          </cell>
          <cell r="AG63">
            <v>122420.59484819364</v>
          </cell>
          <cell r="AH63">
            <v>123811.66869886813</v>
          </cell>
          <cell r="AI63">
            <v>124946.82938241489</v>
          </cell>
          <cell r="AJ63">
            <v>125544.10972344257</v>
          </cell>
          <cell r="AK63">
            <v>125809.63580107092</v>
          </cell>
          <cell r="AL63">
            <v>125518.74400810592</v>
          </cell>
          <cell r="AM63">
            <v>124274.33369841619</v>
          </cell>
          <cell r="AN63">
            <v>122340.05027362084</v>
          </cell>
          <cell r="AO63">
            <v>120271.71388042525</v>
          </cell>
          <cell r="AP63">
            <v>118397.401193233</v>
          </cell>
          <cell r="AQ63">
            <v>117035.39264386006</v>
          </cell>
          <cell r="AR63">
            <v>116439.35899097816</v>
          </cell>
          <cell r="AS63">
            <v>116463.49045879784</v>
          </cell>
          <cell r="AT63">
            <v>116629.44224736566</v>
          </cell>
          <cell r="AU63">
            <v>116599.46230753258</v>
          </cell>
          <cell r="AV63">
            <v>116288.57351717843</v>
          </cell>
          <cell r="AW63">
            <v>115747.30188093956</v>
          </cell>
          <cell r="AX63">
            <v>115092.46711281326</v>
          </cell>
          <cell r="AY63">
            <v>114441.17824585906</v>
          </cell>
          <cell r="AZ63">
            <v>113977.56224260171</v>
          </cell>
          <cell r="BA63">
            <v>113777.27891617351</v>
          </cell>
          <cell r="BB63">
            <v>113756.48169888501</v>
          </cell>
          <cell r="BC63">
            <v>113816.47288622905</v>
          </cell>
        </row>
        <row r="64">
          <cell r="A64" t="str">
            <v>Eff_DD_65plus</v>
          </cell>
          <cell r="B64" t="str">
            <v>Effectifs droit direct 65 ans et plus</v>
          </cell>
          <cell r="C64">
            <v>0</v>
          </cell>
          <cell r="D64">
            <v>0</v>
          </cell>
          <cell r="E64">
            <v>394631</v>
          </cell>
          <cell r="F64">
            <v>401520</v>
          </cell>
          <cell r="G64">
            <v>408080</v>
          </cell>
          <cell r="H64">
            <v>414295</v>
          </cell>
          <cell r="I64">
            <v>414952.54733906931</v>
          </cell>
          <cell r="J64">
            <v>416072.73956851405</v>
          </cell>
          <cell r="K64">
            <v>417418.11221297778</v>
          </cell>
          <cell r="L64">
            <v>420138.83054437616</v>
          </cell>
          <cell r="M64">
            <v>423869.86083879427</v>
          </cell>
          <cell r="N64">
            <v>426947.25115297257</v>
          </cell>
          <cell r="O64">
            <v>433070.1244544849</v>
          </cell>
          <cell r="P64">
            <v>446201.59689640708</v>
          </cell>
          <cell r="Q64">
            <v>463642.08715960651</v>
          </cell>
          <cell r="R64">
            <v>482830.15960541659</v>
          </cell>
          <cell r="S64">
            <v>501722.46960281319</v>
          </cell>
          <cell r="T64">
            <v>518831.99451025581</v>
          </cell>
          <cell r="U64">
            <v>534636.8647241859</v>
          </cell>
          <cell r="V64">
            <v>549538.59601594973</v>
          </cell>
          <cell r="W64">
            <v>563052.93855754717</v>
          </cell>
          <cell r="X64">
            <v>575415.76253302174</v>
          </cell>
          <cell r="Y64">
            <v>587193.78715365625</v>
          </cell>
          <cell r="Z64">
            <v>598256.83777981682</v>
          </cell>
          <cell r="AA64">
            <v>608934.06995394104</v>
          </cell>
          <cell r="AB64">
            <v>619547.83449086524</v>
          </cell>
          <cell r="AC64">
            <v>630157.14768296666</v>
          </cell>
          <cell r="AD64">
            <v>640752.86760787561</v>
          </cell>
          <cell r="AE64">
            <v>651400.24780897051</v>
          </cell>
          <cell r="AF64">
            <v>662000.3593756425</v>
          </cell>
          <cell r="AG64">
            <v>672780.18122934666</v>
          </cell>
          <cell r="AH64">
            <v>683661.18658321758</v>
          </cell>
          <cell r="AI64">
            <v>694146.74831666704</v>
          </cell>
          <cell r="AJ64">
            <v>704092.88293300453</v>
          </cell>
          <cell r="AK64">
            <v>713265.22719181306</v>
          </cell>
          <cell r="AL64">
            <v>721759.61444074637</v>
          </cell>
          <cell r="AM64">
            <v>729860.92255026859</v>
          </cell>
          <cell r="AN64">
            <v>737549.92954446643</v>
          </cell>
          <cell r="AO64">
            <v>744761.09163710871</v>
          </cell>
          <cell r="AP64">
            <v>751375.20624946943</v>
          </cell>
          <cell r="AQ64">
            <v>757096.29006264091</v>
          </cell>
          <cell r="AR64">
            <v>761718.46999767621</v>
          </cell>
          <cell r="AS64">
            <v>765418.66340252338</v>
          </cell>
          <cell r="AT64">
            <v>768677.65192299476</v>
          </cell>
          <cell r="AU64">
            <v>771813.79336947552</v>
          </cell>
          <cell r="AV64">
            <v>774932.9678685707</v>
          </cell>
          <cell r="AW64">
            <v>778108.46243168903</v>
          </cell>
          <cell r="AX64">
            <v>781343.46094308537</v>
          </cell>
          <cell r="AY64">
            <v>784619.46576029505</v>
          </cell>
          <cell r="AZ64">
            <v>787853.09653895861</v>
          </cell>
          <cell r="BA64">
            <v>790974.10191341816</v>
          </cell>
          <cell r="BB64">
            <v>794057.43449603533</v>
          </cell>
          <cell r="BC64">
            <v>796991.4435077986</v>
          </cell>
        </row>
        <row r="65">
          <cell r="A65" t="str">
            <v>Eff_Derive</v>
          </cell>
          <cell r="B65" t="str">
            <v>Effectifs pensionnés de droit dérivé en moyenne annuelle</v>
          </cell>
          <cell r="C65">
            <v>0</v>
          </cell>
          <cell r="D65">
            <v>0</v>
          </cell>
          <cell r="E65">
            <v>220419</v>
          </cell>
          <cell r="F65">
            <v>222781</v>
          </cell>
          <cell r="G65">
            <v>225184</v>
          </cell>
          <cell r="H65">
            <v>227550</v>
          </cell>
          <cell r="I65">
            <v>226886.09187356484</v>
          </cell>
          <cell r="J65">
            <v>226094.06266824232</v>
          </cell>
          <cell r="K65">
            <v>225958.30299808769</v>
          </cell>
          <cell r="L65">
            <v>225980.91217306972</v>
          </cell>
          <cell r="M65">
            <v>226055.81948431811</v>
          </cell>
          <cell r="N65">
            <v>226189.51073053502</v>
          </cell>
          <cell r="O65">
            <v>226407.25115744758</v>
          </cell>
          <cell r="P65">
            <v>226706.20516363857</v>
          </cell>
          <cell r="Q65">
            <v>227072.93373575411</v>
          </cell>
          <cell r="R65">
            <v>227486.74164288159</v>
          </cell>
          <cell r="S65">
            <v>227929.93684295478</v>
          </cell>
          <cell r="T65">
            <v>228379.85024146229</v>
          </cell>
          <cell r="U65">
            <v>228818.77724224114</v>
          </cell>
          <cell r="V65">
            <v>229250.8839494079</v>
          </cell>
          <cell r="W65">
            <v>229688.27635478607</v>
          </cell>
          <cell r="X65">
            <v>230139.52554076409</v>
          </cell>
          <cell r="Y65">
            <v>230620.4272797764</v>
          </cell>
          <cell r="Z65">
            <v>231135.30094548917</v>
          </cell>
          <cell r="AA65">
            <v>231669.82539201892</v>
          </cell>
          <cell r="AB65">
            <v>232223.41009812796</v>
          </cell>
          <cell r="AC65">
            <v>232804.70198881408</v>
          </cell>
          <cell r="AD65">
            <v>233432.10749128417</v>
          </cell>
          <cell r="AE65">
            <v>234128.73254430346</v>
          </cell>
          <cell r="AF65">
            <v>234913.65212941027</v>
          </cell>
          <cell r="AG65">
            <v>235810.92432937119</v>
          </cell>
          <cell r="AH65">
            <v>236841.03743566922</v>
          </cell>
          <cell r="AI65">
            <v>238011.16949199152</v>
          </cell>
          <cell r="AJ65">
            <v>239319.00763040062</v>
          </cell>
          <cell r="AK65">
            <v>240750.6424177502</v>
          </cell>
          <cell r="AL65">
            <v>242297.46964138522</v>
          </cell>
          <cell r="AM65">
            <v>243937.19805515531</v>
          </cell>
          <cell r="AN65">
            <v>245628.59731283091</v>
          </cell>
          <cell r="AO65">
            <v>247316.21561772848</v>
          </cell>
          <cell r="AP65">
            <v>248931.56580161263</v>
          </cell>
          <cell r="AQ65">
            <v>250397.24747357896</v>
          </cell>
          <cell r="AR65">
            <v>251634.49804807175</v>
          </cell>
          <cell r="AS65">
            <v>252575.80767044326</v>
          </cell>
          <cell r="AT65">
            <v>253153.22419126402</v>
          </cell>
          <cell r="AU65">
            <v>253316.55155013531</v>
          </cell>
          <cell r="AV65">
            <v>253042.57451035472</v>
          </cell>
          <cell r="AW65">
            <v>252334.34331543816</v>
          </cell>
          <cell r="AX65">
            <v>251227.25779773667</v>
          </cell>
          <cell r="AY65">
            <v>249782.19009179837</v>
          </cell>
          <cell r="AZ65">
            <v>248074.74017816805</v>
          </cell>
          <cell r="BA65">
            <v>246189.23394900362</v>
          </cell>
          <cell r="BB65">
            <v>244208.38229577639</v>
          </cell>
          <cell r="BC65">
            <v>242263.30465796142</v>
          </cell>
        </row>
        <row r="66">
          <cell r="A66" t="str">
            <v>Eff_Derive_h</v>
          </cell>
          <cell r="B66" t="str">
            <v>Effectifs pensionnés de droit dérivé hommes</v>
          </cell>
          <cell r="C66">
            <v>0</v>
          </cell>
          <cell r="D66">
            <v>0</v>
          </cell>
          <cell r="E66">
            <v>0</v>
          </cell>
          <cell r="F66">
            <v>0</v>
          </cell>
          <cell r="G66">
            <v>0</v>
          </cell>
          <cell r="H66">
            <v>0</v>
          </cell>
          <cell r="I66">
            <v>5400.6775507958073</v>
          </cell>
          <cell r="J66">
            <v>7100.2723326965406</v>
          </cell>
          <cell r="K66">
            <v>8363.1293829874739</v>
          </cell>
          <cell r="L66">
            <v>9301.5822773078035</v>
          </cell>
          <cell r="M66">
            <v>10012.895334477911</v>
          </cell>
          <cell r="N66">
            <v>10568.560077036684</v>
          </cell>
          <cell r="O66">
            <v>11021.963835477523</v>
          </cell>
          <cell r="P66">
            <v>11403.521057378573</v>
          </cell>
          <cell r="Q66">
            <v>11732.221465309078</v>
          </cell>
          <cell r="R66">
            <v>12027.347223902887</v>
          </cell>
          <cell r="S66">
            <v>12299.897774559606</v>
          </cell>
          <cell r="T66">
            <v>12552.823067665802</v>
          </cell>
          <cell r="U66">
            <v>12790.275070968011</v>
          </cell>
          <cell r="V66">
            <v>13015.098332510144</v>
          </cell>
          <cell r="W66">
            <v>13226.669660643925</v>
          </cell>
          <cell r="X66">
            <v>13428.309871783602</v>
          </cell>
          <cell r="Y66">
            <v>13624.926877717855</v>
          </cell>
          <cell r="Z66">
            <v>13819.868984912458</v>
          </cell>
          <cell r="AA66">
            <v>14015.901620855522</v>
          </cell>
          <cell r="AB66">
            <v>14213.659580134197</v>
          </cell>
          <cell r="AC66">
            <v>14415.818252018265</v>
          </cell>
          <cell r="AD66">
            <v>14625.564601858438</v>
          </cell>
          <cell r="AE66">
            <v>14843.75660928851</v>
          </cell>
          <cell r="AF66">
            <v>15070.378296308545</v>
          </cell>
          <cell r="AG66">
            <v>15307.725275539045</v>
          </cell>
          <cell r="AH66">
            <v>15558.671469875268</v>
          </cell>
          <cell r="AI66">
            <v>15827.09854061616</v>
          </cell>
          <cell r="AJ66">
            <v>16116.326537556335</v>
          </cell>
          <cell r="AK66">
            <v>16423.214220945949</v>
          </cell>
          <cell r="AL66">
            <v>16749.133146104206</v>
          </cell>
          <cell r="AM66">
            <v>17093.049564154204</v>
          </cell>
          <cell r="AN66">
            <v>17451.54928178366</v>
          </cell>
          <cell r="AO66">
            <v>17823.949921317602</v>
          </cell>
          <cell r="AP66">
            <v>18203.978092123856</v>
          </cell>
          <cell r="AQ66">
            <v>18582.068213691953</v>
          </cell>
          <cell r="AR66">
            <v>18949.423459091915</v>
          </cell>
          <cell r="AS66">
            <v>19298.9800590743</v>
          </cell>
          <cell r="AT66">
            <v>19622.955448574852</v>
          </cell>
          <cell r="AU66">
            <v>19915.89461339025</v>
          </cell>
          <cell r="AV66">
            <v>20172.100739562891</v>
          </cell>
          <cell r="AW66">
            <v>20388.935246863897</v>
          </cell>
          <cell r="AX66">
            <v>20569.1899134376</v>
          </cell>
          <cell r="AY66">
            <v>20717.830487814448</v>
          </cell>
          <cell r="AZ66">
            <v>20841.282606576802</v>
          </cell>
          <cell r="BA66">
            <v>20945.612657275753</v>
          </cell>
          <cell r="BB66">
            <v>21036.551719207841</v>
          </cell>
          <cell r="BC66">
            <v>21106.033917798079</v>
          </cell>
        </row>
        <row r="67">
          <cell r="A67" t="str">
            <v>Eff_Derive_f</v>
          </cell>
          <cell r="B67" t="str">
            <v>Effectifs pensionnés de droit dérivé femmes</v>
          </cell>
          <cell r="C67">
            <v>0</v>
          </cell>
          <cell r="D67">
            <v>0</v>
          </cell>
          <cell r="E67">
            <v>0</v>
          </cell>
          <cell r="F67">
            <v>0</v>
          </cell>
          <cell r="G67">
            <v>0</v>
          </cell>
          <cell r="H67">
            <v>0</v>
          </cell>
          <cell r="I67">
            <v>221485.41432276904</v>
          </cell>
          <cell r="J67">
            <v>218993.79033554578</v>
          </cell>
          <cell r="K67">
            <v>217595.17361510021</v>
          </cell>
          <cell r="L67">
            <v>216679.32989576191</v>
          </cell>
          <cell r="M67">
            <v>216042.9241498402</v>
          </cell>
          <cell r="N67">
            <v>215620.95065349835</v>
          </cell>
          <cell r="O67">
            <v>215385.28732197007</v>
          </cell>
          <cell r="P67">
            <v>215302.68410625999</v>
          </cell>
          <cell r="Q67">
            <v>215340.71227044502</v>
          </cell>
          <cell r="R67">
            <v>215459.39441897871</v>
          </cell>
          <cell r="S67">
            <v>215630.03906839516</v>
          </cell>
          <cell r="T67">
            <v>215827.02717379649</v>
          </cell>
          <cell r="U67">
            <v>216028.50217127311</v>
          </cell>
          <cell r="V67">
            <v>216235.78561689775</v>
          </cell>
          <cell r="W67">
            <v>216461.60669414213</v>
          </cell>
          <cell r="X67">
            <v>216711.2156689805</v>
          </cell>
          <cell r="Y67">
            <v>216995.50040205853</v>
          </cell>
          <cell r="Z67">
            <v>217315.43196057671</v>
          </cell>
          <cell r="AA67">
            <v>217653.92377116339</v>
          </cell>
          <cell r="AB67">
            <v>218009.75051799376</v>
          </cell>
          <cell r="AC67">
            <v>218388.8837367958</v>
          </cell>
          <cell r="AD67">
            <v>218806.54288942573</v>
          </cell>
          <cell r="AE67">
            <v>219284.97593501495</v>
          </cell>
          <cell r="AF67">
            <v>219843.27383310173</v>
          </cell>
          <cell r="AG67">
            <v>220503.19905383216</v>
          </cell>
          <cell r="AH67">
            <v>221282.36596579396</v>
          </cell>
          <cell r="AI67">
            <v>222184.07095137535</v>
          </cell>
          <cell r="AJ67">
            <v>223202.68109284429</v>
          </cell>
          <cell r="AK67">
            <v>224327.42819680425</v>
          </cell>
          <cell r="AL67">
            <v>225548.33649528102</v>
          </cell>
          <cell r="AM67">
            <v>226844.14849100111</v>
          </cell>
          <cell r="AN67">
            <v>228177.04803104725</v>
          </cell>
          <cell r="AO67">
            <v>229492.26569641088</v>
          </cell>
          <cell r="AP67">
            <v>230727.58770948875</v>
          </cell>
          <cell r="AQ67">
            <v>231815.17925988699</v>
          </cell>
          <cell r="AR67">
            <v>232685.07458897983</v>
          </cell>
          <cell r="AS67">
            <v>233276.82761136896</v>
          </cell>
          <cell r="AT67">
            <v>233530.26874268916</v>
          </cell>
          <cell r="AU67">
            <v>233400.65693674504</v>
          </cell>
          <cell r="AV67">
            <v>232870.47377079184</v>
          </cell>
          <cell r="AW67">
            <v>231945.40806857427</v>
          </cell>
          <cell r="AX67">
            <v>230658.06788429909</v>
          </cell>
          <cell r="AY67">
            <v>229064.35960398393</v>
          </cell>
          <cell r="AZ67">
            <v>227233.45757159125</v>
          </cell>
          <cell r="BA67">
            <v>225243.62129172788</v>
          </cell>
          <cell r="BB67">
            <v>223171.83057656855</v>
          </cell>
          <cell r="BC67">
            <v>221157.27074016334</v>
          </cell>
        </row>
        <row r="68">
          <cell r="A68" t="str">
            <v>Pmoy_DD_65plus</v>
          </cell>
          <cell r="B68" t="str">
            <v>Prestation moyenne servie aux droits directs de 65 ans et plus</v>
          </cell>
          <cell r="C68">
            <v>0</v>
          </cell>
          <cell r="D68">
            <v>0</v>
          </cell>
          <cell r="E68">
            <v>0</v>
          </cell>
          <cell r="F68">
            <v>0</v>
          </cell>
          <cell r="G68">
            <v>0</v>
          </cell>
          <cell r="H68">
            <v>0</v>
          </cell>
          <cell r="I68">
            <v>2070.7778143076562</v>
          </cell>
          <cell r="J68">
            <v>2165.9851218439044</v>
          </cell>
          <cell r="K68">
            <v>2253.4040850289934</v>
          </cell>
          <cell r="L68">
            <v>2339.8438401016219</v>
          </cell>
          <cell r="M68">
            <v>2397.4195370964389</v>
          </cell>
          <cell r="N68">
            <v>2458.5427523202497</v>
          </cell>
          <cell r="O68">
            <v>2555.2141431440909</v>
          </cell>
          <cell r="P68">
            <v>2667.3632698994084</v>
          </cell>
          <cell r="Q68">
            <v>2782.0775598610621</v>
          </cell>
          <cell r="R68">
            <v>2877.4256788838024</v>
          </cell>
          <cell r="S68">
            <v>2950.8080910926165</v>
          </cell>
          <cell r="T68">
            <v>3012.2979305121021</v>
          </cell>
          <cell r="U68">
            <v>3064.8266817384342</v>
          </cell>
          <cell r="V68">
            <v>3104.0493697654019</v>
          </cell>
          <cell r="W68">
            <v>3132.156183786467</v>
          </cell>
          <cell r="X68">
            <v>3152.6087887615809</v>
          </cell>
          <cell r="Y68">
            <v>3169.1182989083427</v>
          </cell>
          <cell r="Z68">
            <v>3181.0644382131636</v>
          </cell>
          <cell r="AA68">
            <v>3190.11035145295</v>
          </cell>
          <cell r="AB68">
            <v>3199.5129462339919</v>
          </cell>
          <cell r="AC68">
            <v>3213.4254864554464</v>
          </cell>
          <cell r="AD68">
            <v>3231.6797368404118</v>
          </cell>
          <cell r="AE68">
            <v>3253.6562741328326</v>
          </cell>
          <cell r="AF68">
            <v>3279.5653594672258</v>
          </cell>
          <cell r="AG68">
            <v>3308.7960558797708</v>
          </cell>
          <cell r="AH68">
            <v>3343.6252148727813</v>
          </cell>
          <cell r="AI68">
            <v>3382.3087626595598</v>
          </cell>
          <cell r="AJ68">
            <v>3424.1562571147388</v>
          </cell>
          <cell r="AK68">
            <v>3468.7184177460645</v>
          </cell>
          <cell r="AL68">
            <v>3514.6678254927047</v>
          </cell>
          <cell r="AM68">
            <v>3563.6128796573698</v>
          </cell>
          <cell r="AN68">
            <v>3616.6046305312361</v>
          </cell>
          <cell r="AO68">
            <v>3674.2599972249104</v>
          </cell>
          <cell r="AP68">
            <v>3736.9163685165977</v>
          </cell>
          <cell r="AQ68">
            <v>3803.9213409193758</v>
          </cell>
          <cell r="AR68">
            <v>3875.0307567108603</v>
          </cell>
          <cell r="AS68">
            <v>3949.7956374177861</v>
          </cell>
          <cell r="AT68">
            <v>4027.6196586230185</v>
          </cell>
          <cell r="AU68">
            <v>4109.0060736086016</v>
          </cell>
          <cell r="AV68">
            <v>4193.791575918196</v>
          </cell>
          <cell r="AW68">
            <v>4281.9470861671207</v>
          </cell>
          <cell r="AX68">
            <v>4373.363363279329</v>
          </cell>
          <cell r="AY68">
            <v>4467.8795938556104</v>
          </cell>
          <cell r="AZ68">
            <v>4565.066245084834</v>
          </cell>
          <cell r="BA68">
            <v>4664.7033116738512</v>
          </cell>
          <cell r="BB68">
            <v>4766.5481881138467</v>
          </cell>
          <cell r="BC68">
            <v>4870.2898703094725</v>
          </cell>
        </row>
        <row r="69">
          <cell r="A69" t="str">
            <v>M_Pensions</v>
          </cell>
          <cell r="B69" t="str">
            <v>Masse Pensions sur l'année (en Meuros)</v>
          </cell>
          <cell r="C69">
            <v>0</v>
          </cell>
          <cell r="D69">
            <v>0</v>
          </cell>
          <cell r="E69">
            <v>1885</v>
          </cell>
          <cell r="F69">
            <v>1947</v>
          </cell>
          <cell r="G69">
            <v>2036</v>
          </cell>
          <cell r="H69">
            <v>2099.8000000000002</v>
          </cell>
          <cell r="I69">
            <v>2138.8377759318269</v>
          </cell>
          <cell r="J69">
            <v>2205.1756617856208</v>
          </cell>
          <cell r="K69">
            <v>2241.3568899173988</v>
          </cell>
          <cell r="L69">
            <v>2295.446984646489</v>
          </cell>
          <cell r="M69">
            <v>2357.8908248432931</v>
          </cell>
          <cell r="N69">
            <v>2407.6259650274801</v>
          </cell>
          <cell r="O69">
            <v>2435.3254123799661</v>
          </cell>
          <cell r="P69">
            <v>2455.2618238624673</v>
          </cell>
          <cell r="Q69">
            <v>2472.0010257002759</v>
          </cell>
          <cell r="R69">
            <v>2483.80214394618</v>
          </cell>
          <cell r="S69">
            <v>2500.554362792474</v>
          </cell>
          <cell r="T69">
            <v>2527.9392141630151</v>
          </cell>
          <cell r="U69">
            <v>2556.9546650409152</v>
          </cell>
          <cell r="V69">
            <v>2584.9956087750311</v>
          </cell>
          <cell r="W69">
            <v>2614.6427005225696</v>
          </cell>
          <cell r="X69">
            <v>2646.8693190047084</v>
          </cell>
          <cell r="Y69">
            <v>2678.9266375146658</v>
          </cell>
          <cell r="Z69">
            <v>2711.983125982224</v>
          </cell>
          <cell r="AA69">
            <v>2748.3771471135742</v>
          </cell>
          <cell r="AB69">
            <v>2788.7502721819301</v>
          </cell>
          <cell r="AC69">
            <v>2835.9634016637547</v>
          </cell>
          <cell r="AD69">
            <v>2891.1013235049695</v>
          </cell>
          <cell r="AE69">
            <v>2952.6469226649651</v>
          </cell>
          <cell r="AF69">
            <v>3018.5129824671781</v>
          </cell>
          <cell r="AG69">
            <v>3088.0002638015944</v>
          </cell>
          <cell r="AH69">
            <v>3161.881928952992</v>
          </cell>
          <cell r="AI69">
            <v>3237.525153921034</v>
          </cell>
          <cell r="AJ69">
            <v>3313.5318374886092</v>
          </cell>
          <cell r="AK69">
            <v>3389.971967929449</v>
          </cell>
          <cell r="AL69">
            <v>3465.664626293044</v>
          </cell>
          <cell r="AM69">
            <v>3540.2198086496578</v>
          </cell>
          <cell r="AN69">
            <v>3614.9930347898039</v>
          </cell>
          <cell r="AO69">
            <v>3691.891347358016</v>
          </cell>
          <cell r="AP69">
            <v>3771.4421991616155</v>
          </cell>
          <cell r="AQ69">
            <v>3853.6314870481328</v>
          </cell>
          <cell r="AR69">
            <v>3938.7934371817096</v>
          </cell>
          <cell r="AS69">
            <v>4026.0793619447613</v>
          </cell>
          <cell r="AT69">
            <v>4114.7886580683089</v>
          </cell>
          <cell r="AU69">
            <v>4204.9271205981177</v>
          </cell>
          <cell r="AV69">
            <v>4296.0818121985985</v>
          </cell>
          <cell r="AW69">
            <v>4388.6580676093881</v>
          </cell>
          <cell r="AX69">
            <v>4483.8523714363619</v>
          </cell>
          <cell r="AY69">
            <v>4582.3261054897921</v>
          </cell>
          <cell r="AZ69">
            <v>4684.4095196176295</v>
          </cell>
          <cell r="BA69">
            <v>4790.1523164312803</v>
          </cell>
          <cell r="BB69">
            <v>4899.439154712315</v>
          </cell>
          <cell r="BC69">
            <v>5011.3302788436686</v>
          </cell>
        </row>
        <row r="70">
          <cell r="A70" t="str">
            <v>M_Pensions_h</v>
          </cell>
          <cell r="B70" t="str">
            <v>Masse Pensions hommes</v>
          </cell>
          <cell r="C70">
            <v>0</v>
          </cell>
          <cell r="D70">
            <v>0</v>
          </cell>
          <cell r="E70">
            <v>0</v>
          </cell>
          <cell r="F70">
            <v>0</v>
          </cell>
          <cell r="G70">
            <v>0</v>
          </cell>
          <cell r="H70">
            <v>0</v>
          </cell>
          <cell r="I70">
            <v>1504.2733441817365</v>
          </cell>
          <cell r="J70">
            <v>1551.2850639123665</v>
          </cell>
          <cell r="K70">
            <v>1589.1497599077959</v>
          </cell>
          <cell r="L70">
            <v>1642.0438927879652</v>
          </cell>
          <cell r="M70">
            <v>1701.5453094286258</v>
          </cell>
          <cell r="N70">
            <v>1748.2812998713246</v>
          </cell>
          <cell r="O70">
            <v>1773.604408905303</v>
          </cell>
          <cell r="P70">
            <v>1791.0456618505148</v>
          </cell>
          <cell r="Q70">
            <v>1804.8607584438794</v>
          </cell>
          <cell r="R70">
            <v>1813.6198166135953</v>
          </cell>
          <cell r="S70">
            <v>1827.4284772013784</v>
          </cell>
          <cell r="T70">
            <v>1851.4262170916843</v>
          </cell>
          <cell r="U70">
            <v>1876.3661681486033</v>
          </cell>
          <cell r="V70">
            <v>1899.6693198004743</v>
          </cell>
          <cell r="W70">
            <v>1923.8565650607104</v>
          </cell>
          <cell r="X70">
            <v>1949.7272677004312</v>
          </cell>
          <cell r="Y70">
            <v>1974.7621873158828</v>
          </cell>
          <cell r="Z70">
            <v>2000.2425835361028</v>
          </cell>
          <cell r="AA70">
            <v>2028.1154658621724</v>
          </cell>
          <cell r="AB70">
            <v>2058.9629657742585</v>
          </cell>
          <cell r="AC70">
            <v>2095.4042727928336</v>
          </cell>
          <cell r="AD70">
            <v>2137.7292446430456</v>
          </cell>
          <cell r="AE70">
            <v>2183.8977281054172</v>
          </cell>
          <cell r="AF70">
            <v>2232.426209355835</v>
          </cell>
          <cell r="AG70">
            <v>2282.6591058285203</v>
          </cell>
          <cell r="AH70">
            <v>2335.0803336074514</v>
          </cell>
          <cell r="AI70">
            <v>2387.5759853125478</v>
          </cell>
          <cell r="AJ70">
            <v>2439.1524222525513</v>
          </cell>
          <cell r="AK70">
            <v>2490.1520042576021</v>
          </cell>
          <cell r="AL70">
            <v>2539.9394632739068</v>
          </cell>
          <cell r="AM70">
            <v>2588.4625022020823</v>
          </cell>
          <cell r="AN70">
            <v>2637.1018433984091</v>
          </cell>
          <cell r="AO70">
            <v>2687.2466019712047</v>
          </cell>
          <cell r="AP70">
            <v>2739.4449053491153</v>
          </cell>
          <cell r="AQ70">
            <v>2794.0047903809595</v>
          </cell>
          <cell r="AR70">
            <v>2851.3531378326129</v>
          </cell>
          <cell r="AS70">
            <v>2910.9470507824208</v>
          </cell>
          <cell r="AT70">
            <v>2972.1602230606695</v>
          </cell>
          <cell r="AU70">
            <v>3035.6509078736808</v>
          </cell>
          <cell r="AV70">
            <v>3101.4454119430884</v>
          </cell>
          <cell r="AW70">
            <v>3169.5749856659991</v>
          </cell>
          <cell r="AX70">
            <v>3240.4921430877821</v>
          </cell>
          <cell r="AY70">
            <v>3314.4679612622081</v>
          </cell>
          <cell r="AZ70">
            <v>3391.5814476996297</v>
          </cell>
          <cell r="BA70">
            <v>3471.7032355554175</v>
          </cell>
          <cell r="BB70">
            <v>3554.4893907452774</v>
          </cell>
          <cell r="BC70">
            <v>3638.5535625885441</v>
          </cell>
        </row>
        <row r="71">
          <cell r="A71" t="str">
            <v>M_Pensions_f</v>
          </cell>
          <cell r="B71" t="str">
            <v>Masse Pensions femmes</v>
          </cell>
          <cell r="C71">
            <v>0</v>
          </cell>
          <cell r="D71">
            <v>0</v>
          </cell>
          <cell r="E71">
            <v>0</v>
          </cell>
          <cell r="F71">
            <v>0</v>
          </cell>
          <cell r="G71">
            <v>0</v>
          </cell>
          <cell r="H71">
            <v>0</v>
          </cell>
          <cell r="I71">
            <v>634.56443175009065</v>
          </cell>
          <cell r="J71">
            <v>653.89059787325459</v>
          </cell>
          <cell r="K71">
            <v>652.20713000960279</v>
          </cell>
          <cell r="L71">
            <v>653.40309185852368</v>
          </cell>
          <cell r="M71">
            <v>656.34551541466715</v>
          </cell>
          <cell r="N71">
            <v>659.34466515615554</v>
          </cell>
          <cell r="O71">
            <v>661.72100347466323</v>
          </cell>
          <cell r="P71">
            <v>664.21616201195241</v>
          </cell>
          <cell r="Q71">
            <v>667.14026725639633</v>
          </cell>
          <cell r="R71">
            <v>670.18232733258469</v>
          </cell>
          <cell r="S71">
            <v>673.12588559109543</v>
          </cell>
          <cell r="T71">
            <v>676.51299707133057</v>
          </cell>
          <cell r="U71">
            <v>680.58849689231181</v>
          </cell>
          <cell r="V71">
            <v>685.32628897455686</v>
          </cell>
          <cell r="W71">
            <v>690.78613546185932</v>
          </cell>
          <cell r="X71">
            <v>697.14205130427695</v>
          </cell>
          <cell r="Y71">
            <v>704.16445019878313</v>
          </cell>
          <cell r="Z71">
            <v>711.74054244612125</v>
          </cell>
          <cell r="AA71">
            <v>720.2616812514018</v>
          </cell>
          <cell r="AB71">
            <v>729.78730640767151</v>
          </cell>
          <cell r="AC71">
            <v>740.55912887092086</v>
          </cell>
          <cell r="AD71">
            <v>753.37207886192459</v>
          </cell>
          <cell r="AE71">
            <v>768.74919455954773</v>
          </cell>
          <cell r="AF71">
            <v>786.08677311134295</v>
          </cell>
          <cell r="AG71">
            <v>805.34115797307425</v>
          </cell>
          <cell r="AH71">
            <v>826.80159534554048</v>
          </cell>
          <cell r="AI71">
            <v>849.94916860848639</v>
          </cell>
          <cell r="AJ71">
            <v>874.37941523605753</v>
          </cell>
          <cell r="AK71">
            <v>899.81996367184684</v>
          </cell>
          <cell r="AL71">
            <v>925.72516301913686</v>
          </cell>
          <cell r="AM71">
            <v>951.75730644757573</v>
          </cell>
          <cell r="AN71">
            <v>977.89119139139507</v>
          </cell>
          <cell r="AO71">
            <v>1004.6447453868112</v>
          </cell>
          <cell r="AP71">
            <v>1031.9972938124997</v>
          </cell>
          <cell r="AQ71">
            <v>1059.6266966671733</v>
          </cell>
          <cell r="AR71">
            <v>1087.4402993490964</v>
          </cell>
          <cell r="AS71">
            <v>1115.1323111623406</v>
          </cell>
          <cell r="AT71">
            <v>1142.6284350076394</v>
          </cell>
          <cell r="AU71">
            <v>1169.2762127244371</v>
          </cell>
          <cell r="AV71">
            <v>1194.6364002555097</v>
          </cell>
          <cell r="AW71">
            <v>1219.0830819433888</v>
          </cell>
          <cell r="AX71">
            <v>1243.3602283485804</v>
          </cell>
          <cell r="AY71">
            <v>1267.8581442275838</v>
          </cell>
          <cell r="AZ71">
            <v>1292.8280719179993</v>
          </cell>
          <cell r="BA71">
            <v>1318.449080875863</v>
          </cell>
          <cell r="BB71">
            <v>1344.9497639670371</v>
          </cell>
          <cell r="BC71">
            <v>1372.7767162551243</v>
          </cell>
        </row>
        <row r="72">
          <cell r="A72" t="str">
            <v>M_DD</v>
          </cell>
          <cell r="B72" t="str">
            <v>Masse Pensions Droits Directs sur l'année</v>
          </cell>
          <cell r="C72">
            <v>0</v>
          </cell>
          <cell r="D72">
            <v>0</v>
          </cell>
          <cell r="E72">
            <v>1559</v>
          </cell>
          <cell r="F72">
            <v>1609</v>
          </cell>
          <cell r="G72">
            <v>1684</v>
          </cell>
          <cell r="H72">
            <v>1736.9</v>
          </cell>
          <cell r="I72">
            <v>1768.3994663775011</v>
          </cell>
          <cell r="J72">
            <v>1819.3200774990617</v>
          </cell>
          <cell r="K72">
            <v>1856.5576389826965</v>
          </cell>
          <cell r="L72">
            <v>1910.548803355802</v>
          </cell>
          <cell r="M72">
            <v>1972.7253466257096</v>
          </cell>
          <cell r="N72">
            <v>2022.1645312485773</v>
          </cell>
          <cell r="O72">
            <v>2049.4818183461648</v>
          </cell>
          <cell r="P72">
            <v>2068.923894159348</v>
          </cell>
          <cell r="Q72">
            <v>2085.0555096797984</v>
          </cell>
          <cell r="R72">
            <v>2096.1624107229272</v>
          </cell>
          <cell r="S72">
            <v>2112.1776092792898</v>
          </cell>
          <cell r="T72">
            <v>2138.8455608091522</v>
          </cell>
          <cell r="U72">
            <v>2167.1805437762546</v>
          </cell>
          <cell r="V72">
            <v>2194.5209277385593</v>
          </cell>
          <cell r="W72">
            <v>2223.3969475788845</v>
          </cell>
          <cell r="X72">
            <v>2254.7458464344841</v>
          </cell>
          <cell r="Y72">
            <v>2285.7833862783082</v>
          </cell>
          <cell r="Z72">
            <v>2317.6424518020558</v>
          </cell>
          <cell r="AA72">
            <v>2352.62698036336</v>
          </cell>
          <cell r="AB72">
            <v>2391.3318023124757</v>
          </cell>
          <cell r="AC72">
            <v>2436.5724911118186</v>
          </cell>
          <cell r="AD72">
            <v>2489.3642156174196</v>
          </cell>
          <cell r="AE72">
            <v>2548.1387417329929</v>
          </cell>
          <cell r="AF72">
            <v>2610.7757476269144</v>
          </cell>
          <cell r="AG72">
            <v>2676.5181360323513</v>
          </cell>
          <cell r="AH72">
            <v>2746.0859937870368</v>
          </cell>
          <cell r="AI72">
            <v>2816.8127958018499</v>
          </cell>
          <cell r="AJ72">
            <v>2887.2996413043393</v>
          </cell>
          <cell r="AK72">
            <v>2957.6480918156503</v>
          </cell>
          <cell r="AL72">
            <v>3026.7226881924462</v>
          </cell>
          <cell r="AM72">
            <v>3094.2168482891957</v>
          </cell>
          <cell r="AN72">
            <v>3161.6035547012971</v>
          </cell>
          <cell r="AO72">
            <v>3230.9158094269192</v>
          </cell>
          <cell r="AP72">
            <v>3302.8543348697626</v>
          </cell>
          <cell r="AQ72">
            <v>3377.5710324942647</v>
          </cell>
          <cell r="AR72">
            <v>3455.5799251912176</v>
          </cell>
          <cell r="AS72">
            <v>3536.2187053621228</v>
          </cell>
          <cell r="AT72">
            <v>3618.9245742722596</v>
          </cell>
          <cell r="AU72">
            <v>3703.8080185302456</v>
          </cell>
          <cell r="AV72">
            <v>3790.4874222060826</v>
          </cell>
          <cell r="AW72">
            <v>3879.3134765213699</v>
          </cell>
          <cell r="AX72">
            <v>3971.3521230470628</v>
          </cell>
          <cell r="AY72">
            <v>4067.0585781988252</v>
          </cell>
          <cell r="AZ72">
            <v>4166.5010310223297</v>
          </cell>
          <cell r="BA72">
            <v>4269.4385994948507</v>
          </cell>
          <cell r="BB72">
            <v>4375.4688999909549</v>
          </cell>
          <cell r="BC72">
            <v>4483.2069836238843</v>
          </cell>
        </row>
        <row r="73">
          <cell r="A73" t="str">
            <v>M_DD_h</v>
          </cell>
          <cell r="B73" t="str">
            <v>Masse Pensions Droits Directs hommes</v>
          </cell>
          <cell r="C73">
            <v>0</v>
          </cell>
          <cell r="D73">
            <v>0</v>
          </cell>
          <cell r="E73">
            <v>0</v>
          </cell>
          <cell r="F73">
            <v>0</v>
          </cell>
          <cell r="G73">
            <v>0</v>
          </cell>
          <cell r="H73">
            <v>0</v>
          </cell>
          <cell r="I73">
            <v>1500.2277567939707</v>
          </cell>
          <cell r="J73">
            <v>1542.5714600154909</v>
          </cell>
          <cell r="K73">
            <v>1579.2673462480657</v>
          </cell>
          <cell r="L73">
            <v>1631.1534964426576</v>
          </cell>
          <cell r="M73">
            <v>1689.8023132438971</v>
          </cell>
          <cell r="N73">
            <v>1735.8061365809906</v>
          </cell>
          <cell r="O73">
            <v>1760.479605045269</v>
          </cell>
          <cell r="P73">
            <v>1777.3313465719643</v>
          </cell>
          <cell r="Q73">
            <v>1790.6076645123489</v>
          </cell>
          <cell r="R73">
            <v>1798.8669362442211</v>
          </cell>
          <cell r="S73">
            <v>1812.2006631473475</v>
          </cell>
          <cell r="T73">
            <v>1835.7509537991582</v>
          </cell>
          <cell r="U73">
            <v>1860.2771880153007</v>
          </cell>
          <cell r="V73">
            <v>1883.1980411593322</v>
          </cell>
          <cell r="W73">
            <v>1907.0348919230366</v>
          </cell>
          <cell r="X73">
            <v>1932.5857961668605</v>
          </cell>
          <cell r="Y73">
            <v>1957.326475539772</v>
          </cell>
          <cell r="Z73">
            <v>1982.5344081675689</v>
          </cell>
          <cell r="AA73">
            <v>2010.1555067134339</v>
          </cell>
          <cell r="AB73">
            <v>2040.7712375471995</v>
          </cell>
          <cell r="AC73">
            <v>2076.9988676587741</v>
          </cell>
          <cell r="AD73">
            <v>2119.1246671865706</v>
          </cell>
          <cell r="AE73">
            <v>2165.1058165927661</v>
          </cell>
          <cell r="AF73">
            <v>2213.4560361665613</v>
          </cell>
          <cell r="AG73">
            <v>2263.5169052068768</v>
          </cell>
          <cell r="AH73">
            <v>2315.7689514785593</v>
          </cell>
          <cell r="AI73">
            <v>2368.0934954002241</v>
          </cell>
          <cell r="AJ73">
            <v>2419.4915768548049</v>
          </cell>
          <cell r="AK73">
            <v>2470.3040126933447</v>
          </cell>
          <cell r="AL73">
            <v>2519.8904884048516</v>
          </cell>
          <cell r="AM73">
            <v>2568.1953886627771</v>
          </cell>
          <cell r="AN73">
            <v>2616.5904781052809</v>
          </cell>
          <cell r="AO73">
            <v>2666.450565243048</v>
          </cell>
          <cell r="AP73">
            <v>2718.3184678542843</v>
          </cell>
          <cell r="AQ73">
            <v>2772.4987146420199</v>
          </cell>
          <cell r="AR73">
            <v>2829.4148027898341</v>
          </cell>
          <cell r="AS73">
            <v>2888.5200338516574</v>
          </cell>
          <cell r="AT73">
            <v>2949.1866144696719</v>
          </cell>
          <cell r="AU73">
            <v>3012.0749887487145</v>
          </cell>
          <cell r="AV73">
            <v>3077.2222197049314</v>
          </cell>
          <cell r="AW73">
            <v>3144.6710835194958</v>
          </cell>
          <cell r="AX73">
            <v>3214.8791192996982</v>
          </cell>
          <cell r="AY73">
            <v>3288.1186313233311</v>
          </cell>
          <cell r="AZ73">
            <v>3364.4676413456823</v>
          </cell>
          <cell r="BA73">
            <v>3443.7941405420356</v>
          </cell>
          <cell r="BB73">
            <v>3525.7509872898577</v>
          </cell>
          <cell r="BC73">
            <v>3608.9680990773409</v>
          </cell>
        </row>
        <row r="74">
          <cell r="A74" t="str">
            <v>M_DD_f</v>
          </cell>
          <cell r="B74" t="str">
            <v>Masse Pensions Droits Directs femmes</v>
          </cell>
          <cell r="C74">
            <v>0</v>
          </cell>
          <cell r="D74">
            <v>0</v>
          </cell>
          <cell r="E74">
            <v>0</v>
          </cell>
          <cell r="F74">
            <v>0</v>
          </cell>
          <cell r="G74">
            <v>0</v>
          </cell>
          <cell r="H74">
            <v>0</v>
          </cell>
          <cell r="I74">
            <v>268.17170958353034</v>
          </cell>
          <cell r="J74">
            <v>276.74861748357085</v>
          </cell>
          <cell r="K74">
            <v>277.29029273463084</v>
          </cell>
          <cell r="L74">
            <v>279.39530691314451</v>
          </cell>
          <cell r="M74">
            <v>282.92303338181256</v>
          </cell>
          <cell r="N74">
            <v>286.35839466758682</v>
          </cell>
          <cell r="O74">
            <v>289.00221330089579</v>
          </cell>
          <cell r="P74">
            <v>291.59254758738371</v>
          </cell>
          <cell r="Q74">
            <v>294.4478451674496</v>
          </cell>
          <cell r="R74">
            <v>297.2954744787063</v>
          </cell>
          <cell r="S74">
            <v>299.9769461319425</v>
          </cell>
          <cell r="T74">
            <v>303.09460700999398</v>
          </cell>
          <cell r="U74">
            <v>306.90335576095379</v>
          </cell>
          <cell r="V74">
            <v>311.32288657922709</v>
          </cell>
          <cell r="W74">
            <v>316.36205565584805</v>
          </cell>
          <cell r="X74">
            <v>322.16005026762326</v>
          </cell>
          <cell r="Y74">
            <v>328.45691073853646</v>
          </cell>
          <cell r="Z74">
            <v>335.10804363448705</v>
          </cell>
          <cell r="AA74">
            <v>342.47147364992617</v>
          </cell>
          <cell r="AB74">
            <v>350.56056476527613</v>
          </cell>
          <cell r="AC74">
            <v>359.57362345304455</v>
          </cell>
          <cell r="AD74">
            <v>370.23954843084925</v>
          </cell>
          <cell r="AE74">
            <v>383.03292514022706</v>
          </cell>
          <cell r="AF74">
            <v>397.31971146035352</v>
          </cell>
          <cell r="AG74">
            <v>413.00123082547464</v>
          </cell>
          <cell r="AH74">
            <v>430.3170423084776</v>
          </cell>
          <cell r="AI74">
            <v>448.71930040162573</v>
          </cell>
          <cell r="AJ74">
            <v>467.8080644495343</v>
          </cell>
          <cell r="AK74">
            <v>487.34407912230597</v>
          </cell>
          <cell r="AL74">
            <v>506.83219978759462</v>
          </cell>
          <cell r="AM74">
            <v>526.02145962641873</v>
          </cell>
          <cell r="AN74">
            <v>545.01307659601628</v>
          </cell>
          <cell r="AO74">
            <v>564.46524418387094</v>
          </cell>
          <cell r="AP74">
            <v>584.53586701547806</v>
          </cell>
          <cell r="AQ74">
            <v>605.07231785224485</v>
          </cell>
          <cell r="AR74">
            <v>626.1651224013832</v>
          </cell>
          <cell r="AS74">
            <v>647.69867151046572</v>
          </cell>
          <cell r="AT74">
            <v>669.73795980258785</v>
          </cell>
          <cell r="AU74">
            <v>691.73302978153163</v>
          </cell>
          <cell r="AV74">
            <v>713.26520250115107</v>
          </cell>
          <cell r="AW74">
            <v>734.64239300187376</v>
          </cell>
          <cell r="AX74">
            <v>756.47300374736437</v>
          </cell>
          <cell r="AY74">
            <v>778.93994687549434</v>
          </cell>
          <cell r="AZ74">
            <v>802.0333896766474</v>
          </cell>
          <cell r="BA74">
            <v>825.64445895281551</v>
          </cell>
          <cell r="BB74">
            <v>849.71791270109793</v>
          </cell>
          <cell r="BC74">
            <v>874.23888454654264</v>
          </cell>
        </row>
        <row r="75">
          <cell r="A75" t="str">
            <v>M_Derive</v>
          </cell>
          <cell r="B75" t="str">
            <v>Masse Pensions Droits Dérivés sur l'année</v>
          </cell>
          <cell r="C75">
            <v>0</v>
          </cell>
          <cell r="D75">
            <v>0</v>
          </cell>
          <cell r="E75">
            <v>326</v>
          </cell>
          <cell r="F75">
            <v>338</v>
          </cell>
          <cell r="G75">
            <v>352</v>
          </cell>
          <cell r="H75">
            <v>362.9</v>
          </cell>
          <cell r="I75">
            <v>370.43830955432617</v>
          </cell>
          <cell r="J75">
            <v>385.85558428655935</v>
          </cell>
          <cell r="K75">
            <v>384.79925093470223</v>
          </cell>
          <cell r="L75">
            <v>384.89818129068703</v>
          </cell>
          <cell r="M75">
            <v>385.16547821758348</v>
          </cell>
          <cell r="N75">
            <v>385.46143377890292</v>
          </cell>
          <cell r="O75">
            <v>385.84359403380142</v>
          </cell>
          <cell r="P75">
            <v>386.33792970311907</v>
          </cell>
          <cell r="Q75">
            <v>386.94551602047716</v>
          </cell>
          <cell r="R75">
            <v>387.63973322325268</v>
          </cell>
          <cell r="S75">
            <v>388.3767535131837</v>
          </cell>
          <cell r="T75">
            <v>389.09365335386275</v>
          </cell>
          <cell r="U75">
            <v>389.77412126466049</v>
          </cell>
          <cell r="V75">
            <v>390.47468103647185</v>
          </cell>
          <cell r="W75">
            <v>391.24575294368526</v>
          </cell>
          <cell r="X75">
            <v>392.12347257022435</v>
          </cell>
          <cell r="Y75">
            <v>393.14325123635729</v>
          </cell>
          <cell r="Z75">
            <v>394.34067418016815</v>
          </cell>
          <cell r="AA75">
            <v>395.75016675021413</v>
          </cell>
          <cell r="AB75">
            <v>397.41846986945433</v>
          </cell>
          <cell r="AC75">
            <v>399.3909105519358</v>
          </cell>
          <cell r="AD75">
            <v>401.73710788755005</v>
          </cell>
          <cell r="AE75">
            <v>404.50818093197194</v>
          </cell>
          <cell r="AF75">
            <v>407.73723484026317</v>
          </cell>
          <cell r="AG75">
            <v>411.48212776924294</v>
          </cell>
          <cell r="AH75">
            <v>415.79593516595492</v>
          </cell>
          <cell r="AI75">
            <v>420.71235811918393</v>
          </cell>
          <cell r="AJ75">
            <v>426.23219618426998</v>
          </cell>
          <cell r="AK75">
            <v>432.32387611379858</v>
          </cell>
          <cell r="AL75">
            <v>438.94193810059772</v>
          </cell>
          <cell r="AM75">
            <v>446.002960360462</v>
          </cell>
          <cell r="AN75">
            <v>453.3894800885069</v>
          </cell>
          <cell r="AO75">
            <v>460.97553793109699</v>
          </cell>
          <cell r="AP75">
            <v>468.58786429185284</v>
          </cell>
          <cell r="AQ75">
            <v>476.06045455386817</v>
          </cell>
          <cell r="AR75">
            <v>483.21351199049241</v>
          </cell>
          <cell r="AS75">
            <v>489.86065658263817</v>
          </cell>
          <cell r="AT75">
            <v>495.8640837960491</v>
          </cell>
          <cell r="AU75">
            <v>501.11910206787161</v>
          </cell>
          <cell r="AV75">
            <v>505.59438999251603</v>
          </cell>
          <cell r="AW75">
            <v>509.34459108801809</v>
          </cell>
          <cell r="AX75">
            <v>512.50024838929926</v>
          </cell>
          <cell r="AY75">
            <v>515.26752729096654</v>
          </cell>
          <cell r="AZ75">
            <v>517.90848859529967</v>
          </cell>
          <cell r="BA75">
            <v>520.71371693642936</v>
          </cell>
          <cell r="BB75">
            <v>523.97025472135886</v>
          </cell>
          <cell r="BC75">
            <v>528.12329521978461</v>
          </cell>
        </row>
        <row r="76">
          <cell r="A76" t="str">
            <v>M_Derive_h</v>
          </cell>
          <cell r="B76" t="str">
            <v>Masse Pensions Droits Dérivés hommes</v>
          </cell>
          <cell r="C76">
            <v>0</v>
          </cell>
          <cell r="D76">
            <v>0</v>
          </cell>
          <cell r="E76">
            <v>0</v>
          </cell>
          <cell r="F76">
            <v>0</v>
          </cell>
          <cell r="G76">
            <v>0</v>
          </cell>
          <cell r="H76">
            <v>0</v>
          </cell>
          <cell r="I76">
            <v>4.0455873877659085</v>
          </cell>
          <cell r="J76">
            <v>8.7136038968757248</v>
          </cell>
          <cell r="K76">
            <v>9.8824136597302097</v>
          </cell>
          <cell r="L76">
            <v>10.890396345307835</v>
          </cell>
          <cell r="M76">
            <v>11.742996184728835</v>
          </cell>
          <cell r="N76">
            <v>12.475163290334079</v>
          </cell>
          <cell r="O76">
            <v>13.124803860033904</v>
          </cell>
          <cell r="P76">
            <v>13.714315278550435</v>
          </cell>
          <cell r="Q76">
            <v>14.25309393153052</v>
          </cell>
          <cell r="R76">
            <v>14.752880369374189</v>
          </cell>
          <cell r="S76">
            <v>15.227814054030814</v>
          </cell>
          <cell r="T76">
            <v>15.675263292526182</v>
          </cell>
          <cell r="U76">
            <v>16.088980133302481</v>
          </cell>
          <cell r="V76">
            <v>16.471278641142156</v>
          </cell>
          <cell r="W76">
            <v>16.821673137673919</v>
          </cell>
          <cell r="X76">
            <v>17.14147153357057</v>
          </cell>
          <cell r="Y76">
            <v>17.435711776110651</v>
          </cell>
          <cell r="Z76">
            <v>17.708175368533887</v>
          </cell>
          <cell r="AA76">
            <v>17.959959148738548</v>
          </cell>
          <cell r="AB76">
            <v>18.191728227058967</v>
          </cell>
          <cell r="AC76">
            <v>18.40540513405951</v>
          </cell>
          <cell r="AD76">
            <v>18.604577456474669</v>
          </cell>
          <cell r="AE76">
            <v>18.791911512651176</v>
          </cell>
          <cell r="AF76">
            <v>18.970173189273858</v>
          </cell>
          <cell r="AG76">
            <v>19.142200621643436</v>
          </cell>
          <cell r="AH76">
            <v>19.311382128891882</v>
          </cell>
          <cell r="AI76">
            <v>19.48248991232327</v>
          </cell>
          <cell r="AJ76">
            <v>19.660845397746769</v>
          </cell>
          <cell r="AK76">
            <v>19.847991564257665</v>
          </cell>
          <cell r="AL76">
            <v>20.048974869055392</v>
          </cell>
          <cell r="AM76">
            <v>20.267113539305068</v>
          </cell>
          <cell r="AN76">
            <v>20.511365293128151</v>
          </cell>
          <cell r="AO76">
            <v>20.796036728156622</v>
          </cell>
          <cell r="AP76">
            <v>21.126437494831116</v>
          </cell>
          <cell r="AQ76">
            <v>21.506075738939643</v>
          </cell>
          <cell r="AR76">
            <v>21.938335042778959</v>
          </cell>
          <cell r="AS76">
            <v>22.427016930763223</v>
          </cell>
          <cell r="AT76">
            <v>22.973608590997692</v>
          </cell>
          <cell r="AU76">
            <v>23.575919124966209</v>
          </cell>
          <cell r="AV76">
            <v>24.223192238157427</v>
          </cell>
          <cell r="AW76">
            <v>24.903902146502972</v>
          </cell>
          <cell r="AX76">
            <v>25.613023788083375</v>
          </cell>
          <cell r="AY76">
            <v>26.349329938877013</v>
          </cell>
          <cell r="AZ76">
            <v>27.113806353947762</v>
          </cell>
          <cell r="BA76">
            <v>27.909095013381883</v>
          </cell>
          <cell r="BB76">
            <v>28.738403455419508</v>
          </cell>
          <cell r="BC76">
            <v>29.585463511202882</v>
          </cell>
        </row>
        <row r="77">
          <cell r="A77" t="str">
            <v>M_Derive_f</v>
          </cell>
          <cell r="B77" t="str">
            <v>Masse Pensions Droits Dérivés femmes</v>
          </cell>
          <cell r="C77">
            <v>0</v>
          </cell>
          <cell r="D77">
            <v>0</v>
          </cell>
          <cell r="E77">
            <v>0</v>
          </cell>
          <cell r="F77">
            <v>0</v>
          </cell>
          <cell r="G77">
            <v>0</v>
          </cell>
          <cell r="H77">
            <v>0</v>
          </cell>
          <cell r="I77">
            <v>366.3927221665603</v>
          </cell>
          <cell r="J77">
            <v>377.14198038968362</v>
          </cell>
          <cell r="K77">
            <v>374.91683727497201</v>
          </cell>
          <cell r="L77">
            <v>374.00778494537917</v>
          </cell>
          <cell r="M77">
            <v>373.42248203285459</v>
          </cell>
          <cell r="N77">
            <v>372.98627048856878</v>
          </cell>
          <cell r="O77">
            <v>372.7187901737675</v>
          </cell>
          <cell r="P77">
            <v>372.62361442456864</v>
          </cell>
          <cell r="Q77">
            <v>372.69242208894661</v>
          </cell>
          <cell r="R77">
            <v>372.88685285387845</v>
          </cell>
          <cell r="S77">
            <v>373.14893945915287</v>
          </cell>
          <cell r="T77">
            <v>373.41839006133659</v>
          </cell>
          <cell r="U77">
            <v>373.68514113135802</v>
          </cell>
          <cell r="V77">
            <v>374.00340239532972</v>
          </cell>
          <cell r="W77">
            <v>374.42407980601132</v>
          </cell>
          <cell r="X77">
            <v>374.98200103665374</v>
          </cell>
          <cell r="Y77">
            <v>375.70753946024661</v>
          </cell>
          <cell r="Z77">
            <v>376.63249881163426</v>
          </cell>
          <cell r="AA77">
            <v>377.79020760147557</v>
          </cell>
          <cell r="AB77">
            <v>379.22674164239538</v>
          </cell>
          <cell r="AC77">
            <v>380.98550541787631</v>
          </cell>
          <cell r="AD77">
            <v>383.13253043107539</v>
          </cell>
          <cell r="AE77">
            <v>385.71626941932072</v>
          </cell>
          <cell r="AF77">
            <v>388.76706165098938</v>
          </cell>
          <cell r="AG77">
            <v>392.3399271475995</v>
          </cell>
          <cell r="AH77">
            <v>396.48455303706299</v>
          </cell>
          <cell r="AI77">
            <v>401.22986820686066</v>
          </cell>
          <cell r="AJ77">
            <v>406.57135078652323</v>
          </cell>
          <cell r="AK77">
            <v>412.47588454954087</v>
          </cell>
          <cell r="AL77">
            <v>418.89296323154235</v>
          </cell>
          <cell r="AM77">
            <v>425.73584682115694</v>
          </cell>
          <cell r="AN77">
            <v>432.87811479537874</v>
          </cell>
          <cell r="AO77">
            <v>440.17950120294034</v>
          </cell>
          <cell r="AP77">
            <v>447.46142679702166</v>
          </cell>
          <cell r="AQ77">
            <v>454.55437881492855</v>
          </cell>
          <cell r="AR77">
            <v>461.27517694771342</v>
          </cell>
          <cell r="AS77">
            <v>467.4336396518749</v>
          </cell>
          <cell r="AT77">
            <v>472.89047520505142</v>
          </cell>
          <cell r="AU77">
            <v>477.54318294290545</v>
          </cell>
          <cell r="AV77">
            <v>481.3711977543586</v>
          </cell>
          <cell r="AW77">
            <v>484.44068894151513</v>
          </cell>
          <cell r="AX77">
            <v>486.88722460121591</v>
          </cell>
          <cell r="AY77">
            <v>488.91819735208952</v>
          </cell>
          <cell r="AZ77">
            <v>490.79468224135189</v>
          </cell>
          <cell r="BA77">
            <v>492.80462192304748</v>
          </cell>
          <cell r="BB77">
            <v>495.23185126593938</v>
          </cell>
          <cell r="BC77">
            <v>498.53783170858173</v>
          </cell>
        </row>
        <row r="78">
          <cell r="A78" t="str">
            <v>Solde_1</v>
          </cell>
          <cell r="B78" t="str">
            <v xml:space="preserve">Solde Technique 1 =  Cot_Maj_E_Cho - M_Pensions (en Meuros) </v>
          </cell>
          <cell r="C78">
            <v>0</v>
          </cell>
          <cell r="D78">
            <v>0</v>
          </cell>
          <cell r="E78">
            <v>-828</v>
          </cell>
          <cell r="F78">
            <v>-777</v>
          </cell>
          <cell r="G78">
            <v>-667</v>
          </cell>
          <cell r="H78">
            <v>-728</v>
          </cell>
          <cell r="I78">
            <v>-636.69196654390862</v>
          </cell>
          <cell r="J78">
            <v>-651.84567439598845</v>
          </cell>
          <cell r="K78">
            <v>-628.38284231081127</v>
          </cell>
          <cell r="L78">
            <v>-637.60916050892968</v>
          </cell>
          <cell r="M78">
            <v>-654.68245621991684</v>
          </cell>
          <cell r="N78">
            <v>-658.377453628083</v>
          </cell>
          <cell r="O78">
            <v>-639.18380034741404</v>
          </cell>
          <cell r="P78">
            <v>-613.00059629710813</v>
          </cell>
          <cell r="Q78">
            <v>-582.3690912478304</v>
          </cell>
          <cell r="R78">
            <v>-545.66078243177219</v>
          </cell>
          <cell r="S78">
            <v>-513.61885153009894</v>
          </cell>
          <cell r="T78">
            <v>-497.48471920869827</v>
          </cell>
          <cell r="U78">
            <v>-489.25357760976766</v>
          </cell>
          <cell r="V78">
            <v>-483.2143092471299</v>
          </cell>
          <cell r="W78">
            <v>-478.80152054093742</v>
          </cell>
          <cell r="X78">
            <v>-476.86370768580912</v>
          </cell>
          <cell r="Y78">
            <v>-474.66800044740774</v>
          </cell>
          <cell r="Z78">
            <v>-473.34404466359234</v>
          </cell>
          <cell r="AA78">
            <v>-475.04430145598508</v>
          </cell>
          <cell r="AB78">
            <v>-480.18175768502903</v>
          </cell>
          <cell r="AC78">
            <v>-491.63313406988192</v>
          </cell>
          <cell r="AD78">
            <v>-510.6087861594591</v>
          </cell>
          <cell r="AE78">
            <v>-535.52643861595107</v>
          </cell>
          <cell r="AF78">
            <v>-564.56043991390652</v>
          </cell>
          <cell r="AG78">
            <v>-597.37903653335718</v>
          </cell>
          <cell r="AH78">
            <v>-634.50815067047358</v>
          </cell>
          <cell r="AI78">
            <v>-672.84222748345474</v>
          </cell>
          <cell r="AJ78">
            <v>-710.54673486555816</v>
          </cell>
          <cell r="AK78">
            <v>-747.26120681893678</v>
          </cell>
          <cell r="AL78">
            <v>-781.33120807636828</v>
          </cell>
          <cell r="AM78">
            <v>-812.09700092424532</v>
          </cell>
          <cell r="AN78">
            <v>-841.77969573856353</v>
          </cell>
          <cell r="AO78">
            <v>-873.7513946004334</v>
          </cell>
          <cell r="AP78">
            <v>-908.88081853287883</v>
          </cell>
          <cell r="AQ78">
            <v>-946.52163989368728</v>
          </cell>
          <cell r="AR78">
            <v>-986.6221596389089</v>
          </cell>
          <cell r="AS78">
            <v>-1028.2659939166474</v>
          </cell>
          <cell r="AT78">
            <v>-1070.6022776959333</v>
          </cell>
          <cell r="AU78">
            <v>-1113.5202664480043</v>
          </cell>
          <cell r="AV78">
            <v>-1156.8486013133841</v>
          </cell>
          <cell r="AW78">
            <v>-1201.3861162126714</v>
          </cell>
          <cell r="AX78">
            <v>-1248.3331868187217</v>
          </cell>
          <cell r="AY78">
            <v>-1298.0492555031071</v>
          </cell>
          <cell r="AZ78">
            <v>-1350.5971520543624</v>
          </cell>
          <cell r="BA78">
            <v>-1405.7706638968077</v>
          </cell>
          <cell r="BB78">
            <v>-1463.2642194959431</v>
          </cell>
          <cell r="BC78">
            <v>-1522.2291000851903</v>
          </cell>
        </row>
        <row r="79">
          <cell r="A79" t="str">
            <v>Points_Cot</v>
          </cell>
          <cell r="B79" t="str">
            <v>Solde_1 en points de cotisations</v>
          </cell>
          <cell r="C79">
            <v>0</v>
          </cell>
          <cell r="D79">
            <v>0</v>
          </cell>
          <cell r="E79">
            <v>-0.68865130279323949</v>
          </cell>
          <cell r="F79">
            <v>-0.59752701001195818</v>
          </cell>
          <cell r="G79">
            <v>-0.49080206033848417</v>
          </cell>
          <cell r="H79">
            <v>-0.53806356245380638</v>
          </cell>
          <cell r="I79">
            <v>-0.42385496971385378</v>
          </cell>
          <cell r="J79">
            <v>-0.41964404195364424</v>
          </cell>
          <cell r="K79">
            <v>-0.38958025595218809</v>
          </cell>
          <cell r="L79">
            <v>-0.38460285513188047</v>
          </cell>
          <cell r="M79">
            <v>-0.38438189259783057</v>
          </cell>
          <cell r="N79">
            <v>-0.37637731250740447</v>
          </cell>
          <cell r="O79">
            <v>-0.35586492516261009</v>
          </cell>
          <cell r="P79">
            <v>-0.33274358007697924</v>
          </cell>
          <cell r="Q79">
            <v>-0.30819181271752916</v>
          </cell>
          <cell r="R79">
            <v>-0.28153817531937336</v>
          </cell>
          <cell r="S79">
            <v>-0.25849799785589295</v>
          </cell>
          <cell r="T79">
            <v>-0.24501150872622302</v>
          </cell>
          <cell r="U79">
            <v>-0.23661716898239016</v>
          </cell>
          <cell r="V79">
            <v>-0.22990703616768726</v>
          </cell>
          <cell r="W79">
            <v>-0.22417468350575345</v>
          </cell>
          <cell r="X79">
            <v>-0.21975229243576841</v>
          </cell>
          <cell r="Y79">
            <v>-0.21534133629570273</v>
          </cell>
          <cell r="Z79">
            <v>-0.21144276833797487</v>
          </cell>
          <cell r="AA79">
            <v>-0.20896381379585124</v>
          </cell>
          <cell r="AB79">
            <v>-0.20799978630466312</v>
          </cell>
          <cell r="AC79">
            <v>-0.20971154997477154</v>
          </cell>
          <cell r="AD79">
            <v>-0.21449711694069812</v>
          </cell>
          <cell r="AE79">
            <v>-0.22155554187305945</v>
          </cell>
          <cell r="AF79">
            <v>-0.23006167809850825</v>
          </cell>
          <cell r="AG79">
            <v>-0.23985141939409804</v>
          </cell>
          <cell r="AH79">
            <v>-0.25105433795457621</v>
          </cell>
          <cell r="AI79">
            <v>-0.26234908828205622</v>
          </cell>
          <cell r="AJ79">
            <v>-0.27297380002272542</v>
          </cell>
          <cell r="AK79">
            <v>-0.28276314525806256</v>
          </cell>
          <cell r="AL79">
            <v>-0.2910708493863039</v>
          </cell>
          <cell r="AM79">
            <v>-0.29767611583487907</v>
          </cell>
          <cell r="AN79">
            <v>-0.30353946589141589</v>
          </cell>
          <cell r="AO79">
            <v>-0.31004542331031409</v>
          </cell>
          <cell r="AP79">
            <v>-0.31750614141704492</v>
          </cell>
          <cell r="AQ79">
            <v>-0.32558853626400364</v>
          </cell>
          <cell r="AR79">
            <v>-0.33420220809820705</v>
          </cell>
          <cell r="AS79">
            <v>-0.34300534011996048</v>
          </cell>
          <cell r="AT79">
            <v>-0.35168749344610545</v>
          </cell>
          <cell r="AU79">
            <v>-0.36019855003981099</v>
          </cell>
          <cell r="AV79">
            <v>-0.36851311247028085</v>
          </cell>
          <cell r="AW79">
            <v>-0.37693241572505393</v>
          </cell>
          <cell r="AX79">
            <v>-0.38582159943713773</v>
          </cell>
          <cell r="AY79">
            <v>-0.39523137506156636</v>
          </cell>
          <cell r="AZ79">
            <v>-0.40512092557912427</v>
          </cell>
          <cell r="BA79">
            <v>-0.41537001680766816</v>
          </cell>
          <cell r="BB79">
            <v>-0.42584101423340465</v>
          </cell>
          <cell r="BC79">
            <v>-0.43628115726550604</v>
          </cell>
        </row>
        <row r="80">
          <cell r="A80" t="str">
            <v>M_GA</v>
          </cell>
          <cell r="B80" t="str">
            <v>Dépenses de gestion</v>
          </cell>
          <cell r="C80">
            <v>0</v>
          </cell>
          <cell r="D80">
            <v>0</v>
          </cell>
          <cell r="E80">
            <v>67</v>
          </cell>
          <cell r="F80">
            <v>73</v>
          </cell>
          <cell r="G80">
            <v>75</v>
          </cell>
          <cell r="H80">
            <v>78</v>
          </cell>
          <cell r="I80">
            <v>82.618019516335522</v>
          </cell>
          <cell r="J80">
            <v>85.433149306429769</v>
          </cell>
          <cell r="K80">
            <v>88.713572618362321</v>
          </cell>
          <cell r="L80">
            <v>91.18108032756578</v>
          </cell>
          <cell r="M80">
            <v>93.676460274285702</v>
          </cell>
          <cell r="N80">
            <v>96.208668126966856</v>
          </cell>
          <cell r="O80">
            <v>98.787788661790373</v>
          </cell>
          <cell r="P80">
            <v>101.32436751609475</v>
          </cell>
          <cell r="Q80">
            <v>103.92975639488449</v>
          </cell>
          <cell r="R80">
            <v>106.59777488329242</v>
          </cell>
          <cell r="S80">
            <v>109.28145311943062</v>
          </cell>
          <cell r="T80">
            <v>111.67499722248742</v>
          </cell>
          <cell r="U80">
            <v>113.72355980871311</v>
          </cell>
          <cell r="V80">
            <v>115.59797147403457</v>
          </cell>
          <cell r="W80">
            <v>117.47126489898977</v>
          </cell>
          <cell r="X80">
            <v>119.35030862253946</v>
          </cell>
          <cell r="Y80">
            <v>121.23422503869918</v>
          </cell>
          <cell r="Z80">
            <v>123.12514947252475</v>
          </cell>
          <cell r="AA80">
            <v>125.0333065111674</v>
          </cell>
          <cell r="AB80">
            <v>126.97126829732956</v>
          </cell>
          <cell r="AC80">
            <v>128.938164717663</v>
          </cell>
          <cell r="AD80">
            <v>130.92708955400306</v>
          </cell>
          <cell r="AE80">
            <v>132.94162662269576</v>
          </cell>
          <cell r="AF80">
            <v>134.96738984042995</v>
          </cell>
          <cell r="AG80">
            <v>136.98416749975303</v>
          </cell>
          <cell r="AH80">
            <v>139.0055578055385</v>
          </cell>
          <cell r="AI80">
            <v>141.05756095406684</v>
          </cell>
          <cell r="AJ80">
            <v>143.16418064426782</v>
          </cell>
          <cell r="AK80">
            <v>145.34909186107816</v>
          </cell>
          <cell r="AL80">
            <v>147.63833800191716</v>
          </cell>
          <cell r="AM80">
            <v>150.04675442489767</v>
          </cell>
          <cell r="AN80">
            <v>152.52673364781825</v>
          </cell>
          <cell r="AO80">
            <v>154.99769740166707</v>
          </cell>
          <cell r="AP80">
            <v>157.4408759345805</v>
          </cell>
          <cell r="AQ80">
            <v>159.89104159349449</v>
          </cell>
          <cell r="AR80">
            <v>162.36942026485406</v>
          </cell>
          <cell r="AS80">
            <v>164.87973524154629</v>
          </cell>
          <cell r="AT80">
            <v>167.43025092048063</v>
          </cell>
          <cell r="AU80">
            <v>170.02737697825623</v>
          </cell>
          <cell r="AV80">
            <v>172.65782659868682</v>
          </cell>
          <cell r="AW80">
            <v>175.29995732681945</v>
          </cell>
          <cell r="AX80">
            <v>177.95355515397023</v>
          </cell>
          <cell r="AY80">
            <v>180.63522674926767</v>
          </cell>
          <cell r="AZ80">
            <v>183.35968021597967</v>
          </cell>
          <cell r="BA80">
            <v>186.14099088939599</v>
          </cell>
          <cell r="BB80">
            <v>188.98962143690045</v>
          </cell>
          <cell r="BC80">
            <v>191.90056483171634</v>
          </cell>
        </row>
        <row r="81">
          <cell r="A81" t="str">
            <v>M_ASS</v>
          </cell>
          <cell r="B81" t="str">
            <v>Action sociale</v>
          </cell>
          <cell r="C81">
            <v>0</v>
          </cell>
          <cell r="D81">
            <v>0</v>
          </cell>
          <cell r="E81">
            <v>18</v>
          </cell>
          <cell r="F81">
            <v>35</v>
          </cell>
          <cell r="G81">
            <v>23</v>
          </cell>
          <cell r="H81">
            <v>12</v>
          </cell>
          <cell r="I81">
            <v>30.042916187758372</v>
          </cell>
          <cell r="J81">
            <v>31.066599747792647</v>
          </cell>
          <cell r="K81">
            <v>32.259480952131753</v>
          </cell>
          <cell r="L81">
            <v>33.156756482751192</v>
          </cell>
          <cell r="M81">
            <v>34.064167372467523</v>
          </cell>
          <cell r="N81">
            <v>34.984970227987944</v>
          </cell>
          <cell r="O81">
            <v>35.922832240651047</v>
          </cell>
          <cell r="P81">
            <v>36.845224551307183</v>
          </cell>
          <cell r="Q81">
            <v>37.792638689048907</v>
          </cell>
          <cell r="R81">
            <v>38.762827230288153</v>
          </cell>
          <cell r="S81">
            <v>39.738710225247495</v>
          </cell>
          <cell r="T81">
            <v>40.609089899086335</v>
          </cell>
          <cell r="U81">
            <v>41.354021748622948</v>
          </cell>
          <cell r="V81">
            <v>42.035625990558017</v>
          </cell>
          <cell r="W81">
            <v>42.71682359963264</v>
          </cell>
          <cell r="X81">
            <v>43.400112226377985</v>
          </cell>
          <cell r="Y81">
            <v>44.085172741345161</v>
          </cell>
          <cell r="Z81">
            <v>44.772781626372634</v>
          </cell>
          <cell r="AA81">
            <v>45.46665691315178</v>
          </cell>
          <cell r="AB81">
            <v>46.171370289938025</v>
          </cell>
          <cell r="AC81">
            <v>46.886605351877449</v>
          </cell>
          <cell r="AD81">
            <v>47.609850746910205</v>
          </cell>
          <cell r="AE81">
            <v>48.342409680980282</v>
          </cell>
          <cell r="AF81">
            <v>49.079050851065425</v>
          </cell>
          <cell r="AG81">
            <v>49.812424545364742</v>
          </cell>
          <cell r="AH81">
            <v>50.547475565650366</v>
          </cell>
          <cell r="AI81">
            <v>51.293658528751585</v>
          </cell>
          <cell r="AJ81">
            <v>52.059702052461027</v>
          </cell>
          <cell r="AK81">
            <v>52.854215222210243</v>
          </cell>
          <cell r="AL81">
            <v>53.686668364333521</v>
          </cell>
          <cell r="AM81">
            <v>54.562456154508247</v>
          </cell>
          <cell r="AN81">
            <v>55.464266781024811</v>
          </cell>
          <cell r="AO81">
            <v>56.362799055151655</v>
          </cell>
          <cell r="AP81">
            <v>57.251227612574731</v>
          </cell>
          <cell r="AQ81">
            <v>58.142196943088912</v>
          </cell>
          <cell r="AR81">
            <v>59.043425550856014</v>
          </cell>
          <cell r="AS81">
            <v>59.956267360562279</v>
          </cell>
          <cell r="AT81">
            <v>60.883727607447511</v>
          </cell>
          <cell r="AU81">
            <v>61.828137083002261</v>
          </cell>
          <cell r="AV81">
            <v>62.784664217704297</v>
          </cell>
          <cell r="AW81">
            <v>63.745439027934346</v>
          </cell>
          <cell r="AX81">
            <v>64.710383692352806</v>
          </cell>
          <cell r="AY81">
            <v>65.685536999733699</v>
          </cell>
          <cell r="AZ81">
            <v>66.676247351265332</v>
          </cell>
          <cell r="BA81">
            <v>67.687633050689442</v>
          </cell>
          <cell r="BB81">
            <v>68.72349870432744</v>
          </cell>
          <cell r="BC81">
            <v>69.782023575169575</v>
          </cell>
        </row>
        <row r="82">
          <cell r="A82" t="str">
            <v>Solde_2</v>
          </cell>
          <cell r="B82" t="str">
            <v>Solde Technique 2 = Solde_1 - M_GA - M_ASS (en Meuros)</v>
          </cell>
          <cell r="C82">
            <v>0</v>
          </cell>
          <cell r="D82">
            <v>0</v>
          </cell>
          <cell r="E82">
            <v>-913</v>
          </cell>
          <cell r="F82">
            <v>-885</v>
          </cell>
          <cell r="G82">
            <v>-765</v>
          </cell>
          <cell r="H82">
            <v>-818</v>
          </cell>
          <cell r="I82">
            <v>-749.35290224800258</v>
          </cell>
          <cell r="J82">
            <v>-768.34542345021089</v>
          </cell>
          <cell r="K82">
            <v>-749.35589588130529</v>
          </cell>
          <cell r="L82">
            <v>-761.94699731924663</v>
          </cell>
          <cell r="M82">
            <v>-782.42308386667003</v>
          </cell>
          <cell r="N82">
            <v>-789.57109198303783</v>
          </cell>
          <cell r="O82">
            <v>-773.89442124985544</v>
          </cell>
          <cell r="P82">
            <v>-751.17018836451007</v>
          </cell>
          <cell r="Q82">
            <v>-724.09148633176369</v>
          </cell>
          <cell r="R82">
            <v>-691.02138454535282</v>
          </cell>
          <cell r="S82">
            <v>-662.6390148747771</v>
          </cell>
          <cell r="T82">
            <v>-649.76880633027213</v>
          </cell>
          <cell r="U82">
            <v>-644.33115916710381</v>
          </cell>
          <cell r="V82">
            <v>-640.84790671172254</v>
          </cell>
          <cell r="W82">
            <v>-638.98960903955981</v>
          </cell>
          <cell r="X82">
            <v>-639.61412853472666</v>
          </cell>
          <cell r="Y82">
            <v>-639.98739822745199</v>
          </cell>
          <cell r="Z82">
            <v>-641.24197576248969</v>
          </cell>
          <cell r="AA82">
            <v>-645.54426488030424</v>
          </cell>
          <cell r="AB82">
            <v>-653.32439627229667</v>
          </cell>
          <cell r="AC82">
            <v>-667.45790413942245</v>
          </cell>
          <cell r="AD82">
            <v>-689.14572646037243</v>
          </cell>
          <cell r="AE82">
            <v>-716.81047491962704</v>
          </cell>
          <cell r="AF82">
            <v>-748.60688060540201</v>
          </cell>
          <cell r="AG82">
            <v>-784.17562857847486</v>
          </cell>
          <cell r="AH82">
            <v>-824.0611840416625</v>
          </cell>
          <cell r="AI82">
            <v>-865.19344696627309</v>
          </cell>
          <cell r="AJ82">
            <v>-905.77061756228693</v>
          </cell>
          <cell r="AK82">
            <v>-945.46451390222524</v>
          </cell>
          <cell r="AL82">
            <v>-982.65621444261899</v>
          </cell>
          <cell r="AM82">
            <v>-1016.7062115036513</v>
          </cell>
          <cell r="AN82">
            <v>-1049.7706961674066</v>
          </cell>
          <cell r="AO82">
            <v>-1085.1118910572523</v>
          </cell>
          <cell r="AP82">
            <v>-1123.572922080034</v>
          </cell>
          <cell r="AQ82">
            <v>-1164.5548784302707</v>
          </cell>
          <cell r="AR82">
            <v>-1208.0350054546188</v>
          </cell>
          <cell r="AS82">
            <v>-1253.1019965187559</v>
          </cell>
          <cell r="AT82">
            <v>-1298.9162562238614</v>
          </cell>
          <cell r="AU82">
            <v>-1345.3757805092628</v>
          </cell>
          <cell r="AV82">
            <v>-1392.2910921297751</v>
          </cell>
          <cell r="AW82">
            <v>-1440.431512567425</v>
          </cell>
          <cell r="AX82">
            <v>-1490.9971256650447</v>
          </cell>
          <cell r="AY82">
            <v>-1544.3700192521082</v>
          </cell>
          <cell r="AZ82">
            <v>-1600.6330796216073</v>
          </cell>
          <cell r="BA82">
            <v>-1659.5992878368932</v>
          </cell>
          <cell r="BB82">
            <v>-1720.9773396371711</v>
          </cell>
          <cell r="BC82">
            <v>-1783.9116884920761</v>
          </cell>
        </row>
        <row r="83">
          <cell r="A83" t="str">
            <v>Prod_Fin</v>
          </cell>
          <cell r="B83" t="str">
            <v>Produits Financiers</v>
          </cell>
          <cell r="C83">
            <v>0</v>
          </cell>
          <cell r="D83">
            <v>0</v>
          </cell>
          <cell r="E83">
            <v>7</v>
          </cell>
          <cell r="F83">
            <v>8</v>
          </cell>
          <cell r="G83">
            <v>7</v>
          </cell>
          <cell r="H83">
            <v>2.5</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row>
        <row r="84">
          <cell r="A84" t="str">
            <v>Impot_Sub</v>
          </cell>
          <cell r="B84" t="str">
            <v>Impôts =CSSS</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row>
        <row r="85">
          <cell r="A85" t="str">
            <v>R_Diverses</v>
          </cell>
          <cell r="B85" t="str">
            <v>Recettes diverses</v>
          </cell>
          <cell r="C85">
            <v>0</v>
          </cell>
          <cell r="D85">
            <v>0</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row>
        <row r="86">
          <cell r="A86" t="str">
            <v>Nb_Cot</v>
          </cell>
          <cell r="B86" t="str">
            <v>Nombre de cotisants</v>
          </cell>
          <cell r="C86">
            <v>0</v>
          </cell>
          <cell r="D86">
            <v>0</v>
          </cell>
          <cell r="E86">
            <v>505229</v>
          </cell>
          <cell r="F86">
            <v>513386</v>
          </cell>
          <cell r="G86">
            <v>518743</v>
          </cell>
          <cell r="H86">
            <v>531310</v>
          </cell>
          <cell r="I86">
            <v>532283.30953874951</v>
          </cell>
          <cell r="J86">
            <v>535297.78131738747</v>
          </cell>
          <cell r="K86">
            <v>539464.63945440541</v>
          </cell>
          <cell r="L86">
            <v>543597.53101781313</v>
          </cell>
          <cell r="M86">
            <v>547523.85052169114</v>
          </cell>
          <cell r="N86">
            <v>551298.23366011307</v>
          </cell>
          <cell r="O86">
            <v>554977.64631891786</v>
          </cell>
          <cell r="P86">
            <v>558614.16519766825</v>
          </cell>
          <cell r="Q86">
            <v>562294.41264474939</v>
          </cell>
          <cell r="R86">
            <v>565975.73753301112</v>
          </cell>
          <cell r="S86">
            <v>569405.88568967301</v>
          </cell>
          <cell r="T86">
            <v>571588.7376922617</v>
          </cell>
          <cell r="U86">
            <v>571781.86960786383</v>
          </cell>
          <cell r="V86">
            <v>570929.35039355722</v>
          </cell>
          <cell r="W86">
            <v>569922.79005347379</v>
          </cell>
          <cell r="X86">
            <v>568800.73261919059</v>
          </cell>
          <cell r="Y86">
            <v>567562.98404894001</v>
          </cell>
          <cell r="Z86">
            <v>566223.40288908454</v>
          </cell>
          <cell r="AA86">
            <v>564831.5964675626</v>
          </cell>
          <cell r="AB86">
            <v>563444.2437829324</v>
          </cell>
          <cell r="AC86">
            <v>562055.49095768912</v>
          </cell>
          <cell r="AD86">
            <v>560634.01842101116</v>
          </cell>
          <cell r="AE86">
            <v>559194.82425903319</v>
          </cell>
          <cell r="AF86">
            <v>557677.63219079666</v>
          </cell>
          <cell r="AG86">
            <v>556002.79329707613</v>
          </cell>
          <cell r="AH86">
            <v>554231.21934522584</v>
          </cell>
          <cell r="AI86">
            <v>552468.36245777598</v>
          </cell>
          <cell r="AJ86">
            <v>550804.69918743684</v>
          </cell>
          <cell r="AK86">
            <v>549323.03311339812</v>
          </cell>
          <cell r="AL86">
            <v>548108.90286318434</v>
          </cell>
          <cell r="AM86">
            <v>547200.56433622038</v>
          </cell>
          <cell r="AN86">
            <v>546409.35053382209</v>
          </cell>
          <cell r="AO86">
            <v>545443.31225906499</v>
          </cell>
          <cell r="AP86">
            <v>544244.55661647685</v>
          </cell>
          <cell r="AQ86">
            <v>542941.38994915027</v>
          </cell>
          <cell r="AR86">
            <v>541608.26207601267</v>
          </cell>
          <cell r="AS86">
            <v>540257.17596600496</v>
          </cell>
          <cell r="AT86">
            <v>538913.9340957544</v>
          </cell>
          <cell r="AU86">
            <v>537596.65980827145</v>
          </cell>
          <cell r="AV86">
            <v>536260.98117586062</v>
          </cell>
          <cell r="AW86">
            <v>534840.09969250846</v>
          </cell>
          <cell r="AX86">
            <v>533336.17446152563</v>
          </cell>
          <cell r="AY86">
            <v>531800.86977291352</v>
          </cell>
          <cell r="AZ86">
            <v>530276.83998182043</v>
          </cell>
          <cell r="BA86">
            <v>528801.96486249019</v>
          </cell>
          <cell r="BB86">
            <v>527401.32409440237</v>
          </cell>
          <cell r="BC86">
            <v>526055.70609293343</v>
          </cell>
        </row>
        <row r="87">
          <cell r="A87" t="str">
            <v>Nb_DD_60plus</v>
          </cell>
          <cell r="B87" t="str">
            <v>Nombre de retraités de droits directs de 60 ans et plus</v>
          </cell>
          <cell r="C87">
            <v>0</v>
          </cell>
          <cell r="D87">
            <v>0</v>
          </cell>
          <cell r="E87">
            <v>0</v>
          </cell>
          <cell r="F87">
            <v>0</v>
          </cell>
          <cell r="G87">
            <v>0</v>
          </cell>
          <cell r="H87">
            <v>0</v>
          </cell>
          <cell r="I87">
            <v>512623.05202135496</v>
          </cell>
          <cell r="J87">
            <v>515124.9379817259</v>
          </cell>
          <cell r="K87">
            <v>525754.24422616314</v>
          </cell>
          <cell r="L87">
            <v>541329.30404941854</v>
          </cell>
          <cell r="M87">
            <v>559536.2846544683</v>
          </cell>
          <cell r="N87">
            <v>575575.64891587303</v>
          </cell>
          <cell r="O87">
            <v>587142.49285285675</v>
          </cell>
          <cell r="P87">
            <v>597431.0034231887</v>
          </cell>
          <cell r="Q87">
            <v>607727.37765973259</v>
          </cell>
          <cell r="R87">
            <v>617219.27531175606</v>
          </cell>
          <cell r="S87">
            <v>627042.0361513315</v>
          </cell>
          <cell r="T87">
            <v>638495.87076260988</v>
          </cell>
          <cell r="U87">
            <v>650131.21904668806</v>
          </cell>
          <cell r="V87">
            <v>661657.68643096567</v>
          </cell>
          <cell r="W87">
            <v>673695.92256449861</v>
          </cell>
          <cell r="X87">
            <v>686229.95069680351</v>
          </cell>
          <cell r="Y87">
            <v>698535.71504280576</v>
          </cell>
          <cell r="Z87">
            <v>710605.54106735194</v>
          </cell>
          <cell r="AA87">
            <v>722489.77299700363</v>
          </cell>
          <cell r="AB87">
            <v>734256.99904478539</v>
          </cell>
          <cell r="AC87">
            <v>746020.98857912561</v>
          </cell>
          <cell r="AD87">
            <v>758056.12386547681</v>
          </cell>
          <cell r="AE87">
            <v>770475.26201012195</v>
          </cell>
          <cell r="AF87">
            <v>782878.02488147141</v>
          </cell>
          <cell r="AG87">
            <v>795200.77607754013</v>
          </cell>
          <cell r="AH87">
            <v>807472.85528208548</v>
          </cell>
          <cell r="AI87">
            <v>819093.57769908186</v>
          </cell>
          <cell r="AJ87">
            <v>829636.99265644711</v>
          </cell>
          <cell r="AK87">
            <v>839074.86299288389</v>
          </cell>
          <cell r="AL87">
            <v>847278.35844885244</v>
          </cell>
          <cell r="AM87">
            <v>854135.25624868495</v>
          </cell>
          <cell r="AN87">
            <v>859889.9798180873</v>
          </cell>
          <cell r="AO87">
            <v>865032.80551753414</v>
          </cell>
          <cell r="AP87">
            <v>869772.6074427024</v>
          </cell>
          <cell r="AQ87">
            <v>874131.68270650087</v>
          </cell>
          <cell r="AR87">
            <v>878157.82898865431</v>
          </cell>
          <cell r="AS87">
            <v>881882.15386132128</v>
          </cell>
          <cell r="AT87">
            <v>885307.09417036048</v>
          </cell>
          <cell r="AU87">
            <v>888413.25567700795</v>
          </cell>
          <cell r="AV87">
            <v>891221.54138574912</v>
          </cell>
          <cell r="AW87">
            <v>893855.76431262866</v>
          </cell>
          <cell r="AX87">
            <v>896435.92805589852</v>
          </cell>
          <cell r="AY87">
            <v>899060.64400615415</v>
          </cell>
          <cell r="AZ87">
            <v>901830.65878156049</v>
          </cell>
          <cell r="BA87">
            <v>904751.38082959154</v>
          </cell>
          <cell r="BB87">
            <v>907813.91619492031</v>
          </cell>
          <cell r="BC87">
            <v>910807.91639402788</v>
          </cell>
        </row>
        <row r="88">
          <cell r="A88" t="str">
            <v>Nb_Derive_60plus</v>
          </cell>
          <cell r="B88" t="str">
            <v>Nombre de retraités de droits dérivés de 60 ans et plus</v>
          </cell>
          <cell r="C88">
            <v>0</v>
          </cell>
          <cell r="D88">
            <v>0</v>
          </cell>
          <cell r="E88">
            <v>0</v>
          </cell>
          <cell r="F88">
            <v>0</v>
          </cell>
          <cell r="G88">
            <v>0</v>
          </cell>
          <cell r="H88">
            <v>0</v>
          </cell>
          <cell r="I88">
            <v>5237.6645898899351</v>
          </cell>
          <cell r="J88">
            <v>6740.4736859852665</v>
          </cell>
          <cell r="K88">
            <v>7828.7281654259568</v>
          </cell>
          <cell r="L88">
            <v>8615.0691649687687</v>
          </cell>
          <cell r="M88">
            <v>9205.869825400152</v>
          </cell>
          <cell r="N88">
            <v>9736.3720739317469</v>
          </cell>
          <cell r="O88">
            <v>10238.555849322191</v>
          </cell>
          <cell r="P88">
            <v>10666.25935915827</v>
          </cell>
          <cell r="Q88">
            <v>11037.466584049655</v>
          </cell>
          <cell r="R88">
            <v>11366.223759601202</v>
          </cell>
          <cell r="S88">
            <v>11663.433315111468</v>
          </cell>
          <cell r="T88">
            <v>11937.796123857355</v>
          </cell>
          <cell r="U88">
            <v>12191.042862536437</v>
          </cell>
          <cell r="V88">
            <v>12427.177523267477</v>
          </cell>
          <cell r="W88">
            <v>12648.293738780379</v>
          </cell>
          <cell r="X88">
            <v>12858.262363028967</v>
          </cell>
          <cell r="Y88">
            <v>13063.023900182705</v>
          </cell>
          <cell r="Z88">
            <v>13267.513285102297</v>
          </cell>
          <cell r="AA88">
            <v>13474.964663641729</v>
          </cell>
          <cell r="AB88">
            <v>13685.642782979739</v>
          </cell>
          <cell r="AC88">
            <v>13901.376653381729</v>
          </cell>
          <cell r="AD88">
            <v>14123.957482695827</v>
          </cell>
          <cell r="AE88">
            <v>14355.456615851317</v>
          </cell>
          <cell r="AF88">
            <v>14598.600043232616</v>
          </cell>
          <cell r="AG88">
            <v>14855.622166021112</v>
          </cell>
          <cell r="AH88">
            <v>15128.48843871833</v>
          </cell>
          <cell r="AI88">
            <v>15419.599172961891</v>
          </cell>
          <cell r="AJ88">
            <v>15729.399891333247</v>
          </cell>
          <cell r="AK88">
            <v>16052.976870672992</v>
          </cell>
          <cell r="AL88">
            <v>16391.216828359262</v>
          </cell>
          <cell r="AM88">
            <v>16744.003988791159</v>
          </cell>
          <cell r="AN88">
            <v>17110.278876124186</v>
          </cell>
          <cell r="AO88">
            <v>17490.498474710243</v>
          </cell>
          <cell r="AP88">
            <v>17877.688816567825</v>
          </cell>
          <cell r="AQ88">
            <v>18262.632656162037</v>
          </cell>
          <cell r="AR88">
            <v>18637.770698491375</v>
          </cell>
          <cell r="AS88">
            <v>18995.001547567117</v>
          </cell>
          <cell r="AT88">
            <v>19325.330475413386</v>
          </cell>
          <cell r="AU88">
            <v>19624.251303370267</v>
          </cell>
          <cell r="AV88">
            <v>19887.127011742501</v>
          </cell>
          <cell r="AW88">
            <v>20110.33006202845</v>
          </cell>
          <cell r="AX88">
            <v>20296.533690063647</v>
          </cell>
          <cell r="AY88">
            <v>20450.920880770427</v>
          </cell>
          <cell r="AZ88">
            <v>20579.932085637069</v>
          </cell>
          <cell r="BA88">
            <v>20689.649795079382</v>
          </cell>
          <cell r="BB88">
            <v>20785.820066871427</v>
          </cell>
          <cell r="BC88">
            <v>20860.320415017606</v>
          </cell>
        </row>
        <row r="89">
          <cell r="A89" t="str">
            <v>M_DD_60plus</v>
          </cell>
          <cell r="B89" t="str">
            <v>Masse des pensions de droit direct des 60 ans et plus</v>
          </cell>
          <cell r="C89">
            <v>0</v>
          </cell>
          <cell r="D89">
            <v>0</v>
          </cell>
          <cell r="E89">
            <v>0</v>
          </cell>
          <cell r="F89">
            <v>0</v>
          </cell>
          <cell r="G89">
            <v>0</v>
          </cell>
          <cell r="H89">
            <v>0</v>
          </cell>
          <cell r="I89">
            <v>1152.0939968601358</v>
          </cell>
          <cell r="J89">
            <v>1200.1075399021706</v>
          </cell>
          <cell r="K89">
            <v>1278.4235176584957</v>
          </cell>
          <cell r="L89">
            <v>1374.665200380266</v>
          </cell>
          <cell r="M89">
            <v>1476.7475418323866</v>
          </cell>
          <cell r="N89">
            <v>1564.531964053175</v>
          </cell>
          <cell r="O89">
            <v>1630.1841053665062</v>
          </cell>
          <cell r="P89">
            <v>1688.2483963752891</v>
          </cell>
          <cell r="Q89">
            <v>1741.9364524820057</v>
          </cell>
          <cell r="R89">
            <v>1786.8839906831811</v>
          </cell>
          <cell r="S89">
            <v>1831.149098709509</v>
          </cell>
          <cell r="T89">
            <v>1882.9334073589951</v>
          </cell>
          <cell r="U89">
            <v>1934.8996565609934</v>
          </cell>
          <cell r="V89">
            <v>1984.3396112260436</v>
          </cell>
          <cell r="W89">
            <v>2033.8540624028083</v>
          </cell>
          <cell r="X89">
            <v>2084.4584090733174</v>
          </cell>
          <cell r="Y89">
            <v>2133.404831678813</v>
          </cell>
          <cell r="Z89">
            <v>2181.8408309529523</v>
          </cell>
          <cell r="AA89">
            <v>2232.0375016659164</v>
          </cell>
          <cell r="AB89">
            <v>2284.6597701961055</v>
          </cell>
          <cell r="AC89">
            <v>2342.6120427845699</v>
          </cell>
          <cell r="AD89">
            <v>2406.9721312939528</v>
          </cell>
          <cell r="AE89">
            <v>2476.2583826473601</v>
          </cell>
          <cell r="AF89">
            <v>2548.3285886114909</v>
          </cell>
          <cell r="AG89">
            <v>2622.4566778636017</v>
          </cell>
          <cell r="AH89">
            <v>2699.4394891002412</v>
          </cell>
          <cell r="AI89">
            <v>2776.6536686052441</v>
          </cell>
          <cell r="AJ89">
            <v>2852.8295709758768</v>
          </cell>
          <cell r="AK89">
            <v>2928.1005104312908</v>
          </cell>
          <cell r="AL89">
            <v>3001.3329471924326</v>
          </cell>
          <cell r="AM89">
            <v>3072.3178345522524</v>
          </cell>
          <cell r="AN89">
            <v>3142.6433690953477</v>
          </cell>
          <cell r="AO89">
            <v>3214.4687469738319</v>
          </cell>
          <cell r="AP89">
            <v>3288.4742956724303</v>
          </cell>
          <cell r="AQ89">
            <v>3364.8284748702222</v>
          </cell>
          <cell r="AR89">
            <v>3444.1522289669624</v>
          </cell>
          <cell r="AS89">
            <v>3525.824349033307</v>
          </cell>
          <cell r="AT89">
            <v>3609.3158767294494</v>
          </cell>
          <cell r="AU89">
            <v>3694.7784278165236</v>
          </cell>
          <cell r="AV89">
            <v>3781.885359759825</v>
          </cell>
          <cell r="AW89">
            <v>3871.0194773409071</v>
          </cell>
          <cell r="AX89">
            <v>3963.2495477128509</v>
          </cell>
          <cell r="AY89">
            <v>4059.0618272644083</v>
          </cell>
          <cell r="AZ89">
            <v>4158.5458277885364</v>
          </cell>
          <cell r="BA89">
            <v>4261.47240513013</v>
          </cell>
          <cell r="BB89">
            <v>4367.452205060692</v>
          </cell>
          <cell r="BC89">
            <v>4475.1106572450926</v>
          </cell>
        </row>
        <row r="90">
          <cell r="A90" t="str">
            <v>M_Derive_60plus</v>
          </cell>
          <cell r="B90" t="str">
            <v>Masse des pensions de droit dérivé des 60 ans et plus</v>
          </cell>
          <cell r="C90">
            <v>0</v>
          </cell>
          <cell r="D90">
            <v>0</v>
          </cell>
          <cell r="E90">
            <v>0</v>
          </cell>
          <cell r="F90">
            <v>0</v>
          </cell>
          <cell r="G90">
            <v>0</v>
          </cell>
          <cell r="H90">
            <v>0</v>
          </cell>
          <cell r="I90">
            <v>140.79707389220115</v>
          </cell>
          <cell r="J90">
            <v>148.33447191578742</v>
          </cell>
          <cell r="K90">
            <v>157.53155306317487</v>
          </cell>
          <cell r="L90">
            <v>167.52952072913703</v>
          </cell>
          <cell r="M90">
            <v>177.46462093331195</v>
          </cell>
          <cell r="N90">
            <v>187.44195194989226</v>
          </cell>
          <cell r="O90">
            <v>197.81261158464164</v>
          </cell>
          <cell r="P90">
            <v>208.21929831255363</v>
          </cell>
          <cell r="Q90">
            <v>218.50783478495813</v>
          </cell>
          <cell r="R90">
            <v>228.63461224345303</v>
          </cell>
          <cell r="S90">
            <v>238.53287028368663</v>
          </cell>
          <cell r="T90">
            <v>248.14613117391798</v>
          </cell>
          <cell r="U90">
            <v>257.48417997195907</v>
          </cell>
          <cell r="V90">
            <v>266.66102851505565</v>
          </cell>
          <cell r="W90">
            <v>275.71699962391858</v>
          </cell>
          <cell r="X90">
            <v>284.67366060245848</v>
          </cell>
          <cell r="Y90">
            <v>293.55825182308746</v>
          </cell>
          <cell r="Z90">
            <v>302.3961978306566</v>
          </cell>
          <cell r="AA90">
            <v>311.19595600236772</v>
          </cell>
          <cell r="AB90">
            <v>319.98469036391089</v>
          </cell>
          <cell r="AC90">
            <v>328.78850325541868</v>
          </cell>
          <cell r="AD90">
            <v>337.66609995957913</v>
          </cell>
          <cell r="AE90">
            <v>346.6679531032861</v>
          </cell>
          <cell r="AF90">
            <v>355.80829620278695</v>
          </cell>
          <cell r="AG90">
            <v>365.12951940177214</v>
          </cell>
          <cell r="AH90">
            <v>374.66348341931769</v>
          </cell>
          <cell r="AI90">
            <v>384.42639902529919</v>
          </cell>
          <cell r="AJ90">
            <v>394.4187063199264</v>
          </cell>
          <cell r="AK90">
            <v>404.61124150606213</v>
          </cell>
          <cell r="AL90">
            <v>414.96147273965556</v>
          </cell>
          <cell r="AM90">
            <v>425.38554282167684</v>
          </cell>
          <cell r="AN90">
            <v>435.76686640930478</v>
          </cell>
          <cell r="AO90">
            <v>445.98790301983161</v>
          </cell>
          <cell r="AP90">
            <v>455.89489229130464</v>
          </cell>
          <cell r="AQ90">
            <v>465.34868730921136</v>
          </cell>
          <cell r="AR90">
            <v>474.19740860253177</v>
          </cell>
          <cell r="AS90">
            <v>482.28244057768654</v>
          </cell>
          <cell r="AT90">
            <v>489.49435420640862</v>
          </cell>
          <cell r="AU90">
            <v>495.75449977706592</v>
          </cell>
          <cell r="AV90">
            <v>501.05764049057933</v>
          </cell>
          <cell r="AW90">
            <v>505.483089553963</v>
          </cell>
          <cell r="AX90">
            <v>509.18422630153941</v>
          </cell>
          <cell r="AY90">
            <v>512.38814944214596</v>
          </cell>
          <cell r="AZ90">
            <v>515.37465763229943</v>
          </cell>
          <cell r="BA90">
            <v>518.44910025743877</v>
          </cell>
          <cell r="BB90">
            <v>521.91229524509083</v>
          </cell>
          <cell r="BC90">
            <v>526.21771285308716</v>
          </cell>
        </row>
        <row r="91">
          <cell r="A91" t="str">
            <v>M_sal_deplaf</v>
          </cell>
          <cell r="B91" t="str">
            <v>Masse salariale déplafonnée (hors primes)</v>
          </cell>
          <cell r="C91">
            <v>0</v>
          </cell>
          <cell r="D91">
            <v>0</v>
          </cell>
          <cell r="E91">
            <v>0</v>
          </cell>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row>
        <row r="92">
          <cell r="A92" t="str">
            <v>Eff_Flux</v>
          </cell>
          <cell r="B92" t="str">
            <v>Effectif flux nouveaux droits directs sur l'année</v>
          </cell>
          <cell r="C92">
            <v>0</v>
          </cell>
          <cell r="D92">
            <v>0</v>
          </cell>
          <cell r="E92">
            <v>0</v>
          </cell>
          <cell r="F92">
            <v>0</v>
          </cell>
          <cell r="G92">
            <v>0</v>
          </cell>
          <cell r="H92">
            <v>0</v>
          </cell>
          <cell r="I92">
            <v>34467.702075442772</v>
          </cell>
          <cell r="J92">
            <v>35059.972627971169</v>
          </cell>
          <cell r="K92">
            <v>39492.178689246583</v>
          </cell>
          <cell r="L92">
            <v>41783.919645731447</v>
          </cell>
          <cell r="M92">
            <v>44136.265826911243</v>
          </cell>
          <cell r="N92">
            <v>36732.138267558483</v>
          </cell>
          <cell r="O92">
            <v>33542.851171012007</v>
          </cell>
          <cell r="P92">
            <v>32382.961734886158</v>
          </cell>
          <cell r="Q92">
            <v>32658.114212340719</v>
          </cell>
          <cell r="R92">
            <v>32237.716575339888</v>
          </cell>
          <cell r="S92">
            <v>36743.442433493285</v>
          </cell>
          <cell r="T92">
            <v>37399.467133692982</v>
          </cell>
          <cell r="U92">
            <v>37521.032909409812</v>
          </cell>
          <cell r="V92">
            <v>37608.123706719147</v>
          </cell>
          <cell r="W92">
            <v>38960.297968586499</v>
          </cell>
          <cell r="X92">
            <v>39028.296622280512</v>
          </cell>
          <cell r="Y92">
            <v>38904.343371750139</v>
          </cell>
          <cell r="Z92">
            <v>38974.606236028005</v>
          </cell>
          <cell r="AA92">
            <v>38990.811280699927</v>
          </cell>
          <cell r="AB92">
            <v>39173.485668753405</v>
          </cell>
          <cell r="AC92">
            <v>39429.889252866262</v>
          </cell>
          <cell r="AD92">
            <v>40209.716669018744</v>
          </cell>
          <cell r="AE92">
            <v>40739.790268789133</v>
          </cell>
          <cell r="AF92">
            <v>40777.828634896527</v>
          </cell>
          <cell r="AG92">
            <v>41235.249415631763</v>
          </cell>
          <cell r="AH92">
            <v>41402.141876311143</v>
          </cell>
          <cell r="AI92">
            <v>40720.91210503508</v>
          </cell>
          <cell r="AJ92">
            <v>40079.721267499423</v>
          </cell>
          <cell r="AK92">
            <v>39389.232393155187</v>
          </cell>
          <cell r="AL92">
            <v>38519.500171953499</v>
          </cell>
          <cell r="AM92">
            <v>37619.726654485392</v>
          </cell>
          <cell r="AN92">
            <v>37243.115244106775</v>
          </cell>
          <cell r="AO92">
            <v>37306.462128145169</v>
          </cell>
          <cell r="AP92">
            <v>37305.785978792403</v>
          </cell>
          <cell r="AQ92">
            <v>37328.789550561225</v>
          </cell>
          <cell r="AR92">
            <v>37320.85901812755</v>
          </cell>
          <cell r="AS92">
            <v>37307.272364777607</v>
          </cell>
          <cell r="AT92">
            <v>37196.307833901054</v>
          </cell>
          <cell r="AU92">
            <v>37027.985283306494</v>
          </cell>
          <cell r="AV92">
            <v>36830.269724599362</v>
          </cell>
          <cell r="AW92">
            <v>36796.788420073812</v>
          </cell>
          <cell r="AX92">
            <v>36752.112862773116</v>
          </cell>
          <cell r="AY92">
            <v>36827.380855169227</v>
          </cell>
          <cell r="AZ92">
            <v>36923.34473243347</v>
          </cell>
          <cell r="BA92">
            <v>36981.172854343255</v>
          </cell>
          <cell r="BB92">
            <v>37054.912452755023</v>
          </cell>
          <cell r="BC92">
            <v>37072.390729671133</v>
          </cell>
        </row>
        <row r="93">
          <cell r="A93" t="str">
            <v>Eff_Flux_h</v>
          </cell>
          <cell r="B93" t="str">
            <v>Effectif flux nouveaux droits directs hommes</v>
          </cell>
          <cell r="C93">
            <v>0</v>
          </cell>
          <cell r="D93">
            <v>0</v>
          </cell>
          <cell r="E93">
            <v>0</v>
          </cell>
          <cell r="F93">
            <v>0</v>
          </cell>
          <cell r="G93">
            <v>0</v>
          </cell>
          <cell r="H93">
            <v>0</v>
          </cell>
          <cell r="I93">
            <v>30149.738474886835</v>
          </cell>
          <cell r="J93">
            <v>29599.837476140488</v>
          </cell>
          <cell r="K93">
            <v>32878.867217840088</v>
          </cell>
          <cell r="L93">
            <v>34597.196411998186</v>
          </cell>
          <cell r="M93">
            <v>36578.222577188266</v>
          </cell>
          <cell r="N93">
            <v>29647.122819798838</v>
          </cell>
          <cell r="O93">
            <v>26426.907182548257</v>
          </cell>
          <cell r="P93">
            <v>25301.354648252334</v>
          </cell>
          <cell r="Q93">
            <v>25371.762542871445</v>
          </cell>
          <cell r="R93">
            <v>25040.955174953935</v>
          </cell>
          <cell r="S93">
            <v>29407.816233831327</v>
          </cell>
          <cell r="T93">
            <v>29926.703028465214</v>
          </cell>
          <cell r="U93">
            <v>29827.379042253779</v>
          </cell>
          <cell r="V93">
            <v>29807.798683659184</v>
          </cell>
          <cell r="W93">
            <v>31040.405101022749</v>
          </cell>
          <cell r="X93">
            <v>30918.170949892832</v>
          </cell>
          <cell r="Y93">
            <v>30720.813142710569</v>
          </cell>
          <cell r="Z93">
            <v>30690.840516392607</v>
          </cell>
          <cell r="AA93">
            <v>30559.335937800864</v>
          </cell>
          <cell r="AB93">
            <v>30697.923027284516</v>
          </cell>
          <cell r="AC93">
            <v>30652.905841083717</v>
          </cell>
          <cell r="AD93">
            <v>31105.92888037533</v>
          </cell>
          <cell r="AE93">
            <v>31304.002671100392</v>
          </cell>
          <cell r="AF93">
            <v>31168.349713064104</v>
          </cell>
          <cell r="AG93">
            <v>31347.34338083621</v>
          </cell>
          <cell r="AH93">
            <v>31334.382600786321</v>
          </cell>
          <cell r="AI93">
            <v>30628.942214557246</v>
          </cell>
          <cell r="AJ93">
            <v>30062.068245910181</v>
          </cell>
          <cell r="AK93">
            <v>29503.586959815904</v>
          </cell>
          <cell r="AL93">
            <v>28944.530365605762</v>
          </cell>
          <cell r="AM93">
            <v>28285.397847868844</v>
          </cell>
          <cell r="AN93">
            <v>28226.270800534174</v>
          </cell>
          <cell r="AO93">
            <v>28323.831323838793</v>
          </cell>
          <cell r="AP93">
            <v>28369.534414490667</v>
          </cell>
          <cell r="AQ93">
            <v>28447.387364609647</v>
          </cell>
          <cell r="AR93">
            <v>28491.547540463987</v>
          </cell>
          <cell r="AS93">
            <v>28389.584065177849</v>
          </cell>
          <cell r="AT93">
            <v>28311.566937308584</v>
          </cell>
          <cell r="AU93">
            <v>28231.923316013912</v>
          </cell>
          <cell r="AV93">
            <v>28202.189901773745</v>
          </cell>
          <cell r="AW93">
            <v>28137.729389847467</v>
          </cell>
          <cell r="AX93">
            <v>28117.271641207361</v>
          </cell>
          <cell r="AY93">
            <v>28205.393112685153</v>
          </cell>
          <cell r="AZ93">
            <v>28259.656601212948</v>
          </cell>
          <cell r="BA93">
            <v>28286.54788585021</v>
          </cell>
          <cell r="BB93">
            <v>28297.830395614124</v>
          </cell>
          <cell r="BC93">
            <v>28277.304326009704</v>
          </cell>
        </row>
        <row r="94">
          <cell r="A94" t="str">
            <v>Eff_Flux_f</v>
          </cell>
          <cell r="B94" t="str">
            <v>Effectif flux nouveaux droits directs femmes</v>
          </cell>
          <cell r="C94">
            <v>0</v>
          </cell>
          <cell r="D94">
            <v>0</v>
          </cell>
          <cell r="E94">
            <v>0</v>
          </cell>
          <cell r="F94">
            <v>0</v>
          </cell>
          <cell r="G94">
            <v>0</v>
          </cell>
          <cell r="H94">
            <v>0</v>
          </cell>
          <cell r="I94">
            <v>4317.9636005559341</v>
          </cell>
          <cell r="J94">
            <v>5460.1351518306783</v>
          </cell>
          <cell r="K94">
            <v>6613.311471406495</v>
          </cell>
          <cell r="L94">
            <v>7186.7232337332625</v>
          </cell>
          <cell r="M94">
            <v>7558.0432497229795</v>
          </cell>
          <cell r="N94">
            <v>7085.0154477596461</v>
          </cell>
          <cell r="O94">
            <v>7115.9439884637477</v>
          </cell>
          <cell r="P94">
            <v>7081.607086633825</v>
          </cell>
          <cell r="Q94">
            <v>7286.3516694692735</v>
          </cell>
          <cell r="R94">
            <v>7196.7614003859508</v>
          </cell>
          <cell r="S94">
            <v>7335.626199661956</v>
          </cell>
          <cell r="T94">
            <v>7472.7641052277686</v>
          </cell>
          <cell r="U94">
            <v>7693.6538671560338</v>
          </cell>
          <cell r="V94">
            <v>7800.3250230599606</v>
          </cell>
          <cell r="W94">
            <v>7919.8928675637517</v>
          </cell>
          <cell r="X94">
            <v>8110.1256723876795</v>
          </cell>
          <cell r="Y94">
            <v>8183.5302290395703</v>
          </cell>
          <cell r="Z94">
            <v>8283.7657196353939</v>
          </cell>
          <cell r="AA94">
            <v>8431.4753428990607</v>
          </cell>
          <cell r="AB94">
            <v>8475.5626414688886</v>
          </cell>
          <cell r="AC94">
            <v>8776.9834117825449</v>
          </cell>
          <cell r="AD94">
            <v>9103.7877886434144</v>
          </cell>
          <cell r="AE94">
            <v>9435.787597688739</v>
          </cell>
          <cell r="AF94">
            <v>9609.478921832424</v>
          </cell>
          <cell r="AG94">
            <v>9887.9060347955547</v>
          </cell>
          <cell r="AH94">
            <v>10067.759275524819</v>
          </cell>
          <cell r="AI94">
            <v>10091.969890477832</v>
          </cell>
          <cell r="AJ94">
            <v>10017.653021589238</v>
          </cell>
          <cell r="AK94">
            <v>9885.6454333392849</v>
          </cell>
          <cell r="AL94">
            <v>9574.969806347739</v>
          </cell>
          <cell r="AM94">
            <v>9334.3288066165442</v>
          </cell>
          <cell r="AN94">
            <v>9016.8444435726014</v>
          </cell>
          <cell r="AO94">
            <v>8982.6308043063764</v>
          </cell>
          <cell r="AP94">
            <v>8936.2515643017341</v>
          </cell>
          <cell r="AQ94">
            <v>8881.4021859515797</v>
          </cell>
          <cell r="AR94">
            <v>8829.311477663563</v>
          </cell>
          <cell r="AS94">
            <v>8917.6882995997585</v>
          </cell>
          <cell r="AT94">
            <v>8884.740896592466</v>
          </cell>
          <cell r="AU94">
            <v>8796.0619672925804</v>
          </cell>
          <cell r="AV94">
            <v>8628.0798228256153</v>
          </cell>
          <cell r="AW94">
            <v>8659.0590302263445</v>
          </cell>
          <cell r="AX94">
            <v>8634.8412215657572</v>
          </cell>
          <cell r="AY94">
            <v>8621.9877424840724</v>
          </cell>
          <cell r="AZ94">
            <v>8663.6881312205223</v>
          </cell>
          <cell r="BA94">
            <v>8694.6249684930408</v>
          </cell>
          <cell r="BB94">
            <v>8757.0820571408985</v>
          </cell>
          <cell r="BC94">
            <v>8795.0864036614275</v>
          </cell>
        </row>
        <row r="95">
          <cell r="A95" t="str">
            <v>Eff_Flux_Derive</v>
          </cell>
          <cell r="B95" t="str">
            <v>Effectif flux nouveaux droits dérivés sur l'année</v>
          </cell>
          <cell r="C95">
            <v>0</v>
          </cell>
          <cell r="D95">
            <v>0</v>
          </cell>
          <cell r="E95">
            <v>0</v>
          </cell>
          <cell r="F95">
            <v>0</v>
          </cell>
          <cell r="G95">
            <v>0</v>
          </cell>
          <cell r="H95">
            <v>0</v>
          </cell>
          <cell r="I95">
            <v>13164.395802793726</v>
          </cell>
          <cell r="J95">
            <v>14460.164715411203</v>
          </cell>
          <cell r="K95">
            <v>14838.569188622057</v>
          </cell>
          <cell r="L95">
            <v>14946.024421895288</v>
          </cell>
          <cell r="M95">
            <v>14965.027927545754</v>
          </cell>
          <cell r="N95">
            <v>15004.603149681467</v>
          </cell>
          <cell r="O95">
            <v>15056.075426165902</v>
          </cell>
          <cell r="P95">
            <v>15121.01976129689</v>
          </cell>
          <cell r="Q95">
            <v>15204.537588335754</v>
          </cell>
          <cell r="R95">
            <v>15294.245517806508</v>
          </cell>
          <cell r="S95">
            <v>15405.023215845091</v>
          </cell>
          <cell r="T95">
            <v>15502.848647631359</v>
          </cell>
          <cell r="U95">
            <v>15605.057040763309</v>
          </cell>
          <cell r="V95">
            <v>15718.670215554936</v>
          </cell>
          <cell r="W95">
            <v>15840.412668942638</v>
          </cell>
          <cell r="X95">
            <v>15949.005348439523</v>
          </cell>
          <cell r="Y95">
            <v>16073.766890510031</v>
          </cell>
          <cell r="Z95">
            <v>16162.952478885927</v>
          </cell>
          <cell r="AA95">
            <v>16238.357447454386</v>
          </cell>
          <cell r="AB95">
            <v>16310.050652119498</v>
          </cell>
          <cell r="AC95">
            <v>16387.544398330581</v>
          </cell>
          <cell r="AD95">
            <v>16482.649747189102</v>
          </cell>
          <cell r="AE95">
            <v>16593.48228992119</v>
          </cell>
          <cell r="AF95">
            <v>16714.228347833723</v>
          </cell>
          <cell r="AG95">
            <v>16862.546381817891</v>
          </cell>
          <cell r="AH95">
            <v>17019.921573425894</v>
          </cell>
          <cell r="AI95">
            <v>17188.674243568476</v>
          </cell>
          <cell r="AJ95">
            <v>17363.93956080612</v>
          </cell>
          <cell r="AK95">
            <v>17547.538874184807</v>
          </cell>
          <cell r="AL95">
            <v>17767.217596376278</v>
          </cell>
          <cell r="AM95">
            <v>17988.613149235545</v>
          </cell>
          <cell r="AN95">
            <v>18225.180058969519</v>
          </cell>
          <cell r="AO95">
            <v>18445.775357046485</v>
          </cell>
          <cell r="AP95">
            <v>18661.743541687953</v>
          </cell>
          <cell r="AQ95">
            <v>18845.288260146175</v>
          </cell>
          <cell r="AR95">
            <v>19008.80246905069</v>
          </cell>
          <cell r="AS95">
            <v>19142.713097585725</v>
          </cell>
          <cell r="AT95">
            <v>19232.491225961174</v>
          </cell>
          <cell r="AU95">
            <v>19291.478219633194</v>
          </cell>
          <cell r="AV95">
            <v>19314.813284105683</v>
          </cell>
          <cell r="AW95">
            <v>19308.002367927878</v>
          </cell>
          <cell r="AX95">
            <v>19277.553895418456</v>
          </cell>
          <cell r="AY95">
            <v>19229.700797886537</v>
          </cell>
          <cell r="AZ95">
            <v>19167.995727112495</v>
          </cell>
          <cell r="BA95">
            <v>19103.361061622178</v>
          </cell>
          <cell r="BB95">
            <v>19039.066275170411</v>
          </cell>
          <cell r="BC95">
            <v>19126.996671838184</v>
          </cell>
        </row>
        <row r="96">
          <cell r="A96" t="str">
            <v>Eff_Flux_Derive_h</v>
          </cell>
          <cell r="B96" t="str">
            <v>Effectif flux nouveaux droits dérivés hommes</v>
          </cell>
          <cell r="C96">
            <v>0</v>
          </cell>
          <cell r="D96">
            <v>0</v>
          </cell>
          <cell r="E96">
            <v>0</v>
          </cell>
          <cell r="F96">
            <v>0</v>
          </cell>
          <cell r="G96">
            <v>0</v>
          </cell>
          <cell r="H96">
            <v>0</v>
          </cell>
          <cell r="I96">
            <v>2431.5604601356163</v>
          </cell>
          <cell r="J96">
            <v>2384.1170343560875</v>
          </cell>
          <cell r="K96">
            <v>2300.9945071619436</v>
          </cell>
          <cell r="L96">
            <v>2230.050702870974</v>
          </cell>
          <cell r="M96">
            <v>2165.2232614537279</v>
          </cell>
          <cell r="N96">
            <v>2117.8285734306392</v>
          </cell>
          <cell r="O96">
            <v>2086.12991863051</v>
          </cell>
          <cell r="P96">
            <v>2059.501016524991</v>
          </cell>
          <cell r="Q96">
            <v>2041.7306469839048</v>
          </cell>
          <cell r="R96">
            <v>2034.0855680915386</v>
          </cell>
          <cell r="S96">
            <v>2030.5321375384151</v>
          </cell>
          <cell r="T96">
            <v>2030.2227896348404</v>
          </cell>
          <cell r="U96">
            <v>2032.2393770092924</v>
          </cell>
          <cell r="V96">
            <v>2035.0017693275161</v>
          </cell>
          <cell r="W96">
            <v>2037.0315795263259</v>
          </cell>
          <cell r="X96">
            <v>2040.2083940544931</v>
          </cell>
          <cell r="Y96">
            <v>2041.4264317446637</v>
          </cell>
          <cell r="Z96">
            <v>2044.8101724737867</v>
          </cell>
          <cell r="AA96">
            <v>2049.2216850159066</v>
          </cell>
          <cell r="AB96">
            <v>2053.7629156593725</v>
          </cell>
          <cell r="AC96">
            <v>2063.7240858871519</v>
          </cell>
          <cell r="AD96">
            <v>2075.2312852683544</v>
          </cell>
          <cell r="AE96">
            <v>2088.2633926542412</v>
          </cell>
          <cell r="AF96">
            <v>2102.5865379047355</v>
          </cell>
          <cell r="AG96">
            <v>2125.5756904348996</v>
          </cell>
          <cell r="AH96">
            <v>2153.5534492310676</v>
          </cell>
          <cell r="AI96">
            <v>2193.3317376727291</v>
          </cell>
          <cell r="AJ96">
            <v>2239.8437943799945</v>
          </cell>
          <cell r="AK96">
            <v>2289.8199930449646</v>
          </cell>
          <cell r="AL96">
            <v>2357.3054877067075</v>
          </cell>
          <cell r="AM96">
            <v>2426.0677374578991</v>
          </cell>
          <cell r="AN96">
            <v>2508.8922218803796</v>
          </cell>
          <cell r="AO96">
            <v>2596.4164096436134</v>
          </cell>
          <cell r="AP96">
            <v>2687.4868035965151</v>
          </cell>
          <cell r="AQ96">
            <v>2777.7139933173357</v>
          </cell>
          <cell r="AR96">
            <v>2867.9497206342794</v>
          </cell>
          <cell r="AS96">
            <v>2956.4357884831725</v>
          </cell>
          <cell r="AT96">
            <v>3038.4828765357388</v>
          </cell>
          <cell r="AU96">
            <v>3116.2739829850916</v>
          </cell>
          <cell r="AV96">
            <v>3183.2813790563046</v>
          </cell>
          <cell r="AW96">
            <v>3243.0551764614775</v>
          </cell>
          <cell r="AX96">
            <v>3292.0395359608024</v>
          </cell>
          <cell r="AY96">
            <v>3334.3040549712759</v>
          </cell>
          <cell r="AZ96">
            <v>3370.4034451641978</v>
          </cell>
          <cell r="BA96">
            <v>3403.1897888580957</v>
          </cell>
          <cell r="BB96">
            <v>3434.1956174844099</v>
          </cell>
          <cell r="BC96">
            <v>3465.8420966415797</v>
          </cell>
        </row>
        <row r="97">
          <cell r="A97" t="str">
            <v>Eff_Flux_Derive_f</v>
          </cell>
          <cell r="B97" t="str">
            <v>Effectif flux nouveaux droits dérivés femmes</v>
          </cell>
          <cell r="C97">
            <v>0</v>
          </cell>
          <cell r="D97">
            <v>0</v>
          </cell>
          <cell r="E97">
            <v>0</v>
          </cell>
          <cell r="F97">
            <v>0</v>
          </cell>
          <cell r="G97">
            <v>0</v>
          </cell>
          <cell r="H97">
            <v>0</v>
          </cell>
          <cell r="I97">
            <v>10732.835342658111</v>
          </cell>
          <cell r="J97">
            <v>12076.047681055115</v>
          </cell>
          <cell r="K97">
            <v>12537.574681460113</v>
          </cell>
          <cell r="L97">
            <v>12715.973719024314</v>
          </cell>
          <cell r="M97">
            <v>12799.804666092026</v>
          </cell>
          <cell r="N97">
            <v>12886.774576250828</v>
          </cell>
          <cell r="O97">
            <v>12969.945507535393</v>
          </cell>
          <cell r="P97">
            <v>13061.518744771898</v>
          </cell>
          <cell r="Q97">
            <v>13162.80694135185</v>
          </cell>
          <cell r="R97">
            <v>13260.159949714969</v>
          </cell>
          <cell r="S97">
            <v>13374.491078306675</v>
          </cell>
          <cell r="T97">
            <v>13472.625857996518</v>
          </cell>
          <cell r="U97">
            <v>13572.817663754016</v>
          </cell>
          <cell r="V97">
            <v>13683.668446227419</v>
          </cell>
          <cell r="W97">
            <v>13803.381089416313</v>
          </cell>
          <cell r="X97">
            <v>13908.79695438503</v>
          </cell>
          <cell r="Y97">
            <v>14032.340458765368</v>
          </cell>
          <cell r="Z97">
            <v>14118.142306412141</v>
          </cell>
          <cell r="AA97">
            <v>14189.13576243848</v>
          </cell>
          <cell r="AB97">
            <v>14256.287736460126</v>
          </cell>
          <cell r="AC97">
            <v>14323.820312443431</v>
          </cell>
          <cell r="AD97">
            <v>14407.418461920748</v>
          </cell>
          <cell r="AE97">
            <v>14505.21889726695</v>
          </cell>
          <cell r="AF97">
            <v>14611.641809928988</v>
          </cell>
          <cell r="AG97">
            <v>14736.97069138299</v>
          </cell>
          <cell r="AH97">
            <v>14866.368124194825</v>
          </cell>
          <cell r="AI97">
            <v>14995.342505895745</v>
          </cell>
          <cell r="AJ97">
            <v>15124.095766426126</v>
          </cell>
          <cell r="AK97">
            <v>15257.718881139845</v>
          </cell>
          <cell r="AL97">
            <v>15409.912108669572</v>
          </cell>
          <cell r="AM97">
            <v>15562.545411777646</v>
          </cell>
          <cell r="AN97">
            <v>15716.287837089139</v>
          </cell>
          <cell r="AO97">
            <v>15849.35894740287</v>
          </cell>
          <cell r="AP97">
            <v>15974.256738091437</v>
          </cell>
          <cell r="AQ97">
            <v>16067.57426682884</v>
          </cell>
          <cell r="AR97">
            <v>16140.852748416411</v>
          </cell>
          <cell r="AS97">
            <v>16186.277309102552</v>
          </cell>
          <cell r="AT97">
            <v>16194.008349425436</v>
          </cell>
          <cell r="AU97">
            <v>16175.204236648104</v>
          </cell>
          <cell r="AV97">
            <v>16131.531905049378</v>
          </cell>
          <cell r="AW97">
            <v>16064.947191466401</v>
          </cell>
          <cell r="AX97">
            <v>15985.514359457655</v>
          </cell>
          <cell r="AY97">
            <v>15895.396742915262</v>
          </cell>
          <cell r="AZ97">
            <v>15797.592281948298</v>
          </cell>
          <cell r="BA97">
            <v>15700.171272764082</v>
          </cell>
          <cell r="BB97">
            <v>15604.870657686002</v>
          </cell>
          <cell r="BC97">
            <v>15661.154575196604</v>
          </cell>
        </row>
        <row r="98">
          <cell r="A98" t="str">
            <v>Pmoy_Flux</v>
          </cell>
          <cell r="B98" t="str">
            <v>Pension moyenne flux nouveaux droits directs</v>
          </cell>
          <cell r="C98">
            <v>0</v>
          </cell>
          <cell r="D98">
            <v>0</v>
          </cell>
          <cell r="E98">
            <v>2499.1983877965781</v>
          </cell>
          <cell r="F98">
            <v>2587.0417790472998</v>
          </cell>
          <cell r="G98">
            <v>2733.3322066351002</v>
          </cell>
          <cell r="H98">
            <v>2828.4583453307996</v>
          </cell>
          <cell r="I98">
            <v>3108.1592243595587</v>
          </cell>
          <cell r="J98">
            <v>3109.9381544599883</v>
          </cell>
          <cell r="K98">
            <v>3262.4671420583577</v>
          </cell>
          <cell r="L98">
            <v>3283.4607822209286</v>
          </cell>
          <cell r="M98">
            <v>3276.342042472807</v>
          </cell>
          <cell r="N98">
            <v>3102.0596052338378</v>
          </cell>
          <cell r="O98">
            <v>3094.566043380401</v>
          </cell>
          <cell r="P98">
            <v>3096.8890750907285</v>
          </cell>
          <cell r="Q98">
            <v>3045.4516959233251</v>
          </cell>
          <cell r="R98">
            <v>2858.3916122594833</v>
          </cell>
          <cell r="S98">
            <v>2947.7072628830924</v>
          </cell>
          <cell r="T98">
            <v>3005.2590370628368</v>
          </cell>
          <cell r="U98">
            <v>3011.0609572213193</v>
          </cell>
          <cell r="V98">
            <v>2997.5097090455815</v>
          </cell>
          <cell r="W98">
            <v>3044.468571519476</v>
          </cell>
          <cell r="X98">
            <v>3084.8458448644824</v>
          </cell>
          <cell r="Y98">
            <v>3106.9398360864184</v>
          </cell>
          <cell r="Z98">
            <v>3200.767018519397</v>
          </cell>
          <cell r="AA98">
            <v>3322.9889611046397</v>
          </cell>
          <cell r="AB98">
            <v>3439.3848428419219</v>
          </cell>
          <cell r="AC98">
            <v>3676.1947339608078</v>
          </cell>
          <cell r="AD98">
            <v>3787.1587850317546</v>
          </cell>
          <cell r="AE98">
            <v>3928.124998879508</v>
          </cell>
          <cell r="AF98">
            <v>4011.8735161743234</v>
          </cell>
          <cell r="AG98">
            <v>4121.8980303107965</v>
          </cell>
          <cell r="AH98">
            <v>4227.5402512359979</v>
          </cell>
          <cell r="AI98">
            <v>4335.8166418414867</v>
          </cell>
          <cell r="AJ98">
            <v>4465.4601549308973</v>
          </cell>
          <cell r="AK98">
            <v>4587.675318940429</v>
          </cell>
          <cell r="AL98">
            <v>4696.1631039324757</v>
          </cell>
          <cell r="AM98">
            <v>4836.5369197920227</v>
          </cell>
          <cell r="AN98">
            <v>4967.9813556681966</v>
          </cell>
          <cell r="AO98">
            <v>5088.0936993507285</v>
          </cell>
          <cell r="AP98">
            <v>5201.2747950729363</v>
          </cell>
          <cell r="AQ98">
            <v>5331.8436896308767</v>
          </cell>
          <cell r="AR98">
            <v>5462.8260348928889</v>
          </cell>
          <cell r="AS98">
            <v>5555.2573075239088</v>
          </cell>
          <cell r="AT98">
            <v>5665.2781098083087</v>
          </cell>
          <cell r="AU98">
            <v>5772.332527004558</v>
          </cell>
          <cell r="AV98">
            <v>5872.3278620518186</v>
          </cell>
          <cell r="AW98">
            <v>5982.3234038389801</v>
          </cell>
          <cell r="AX98">
            <v>6118.391662303753</v>
          </cell>
          <cell r="AY98">
            <v>6239.7243082444857</v>
          </cell>
          <cell r="AZ98">
            <v>6363.8392883278757</v>
          </cell>
          <cell r="BA98">
            <v>6484.6495704126773</v>
          </cell>
          <cell r="BB98">
            <v>6601.1097430949494</v>
          </cell>
          <cell r="BC98">
            <v>6716.696841428582</v>
          </cell>
        </row>
        <row r="99">
          <cell r="A99" t="str">
            <v>Pmoy_Flux_h</v>
          </cell>
          <cell r="B99" t="str">
            <v>Pension moyenne flux nouveaux droits directs hommes</v>
          </cell>
          <cell r="C99">
            <v>0</v>
          </cell>
          <cell r="D99">
            <v>0</v>
          </cell>
          <cell r="E99">
            <v>0</v>
          </cell>
          <cell r="F99">
            <v>0</v>
          </cell>
          <cell r="G99">
            <v>0</v>
          </cell>
          <cell r="H99">
            <v>0</v>
          </cell>
          <cell r="I99">
            <v>3350.5295111814653</v>
          </cell>
          <cell r="J99">
            <v>3413.6632874262245</v>
          </cell>
          <cell r="K99">
            <v>3633.3018572038532</v>
          </cell>
          <cell r="L99">
            <v>3643.0749799688479</v>
          </cell>
          <cell r="M99">
            <v>3611.4157209513864</v>
          </cell>
          <cell r="N99">
            <v>3459.6135338253239</v>
          </cell>
          <cell r="O99">
            <v>3496.7128509437043</v>
          </cell>
          <cell r="P99">
            <v>3501.0145372926008</v>
          </cell>
          <cell r="Q99">
            <v>3432.7180034744811</v>
          </cell>
          <cell r="R99">
            <v>3193.2223327827292</v>
          </cell>
          <cell r="S99">
            <v>3256.3777452945083</v>
          </cell>
          <cell r="T99">
            <v>3302.2371756017774</v>
          </cell>
          <cell r="U99">
            <v>3303.9922989092215</v>
          </cell>
          <cell r="V99">
            <v>3269.3517097618133</v>
          </cell>
          <cell r="W99">
            <v>3301.1075663884399</v>
          </cell>
          <cell r="X99">
            <v>3335.7900374069959</v>
          </cell>
          <cell r="Y99">
            <v>3361.9170687293199</v>
          </cell>
          <cell r="Z99">
            <v>3465.1835896777498</v>
          </cell>
          <cell r="AA99">
            <v>3604.311488227715</v>
          </cell>
          <cell r="AB99">
            <v>3730.0326679350887</v>
          </cell>
          <cell r="AC99">
            <v>4023.590248967937</v>
          </cell>
          <cell r="AD99">
            <v>4128.8422034324458</v>
          </cell>
          <cell r="AE99">
            <v>4276.6143395180679</v>
          </cell>
          <cell r="AF99">
            <v>4379.6922693298457</v>
          </cell>
          <cell r="AG99">
            <v>4491.7838296877653</v>
          </cell>
          <cell r="AH99">
            <v>4611.0952164437749</v>
          </cell>
          <cell r="AI99">
            <v>4736.1447133505644</v>
          </cell>
          <cell r="AJ99">
            <v>4887.3608269099705</v>
          </cell>
          <cell r="AK99">
            <v>5023.0659817415044</v>
          </cell>
          <cell r="AL99">
            <v>5141.8171977231495</v>
          </cell>
          <cell r="AM99">
            <v>5300.3901770941156</v>
          </cell>
          <cell r="AN99">
            <v>5428.2011639207431</v>
          </cell>
          <cell r="AO99">
            <v>5532.6049290862229</v>
          </cell>
          <cell r="AP99">
            <v>5667.3744569053533</v>
          </cell>
          <cell r="AQ99">
            <v>5789.86316274416</v>
          </cell>
          <cell r="AR99">
            <v>5936.5517521413976</v>
          </cell>
          <cell r="AS99">
            <v>6043.6178093653771</v>
          </cell>
          <cell r="AT99">
            <v>6160.0438089775689</v>
          </cell>
          <cell r="AU99">
            <v>6285.8639724008963</v>
          </cell>
          <cell r="AV99">
            <v>6386.0573585380616</v>
          </cell>
          <cell r="AW99">
            <v>6514.7495363199841</v>
          </cell>
          <cell r="AX99">
            <v>6645.7212277639273</v>
          </cell>
          <cell r="AY99">
            <v>6762.203230036137</v>
          </cell>
          <cell r="AZ99">
            <v>6889.6264448868242</v>
          </cell>
          <cell r="BA99">
            <v>7022.4858288183004</v>
          </cell>
          <cell r="BB99">
            <v>7147.9139439207665</v>
          </cell>
          <cell r="BC99">
            <v>7275.742036741105</v>
          </cell>
        </row>
        <row r="100">
          <cell r="A100" t="str">
            <v>Pmoy_Flux_f</v>
          </cell>
          <cell r="B100" t="str">
            <v>Pension moyenne flux nouveaux droits directs femmes</v>
          </cell>
          <cell r="C100">
            <v>0</v>
          </cell>
          <cell r="D100">
            <v>0</v>
          </cell>
          <cell r="E100">
            <v>0</v>
          </cell>
          <cell r="F100">
            <v>0</v>
          </cell>
          <cell r="G100">
            <v>0</v>
          </cell>
          <cell r="H100">
            <v>0</v>
          </cell>
          <cell r="I100">
            <v>1415.8335269352062</v>
          </cell>
          <cell r="J100">
            <v>1463.4194652283661</v>
          </cell>
          <cell r="K100">
            <v>1418.8181000087436</v>
          </cell>
          <cell r="L100">
            <v>1552.262483999431</v>
          </cell>
          <cell r="M100">
            <v>1654.7054381048799</v>
          </cell>
          <cell r="N100">
            <v>1605.8814650710876</v>
          </cell>
          <cell r="O100">
            <v>1601.0893698058712</v>
          </cell>
          <cell r="P100">
            <v>1653.0188466990001</v>
          </cell>
          <cell r="Q100">
            <v>1696.9539508565906</v>
          </cell>
          <cell r="R100">
            <v>1693.3563141085012</v>
          </cell>
          <cell r="S100">
            <v>1710.2771408328051</v>
          </cell>
          <cell r="T100">
            <v>1815.9298366691373</v>
          </cell>
          <cell r="U100">
            <v>1875.401059759517</v>
          </cell>
          <cell r="V100">
            <v>1958.7053506172113</v>
          </cell>
          <cell r="W100">
            <v>2038.6243639446795</v>
          </cell>
          <cell r="X100">
            <v>2128.1731917725324</v>
          </cell>
          <cell r="Y100">
            <v>2149.7602692691617</v>
          </cell>
          <cell r="Z100">
            <v>2221.119948579139</v>
          </cell>
          <cell r="AA100">
            <v>2303.3536940139861</v>
          </cell>
          <cell r="AB100">
            <v>2386.6777907928822</v>
          </cell>
          <cell r="AC100">
            <v>2462.9439493195673</v>
          </cell>
          <cell r="AD100">
            <v>2619.6908739679793</v>
          </cell>
          <cell r="AE100">
            <v>2771.982902922236</v>
          </cell>
          <cell r="AF100">
            <v>2818.8532054342681</v>
          </cell>
          <cell r="AG100">
            <v>2949.2597463341535</v>
          </cell>
          <cell r="AH100">
            <v>3033.7832593034277</v>
          </cell>
          <cell r="AI100">
            <v>3120.8283390438341</v>
          </cell>
          <cell r="AJ100">
            <v>3199.374499269195</v>
          </cell>
          <cell r="AK100">
            <v>3288.2572517981725</v>
          </cell>
          <cell r="AL100">
            <v>3348.9788609357906</v>
          </cell>
          <cell r="AM100">
            <v>3430.9432024891375</v>
          </cell>
          <cell r="AN100">
            <v>3527.3122816035939</v>
          </cell>
          <cell r="AO100">
            <v>3686.4707932256788</v>
          </cell>
          <cell r="AP100">
            <v>3721.5681975370999</v>
          </cell>
          <cell r="AQ100">
            <v>3864.7941067623392</v>
          </cell>
          <cell r="AR100">
            <v>3934.1475158179269</v>
          </cell>
          <cell r="AS100">
            <v>4000.5548941458733</v>
          </cell>
          <cell r="AT100">
            <v>4088.6882718663751</v>
          </cell>
          <cell r="AU100">
            <v>4124.0971643274061</v>
          </cell>
          <cell r="AV100">
            <v>4193.1249437247543</v>
          </cell>
          <cell r="AW100">
            <v>4252.1974879007475</v>
          </cell>
          <cell r="AX100">
            <v>4401.2704951591204</v>
          </cell>
          <cell r="AY100">
            <v>4530.521764426021</v>
          </cell>
          <cell r="AZ100">
            <v>4648.8001197156482</v>
          </cell>
          <cell r="BA100">
            <v>4734.8867993596614</v>
          </cell>
          <cell r="BB100">
            <v>4834.1544452442613</v>
          </cell>
          <cell r="BC100">
            <v>4919.2965210332432</v>
          </cell>
        </row>
        <row r="101">
          <cell r="A101" t="str">
            <v>Pmoy_Flux_Derive</v>
          </cell>
          <cell r="B101" t="str">
            <v>Pension moyenne flux nouveaux droits dérivés</v>
          </cell>
          <cell r="C101">
            <v>0</v>
          </cell>
          <cell r="D101">
            <v>0</v>
          </cell>
          <cell r="E101">
            <v>775.95988761458443</v>
          </cell>
          <cell r="F101">
            <v>827.31629999999984</v>
          </cell>
          <cell r="G101">
            <v>865.30255999999986</v>
          </cell>
          <cell r="H101">
            <v>930.07538999999997</v>
          </cell>
          <cell r="I101">
            <v>683.93860941204889</v>
          </cell>
          <cell r="J101">
            <v>886.04999995786739</v>
          </cell>
          <cell r="K101">
            <v>969.04073655522768</v>
          </cell>
          <cell r="L101">
            <v>1026.7317952879621</v>
          </cell>
          <cell r="M101">
            <v>1073.6965119202735</v>
          </cell>
          <cell r="N101">
            <v>1117.2903269002768</v>
          </cell>
          <cell r="O101">
            <v>1157.9573692626504</v>
          </cell>
          <cell r="P101">
            <v>1194.8979855857174</v>
          </cell>
          <cell r="Q101">
            <v>1230.7374330554787</v>
          </cell>
          <cell r="R101">
            <v>1264.2484155500749</v>
          </cell>
          <cell r="S101">
            <v>1296.7792007306475</v>
          </cell>
          <cell r="T101">
            <v>1327.796020737057</v>
          </cell>
          <cell r="U101">
            <v>1363.6855824689239</v>
          </cell>
          <cell r="V101">
            <v>1401.30095367787</v>
          </cell>
          <cell r="W101">
            <v>1439.7412788260717</v>
          </cell>
          <cell r="X101">
            <v>1478.6056848253904</v>
          </cell>
          <cell r="Y101">
            <v>1516.4597092843549</v>
          </cell>
          <cell r="Z101">
            <v>1556.920867709413</v>
          </cell>
          <cell r="AA101">
            <v>1599.8655266920305</v>
          </cell>
          <cell r="AB101">
            <v>1644.7510677233877</v>
          </cell>
          <cell r="AC101">
            <v>1690.290630855364</v>
          </cell>
          <cell r="AD101">
            <v>1738.6735162904058</v>
          </cell>
          <cell r="AE101">
            <v>1784.6525094088076</v>
          </cell>
          <cell r="AF101">
            <v>1831.9189155169017</v>
          </cell>
          <cell r="AG101">
            <v>1877.9839361800664</v>
          </cell>
          <cell r="AH101">
            <v>1924.8200072216598</v>
          </cell>
          <cell r="AI101">
            <v>1970.9256312198495</v>
          </cell>
          <cell r="AJ101">
            <v>2015.6824233824834</v>
          </cell>
          <cell r="AK101">
            <v>2058.4401119981253</v>
          </cell>
          <cell r="AL101">
            <v>2097.228566233237</v>
          </cell>
          <cell r="AM101">
            <v>2132.9923630156441</v>
          </cell>
          <cell r="AN101">
            <v>2165.4636565633023</v>
          </cell>
          <cell r="AO101">
            <v>2198.0620499537113</v>
          </cell>
          <cell r="AP101">
            <v>2226.1989081023794</v>
          </cell>
          <cell r="AQ101">
            <v>2257.8206587166405</v>
          </cell>
          <cell r="AR101">
            <v>2285.4144575171517</v>
          </cell>
          <cell r="AS101">
            <v>2314.2101827085753</v>
          </cell>
          <cell r="AT101">
            <v>2344.3342517507363</v>
          </cell>
          <cell r="AU101">
            <v>2375.0712239510954</v>
          </cell>
          <cell r="AV101">
            <v>2407.5797799172406</v>
          </cell>
          <cell r="AW101">
            <v>2442.1281194090084</v>
          </cell>
          <cell r="AX101">
            <v>2477.9389703480128</v>
          </cell>
          <cell r="AY101">
            <v>2516.22890365167</v>
          </cell>
          <cell r="AZ101">
            <v>2557.2457271968165</v>
          </cell>
          <cell r="BA101">
            <v>2601.7021602387617</v>
          </cell>
          <cell r="BB101">
            <v>2650.0107049203102</v>
          </cell>
          <cell r="BC101">
            <v>2704.5720916803693</v>
          </cell>
        </row>
        <row r="102">
          <cell r="A102" t="str">
            <v>Pmoy_Flux_Derive_h</v>
          </cell>
          <cell r="B102" t="str">
            <v>Pension moyenne flux nouveaux droits dérivés hommes</v>
          </cell>
          <cell r="C102">
            <v>0</v>
          </cell>
          <cell r="D102">
            <v>0</v>
          </cell>
          <cell r="E102">
            <v>0</v>
          </cell>
          <cell r="F102">
            <v>0</v>
          </cell>
          <cell r="G102">
            <v>0</v>
          </cell>
          <cell r="H102">
            <v>0</v>
          </cell>
          <cell r="I102">
            <v>303.53873674893885</v>
          </cell>
          <cell r="J102">
            <v>404.61733596183825</v>
          </cell>
          <cell r="K102">
            <v>458.6027073066864</v>
          </cell>
          <cell r="L102">
            <v>502.36156927923452</v>
          </cell>
          <cell r="M102">
            <v>540.63257833226396</v>
          </cell>
          <cell r="N102">
            <v>579.16890687576222</v>
          </cell>
          <cell r="O102">
            <v>619.56533317780304</v>
          </cell>
          <cell r="P102">
            <v>659.38353284939058</v>
          </cell>
          <cell r="Q102">
            <v>699.16131284780738</v>
          </cell>
          <cell r="R102">
            <v>740.86116470127342</v>
          </cell>
          <cell r="S102">
            <v>788.39131749966691</v>
          </cell>
          <cell r="T102">
            <v>829.4294938494121</v>
          </cell>
          <cell r="U102">
            <v>872.76008628373961</v>
          </cell>
          <cell r="V102">
            <v>916.5205118183103</v>
          </cell>
          <cell r="W102">
            <v>962.52938329523965</v>
          </cell>
          <cell r="X102">
            <v>1008.1159684023694</v>
          </cell>
          <cell r="Y102">
            <v>1056.7608948786631</v>
          </cell>
          <cell r="Z102">
            <v>1103.600280529467</v>
          </cell>
          <cell r="AA102">
            <v>1150.1439791959067</v>
          </cell>
          <cell r="AB102">
            <v>1195.479008849705</v>
          </cell>
          <cell r="AC102">
            <v>1238.7546236740459</v>
          </cell>
          <cell r="AD102">
            <v>1280.4721176008904</v>
          </cell>
          <cell r="AE102">
            <v>1319.8971182799098</v>
          </cell>
          <cell r="AF102">
            <v>1356.5458176642371</v>
          </cell>
          <cell r="AG102">
            <v>1385.7217027696472</v>
          </cell>
          <cell r="AH102">
            <v>1409.5752036805284</v>
          </cell>
          <cell r="AI102">
            <v>1423.7596382924226</v>
          </cell>
          <cell r="AJ102">
            <v>1431.2082417376364</v>
          </cell>
          <cell r="AK102">
            <v>1432.7659892609418</v>
          </cell>
          <cell r="AL102">
            <v>1425.761718831882</v>
          </cell>
          <cell r="AM102">
            <v>1414.9554897886931</v>
          </cell>
          <cell r="AN102">
            <v>1403.88439153289</v>
          </cell>
          <cell r="AO102">
            <v>1391.4305778396149</v>
          </cell>
          <cell r="AP102">
            <v>1379.4530427972393</v>
          </cell>
          <cell r="AQ102">
            <v>1370.3188012225801</v>
          </cell>
          <cell r="AR102">
            <v>1365.2239061941059</v>
          </cell>
          <cell r="AS102">
            <v>1365.7109217777843</v>
          </cell>
          <cell r="AT102">
            <v>1371.9795246655667</v>
          </cell>
          <cell r="AU102">
            <v>1384.0401298537786</v>
          </cell>
          <cell r="AV102">
            <v>1401.0391521180384</v>
          </cell>
          <cell r="AW102">
            <v>1422.3618912339177</v>
          </cell>
          <cell r="AX102">
            <v>1448.3658101093645</v>
          </cell>
          <cell r="AY102">
            <v>1478.3298946601942</v>
          </cell>
          <cell r="AZ102">
            <v>1511.6081760126506</v>
          </cell>
          <cell r="BA102">
            <v>1548.5418766990872</v>
          </cell>
          <cell r="BB102">
            <v>1587.7749859449741</v>
          </cell>
          <cell r="BC102">
            <v>1628.7888696140776</v>
          </cell>
        </row>
        <row r="103">
          <cell r="A103" t="str">
            <v>Pmoy_Flux_Derive_f</v>
          </cell>
          <cell r="B103" t="str">
            <v>Pension moyenne flux nouveaux droits dérivés femmes</v>
          </cell>
          <cell r="C103">
            <v>0</v>
          </cell>
          <cell r="D103">
            <v>0</v>
          </cell>
          <cell r="E103">
            <v>0</v>
          </cell>
          <cell r="F103">
            <v>0</v>
          </cell>
          <cell r="G103">
            <v>0</v>
          </cell>
          <cell r="H103">
            <v>0</v>
          </cell>
          <cell r="I103">
            <v>770.11949823384305</v>
          </cell>
          <cell r="J103">
            <v>981.09697604169128</v>
          </cell>
          <cell r="K103">
            <v>1062.7203461598087</v>
          </cell>
          <cell r="L103">
            <v>1118.6926798347649</v>
          </cell>
          <cell r="M103">
            <v>1163.8699527622562</v>
          </cell>
          <cell r="N103">
            <v>1205.7258708418351</v>
          </cell>
          <cell r="O103">
            <v>1244.5541659705823</v>
          </cell>
          <cell r="P103">
            <v>1279.3362948914973</v>
          </cell>
          <cell r="Q103">
            <v>1313.1921298894151</v>
          </cell>
          <cell r="R103">
            <v>1344.5351132605001</v>
          </cell>
          <cell r="S103">
            <v>1373.963291638601</v>
          </cell>
          <cell r="T103">
            <v>1402.8960859465369</v>
          </cell>
          <cell r="U103">
            <v>1437.1911838290337</v>
          </cell>
          <cell r="V103">
            <v>1473.3963176364703</v>
          </cell>
          <cell r="W103">
            <v>1510.165741863412</v>
          </cell>
          <cell r="X103">
            <v>1547.6193509181962</v>
          </cell>
          <cell r="Y103">
            <v>1583.3367433135043</v>
          </cell>
          <cell r="Z103">
            <v>1622.5778449475827</v>
          </cell>
          <cell r="AA103">
            <v>1664.8151587751609</v>
          </cell>
          <cell r="AB103">
            <v>1709.4732668409688</v>
          </cell>
          <cell r="AC103">
            <v>1755.3463012937793</v>
          </cell>
          <cell r="AD103">
            <v>1804.6724237301662</v>
          </cell>
          <cell r="AE103">
            <v>1851.5616458173622</v>
          </cell>
          <cell r="AF103">
            <v>1900.3241699728308</v>
          </cell>
          <cell r="AG103">
            <v>1948.98500272003</v>
          </cell>
          <cell r="AH103">
            <v>1999.4587632779233</v>
          </cell>
          <cell r="AI103">
            <v>2050.9582505208814</v>
          </cell>
          <cell r="AJ103">
            <v>2102.2417052695146</v>
          </cell>
          <cell r="AK103">
            <v>2152.3388872039927</v>
          </cell>
          <cell r="AL103">
            <v>2199.9450822672138</v>
          </cell>
          <cell r="AM103">
            <v>2244.9281708381045</v>
          </cell>
          <cell r="AN103">
            <v>2287.0394583166294</v>
          </cell>
          <cell r="AO103">
            <v>2330.2031162064391</v>
          </cell>
          <cell r="AP103">
            <v>2368.6542583773721</v>
          </cell>
          <cell r="AQ103">
            <v>2411.2493149479537</v>
          </cell>
          <cell r="AR103">
            <v>2448.9163663525537</v>
          </cell>
          <cell r="AS103">
            <v>2487.454289850411</v>
          </cell>
          <cell r="AT103">
            <v>2526.7772346377801</v>
          </cell>
          <cell r="AU103">
            <v>2566.0007707859668</v>
          </cell>
          <cell r="AV103">
            <v>2606.20332395486</v>
          </cell>
          <cell r="AW103">
            <v>2647.989869569044</v>
          </cell>
          <cell r="AX103">
            <v>2689.9681532979148</v>
          </cell>
          <cell r="AY103">
            <v>2733.9441913102428</v>
          </cell>
          <cell r="AZ103">
            <v>2780.3316470006366</v>
          </cell>
          <cell r="BA103">
            <v>2829.9865694152813</v>
          </cell>
          <cell r="BB103">
            <v>2883.7790796068221</v>
          </cell>
          <cell r="BC103">
            <v>2942.6448825461898</v>
          </cell>
        </row>
        <row r="104">
          <cell r="A104" t="str">
            <v>Age_Ret_flux</v>
          </cell>
          <cell r="B104" t="str">
            <v xml:space="preserve">Age moyen départ à la retraite flux nouveaux droits directs </v>
          </cell>
          <cell r="C104">
            <v>0</v>
          </cell>
          <cell r="D104">
            <v>0</v>
          </cell>
          <cell r="E104">
            <v>0</v>
          </cell>
          <cell r="F104">
            <v>0</v>
          </cell>
          <cell r="G104">
            <v>0</v>
          </cell>
          <cell r="H104">
            <v>0</v>
          </cell>
          <cell r="I104">
            <v>61.594613700732843</v>
          </cell>
          <cell r="J104">
            <v>61.411536050448596</v>
          </cell>
          <cell r="K104">
            <v>61.301151655110885</v>
          </cell>
          <cell r="L104">
            <v>61.331718287542408</v>
          </cell>
          <cell r="M104">
            <v>61.420143110272591</v>
          </cell>
          <cell r="N104">
            <v>61.607593414518043</v>
          </cell>
          <cell r="O104">
            <v>61.770864963248918</v>
          </cell>
          <cell r="P104">
            <v>61.925353632814087</v>
          </cell>
          <cell r="Q104">
            <v>62.01662171938689</v>
          </cell>
          <cell r="R104">
            <v>62.186342620913038</v>
          </cell>
          <cell r="S104">
            <v>62.312807461923583</v>
          </cell>
          <cell r="T104">
            <v>62.406809574532723</v>
          </cell>
          <cell r="U104">
            <v>62.523716687261064</v>
          </cell>
          <cell r="V104">
            <v>62.552989405495325</v>
          </cell>
          <cell r="W104">
            <v>62.575431164267201</v>
          </cell>
          <cell r="X104">
            <v>62.613978944028638</v>
          </cell>
          <cell r="Y104">
            <v>62.600556352687065</v>
          </cell>
          <cell r="Z104">
            <v>62.626184716018891</v>
          </cell>
          <cell r="AA104">
            <v>62.65147252962042</v>
          </cell>
          <cell r="AB104">
            <v>62.62873991783826</v>
          </cell>
          <cell r="AC104">
            <v>62.633456901037491</v>
          </cell>
          <cell r="AD104">
            <v>62.647022549538185</v>
          </cell>
          <cell r="AE104">
            <v>62.653125943968355</v>
          </cell>
          <cell r="AF104">
            <v>62.667561451869489</v>
          </cell>
          <cell r="AG104">
            <v>62.663863302122365</v>
          </cell>
          <cell r="AH104">
            <v>62.64370837443969</v>
          </cell>
          <cell r="AI104">
            <v>62.6160257174854</v>
          </cell>
          <cell r="AJ104">
            <v>62.595185297148625</v>
          </cell>
          <cell r="AK104">
            <v>62.58174953245026</v>
          </cell>
          <cell r="AL104">
            <v>62.602680814838038</v>
          </cell>
          <cell r="AM104">
            <v>62.625843037494192</v>
          </cell>
          <cell r="AN104">
            <v>62.652517457720762</v>
          </cell>
          <cell r="AO104">
            <v>62.650574738676021</v>
          </cell>
          <cell r="AP104">
            <v>62.647508823221401</v>
          </cell>
          <cell r="AQ104">
            <v>62.630936846629346</v>
          </cell>
          <cell r="AR104">
            <v>62.622206611178605</v>
          </cell>
          <cell r="AS104">
            <v>62.608756416643061</v>
          </cell>
          <cell r="AT104">
            <v>62.610763895225446</v>
          </cell>
          <cell r="AU104">
            <v>62.617468630551066</v>
          </cell>
          <cell r="AV104">
            <v>62.630016150044497</v>
          </cell>
          <cell r="AW104">
            <v>62.630199612642492</v>
          </cell>
          <cell r="AX104">
            <v>62.635572691628958</v>
          </cell>
          <cell r="AY104">
            <v>62.642568123252616</v>
          </cell>
          <cell r="AZ104">
            <v>62.645096343984918</v>
          </cell>
          <cell r="BA104">
            <v>62.646034057742384</v>
          </cell>
          <cell r="BB104">
            <v>62.648061766434758</v>
          </cell>
          <cell r="BC104">
            <v>62.649370583500236</v>
          </cell>
        </row>
        <row r="105">
          <cell r="A105" t="str">
            <v>Age_Ret_flux_h</v>
          </cell>
          <cell r="B105" t="str">
            <v xml:space="preserve">Age moyen départ retraite flux nouveaux droits directs hommes </v>
          </cell>
          <cell r="C105">
            <v>0</v>
          </cell>
          <cell r="D105">
            <v>0</v>
          </cell>
          <cell r="E105">
            <v>0</v>
          </cell>
          <cell r="F105">
            <v>0</v>
          </cell>
          <cell r="G105">
            <v>0</v>
          </cell>
          <cell r="H105">
            <v>0</v>
          </cell>
          <cell r="I105">
            <v>61.508812512718265</v>
          </cell>
          <cell r="J105">
            <v>61.316074043096009</v>
          </cell>
          <cell r="K105">
            <v>61.230056441609548</v>
          </cell>
          <cell r="L105">
            <v>61.272210719000107</v>
          </cell>
          <cell r="M105">
            <v>61.36014311295996</v>
          </cell>
          <cell r="N105">
            <v>61.653500259439433</v>
          </cell>
          <cell r="O105">
            <v>61.815877122017717</v>
          </cell>
          <cell r="P105">
            <v>61.954441876108866</v>
          </cell>
          <cell r="Q105">
            <v>62.062930250194647</v>
          </cell>
          <cell r="R105">
            <v>62.252547373225283</v>
          </cell>
          <cell r="S105">
            <v>62.392113641149614</v>
          </cell>
          <cell r="T105">
            <v>62.507550140088675</v>
          </cell>
          <cell r="U105">
            <v>62.649176505269018</v>
          </cell>
          <cell r="V105">
            <v>62.678757676531617</v>
          </cell>
          <cell r="W105">
            <v>62.702504162550881</v>
          </cell>
          <cell r="X105">
            <v>62.744074495083311</v>
          </cell>
          <cell r="Y105">
            <v>62.749218445833996</v>
          </cell>
          <cell r="Z105">
            <v>62.77303526024108</v>
          </cell>
          <cell r="AA105">
            <v>62.80602898243226</v>
          </cell>
          <cell r="AB105">
            <v>62.775749763586994</v>
          </cell>
          <cell r="AC105">
            <v>62.802046745751134</v>
          </cell>
          <cell r="AD105">
            <v>62.826793679243451</v>
          </cell>
          <cell r="AE105">
            <v>62.846556932150861</v>
          </cell>
          <cell r="AF105">
            <v>62.868843902532937</v>
          </cell>
          <cell r="AG105">
            <v>62.87777754174072</v>
          </cell>
          <cell r="AH105">
            <v>62.862474976505212</v>
          </cell>
          <cell r="AI105">
            <v>62.836015729498349</v>
          </cell>
          <cell r="AJ105">
            <v>62.816892432508226</v>
          </cell>
          <cell r="AK105">
            <v>62.806511623434069</v>
          </cell>
          <cell r="AL105">
            <v>62.8196784339586</v>
          </cell>
          <cell r="AM105">
            <v>62.839576101489783</v>
          </cell>
          <cell r="AN105">
            <v>62.850008123098824</v>
          </cell>
          <cell r="AO105">
            <v>62.840699625754731</v>
          </cell>
          <cell r="AP105">
            <v>62.830121785309537</v>
          </cell>
          <cell r="AQ105">
            <v>62.807854813185074</v>
          </cell>
          <cell r="AR105">
            <v>62.797400702412766</v>
          </cell>
          <cell r="AS105">
            <v>62.789351281255584</v>
          </cell>
          <cell r="AT105">
            <v>62.789676365068836</v>
          </cell>
          <cell r="AU105">
            <v>62.793772750762841</v>
          </cell>
          <cell r="AV105">
            <v>62.798530439327976</v>
          </cell>
          <cell r="AW105">
            <v>62.803731523412047</v>
          </cell>
          <cell r="AX105">
            <v>62.808487829697313</v>
          </cell>
          <cell r="AY105">
            <v>62.815238017847598</v>
          </cell>
          <cell r="AZ105">
            <v>62.819983268300483</v>
          </cell>
          <cell r="BA105">
            <v>62.824877208701317</v>
          </cell>
          <cell r="BB105">
            <v>62.829007992049256</v>
          </cell>
          <cell r="BC105">
            <v>62.83292137680337</v>
          </cell>
        </row>
        <row r="106">
          <cell r="A106" t="str">
            <v>Age_Ret_flux_f</v>
          </cell>
          <cell r="B106" t="str">
            <v>Age moyen départ retraite flux nouveaux droits directs femmes</v>
          </cell>
          <cell r="C106">
            <v>0</v>
          </cell>
          <cell r="D106">
            <v>0</v>
          </cell>
          <cell r="E106">
            <v>0</v>
          </cell>
          <cell r="F106">
            <v>0</v>
          </cell>
          <cell r="G106">
            <v>0</v>
          </cell>
          <cell r="H106">
            <v>0</v>
          </cell>
          <cell r="I106">
            <v>62.19371170589929</v>
          </cell>
          <cell r="J106">
            <v>61.92904336926204</v>
          </cell>
          <cell r="K106">
            <v>61.654609993590931</v>
          </cell>
          <cell r="L106">
            <v>61.618190295702483</v>
          </cell>
          <cell r="M106">
            <v>61.71052160955049</v>
          </cell>
          <cell r="N106">
            <v>61.415497027475666</v>
          </cell>
          <cell r="O106">
            <v>61.603700614597855</v>
          </cell>
          <cell r="P106">
            <v>61.821426381458224</v>
          </cell>
          <cell r="Q106">
            <v>61.85537105504045</v>
          </cell>
          <cell r="R106">
            <v>61.955984805391914</v>
          </cell>
          <cell r="S106">
            <v>61.994876656644301</v>
          </cell>
          <cell r="T106">
            <v>62.003366759282663</v>
          </cell>
          <cell r="U106">
            <v>62.037323926303806</v>
          </cell>
          <cell r="V106">
            <v>62.072384393170978</v>
          </cell>
          <cell r="W106">
            <v>62.077394459720168</v>
          </cell>
          <cell r="X106">
            <v>62.118016655673031</v>
          </cell>
          <cell r="Y106">
            <v>62.042481749532946</v>
          </cell>
          <cell r="Z106">
            <v>62.082112516851616</v>
          </cell>
          <cell r="AA106">
            <v>62.091292683182346</v>
          </cell>
          <cell r="AB106">
            <v>62.096280054115823</v>
          </cell>
          <cell r="AC106">
            <v>62.044670481681514</v>
          </cell>
          <cell r="AD106">
            <v>62.032778445305816</v>
          </cell>
          <cell r="AE106">
            <v>62.011402705918577</v>
          </cell>
          <cell r="AF106">
            <v>62.01470172197012</v>
          </cell>
          <cell r="AG106">
            <v>61.985697156553229</v>
          </cell>
          <cell r="AH106">
            <v>61.96283031391043</v>
          </cell>
          <cell r="AI106">
            <v>61.94836009433665</v>
          </cell>
          <cell r="AJ106">
            <v>61.929862289911142</v>
          </cell>
          <cell r="AK106">
            <v>61.910949841997379</v>
          </cell>
          <cell r="AL106">
            <v>61.946710686166142</v>
          </cell>
          <cell r="AM106">
            <v>61.978177321661057</v>
          </cell>
          <cell r="AN106">
            <v>62.03429397206304</v>
          </cell>
          <cell r="AO106">
            <v>62.051077180622144</v>
          </cell>
          <cell r="AP106">
            <v>62.067775287833165</v>
          </cell>
          <cell r="AQ106">
            <v>62.064263496971698</v>
          </cell>
          <cell r="AR106">
            <v>62.056867989720502</v>
          </cell>
          <cell r="AS106">
            <v>62.033830166878687</v>
          </cell>
          <cell r="AT106">
            <v>62.040652462056613</v>
          </cell>
          <cell r="AU106">
            <v>62.051601266198233</v>
          </cell>
          <cell r="AV106">
            <v>62.079201590475591</v>
          </cell>
          <cell r="AW106">
            <v>62.066305322432378</v>
          </cell>
          <cell r="AX106">
            <v>62.072516373256569</v>
          </cell>
          <cell r="AY106">
            <v>62.077707397253242</v>
          </cell>
          <cell r="AZ106">
            <v>62.074641319479774</v>
          </cell>
          <cell r="BA106">
            <v>62.064196960456648</v>
          </cell>
          <cell r="BB106">
            <v>62.063348094716893</v>
          </cell>
          <cell r="BC106">
            <v>62.059231794260796</v>
          </cell>
        </row>
        <row r="107">
          <cell r="A107" t="str">
            <v>Dur_Ass_flux</v>
          </cell>
          <cell r="B107" t="str">
            <v>Durée d'assurance tous régimes flux nouveaux droits (en années)</v>
          </cell>
          <cell r="C107">
            <v>0</v>
          </cell>
          <cell r="D107">
            <v>0</v>
          </cell>
          <cell r="E107">
            <v>0</v>
          </cell>
          <cell r="F107">
            <v>0</v>
          </cell>
          <cell r="G107">
            <v>0</v>
          </cell>
          <cell r="H107">
            <v>0</v>
          </cell>
          <cell r="I107">
            <v>160.28750223648285</v>
          </cell>
          <cell r="J107">
            <v>150.66923198739835</v>
          </cell>
          <cell r="K107">
            <v>150.74170805069221</v>
          </cell>
          <cell r="L107">
            <v>150.28930760737097</v>
          </cell>
          <cell r="M107">
            <v>149.07886355087768</v>
          </cell>
          <cell r="N107">
            <v>150.75177264039223</v>
          </cell>
          <cell r="O107">
            <v>152.01614631837066</v>
          </cell>
          <cell r="P107">
            <v>153.33736411115365</v>
          </cell>
          <cell r="Q107">
            <v>151.6375010672588</v>
          </cell>
          <cell r="R107">
            <v>150.90982664912264</v>
          </cell>
          <cell r="S107">
            <v>152.4410266854737</v>
          </cell>
          <cell r="T107">
            <v>153.77144369291457</v>
          </cell>
          <cell r="U107">
            <v>152.60810170094774</v>
          </cell>
          <cell r="V107">
            <v>152.25071788902594</v>
          </cell>
          <cell r="W107">
            <v>151.6768506160557</v>
          </cell>
          <cell r="X107">
            <v>151.95973365921424</v>
          </cell>
          <cell r="Y107">
            <v>152.04994761169442</v>
          </cell>
          <cell r="Z107">
            <v>152.79781660796513</v>
          </cell>
          <cell r="AA107">
            <v>153.41648937228715</v>
          </cell>
          <cell r="AB107">
            <v>154.66087581263673</v>
          </cell>
          <cell r="AC107">
            <v>157.89363231134405</v>
          </cell>
          <cell r="AD107">
            <v>158.20030494498263</v>
          </cell>
          <cell r="AE107">
            <v>158.7092087137984</v>
          </cell>
          <cell r="AF107">
            <v>158.75451712303845</v>
          </cell>
          <cell r="AG107">
            <v>159.05941933505201</v>
          </cell>
          <cell r="AH107">
            <v>159.34384516214269</v>
          </cell>
          <cell r="AI107">
            <v>159.51358976772198</v>
          </cell>
          <cell r="AJ107">
            <v>159.7893131490801</v>
          </cell>
          <cell r="AK107">
            <v>159.89354781599653</v>
          </cell>
          <cell r="AL107">
            <v>159.96809425577408</v>
          </cell>
          <cell r="AM107">
            <v>160.08199332045643</v>
          </cell>
          <cell r="AN107">
            <v>160.16999569655832</v>
          </cell>
          <cell r="AO107">
            <v>160.26364501500828</v>
          </cell>
          <cell r="AP107">
            <v>160.43353467894701</v>
          </cell>
          <cell r="AQ107">
            <v>160.48526274746052</v>
          </cell>
          <cell r="AR107">
            <v>160.57188064706867</v>
          </cell>
          <cell r="AS107">
            <v>160.51704157272724</v>
          </cell>
          <cell r="AT107">
            <v>160.53137351835809</v>
          </cell>
          <cell r="AU107">
            <v>160.56919934119844</v>
          </cell>
          <cell r="AV107">
            <v>160.60937146924451</v>
          </cell>
          <cell r="AW107">
            <v>160.63141686758723</v>
          </cell>
          <cell r="AX107">
            <v>160.64636303137323</v>
          </cell>
          <cell r="AY107">
            <v>160.6761291094351</v>
          </cell>
          <cell r="AZ107">
            <v>160.67128313216827</v>
          </cell>
          <cell r="BA107">
            <v>160.66569018707105</v>
          </cell>
          <cell r="BB107">
            <v>160.65281436020661</v>
          </cell>
          <cell r="BC107">
            <v>160.62949868073301</v>
          </cell>
        </row>
        <row r="108">
          <cell r="A108" t="str">
            <v>Dur_Ass_flux_h</v>
          </cell>
          <cell r="B108" t="str">
            <v>Durée d'assurance tous régimes flux nouveaux droits hommes (en années)</v>
          </cell>
          <cell r="C108">
            <v>0</v>
          </cell>
          <cell r="D108">
            <v>0</v>
          </cell>
          <cell r="E108">
            <v>0</v>
          </cell>
          <cell r="F108">
            <v>0</v>
          </cell>
          <cell r="G108">
            <v>0</v>
          </cell>
          <cell r="H108">
            <v>0</v>
          </cell>
          <cell r="I108">
            <v>166.56784027915688</v>
          </cell>
          <cell r="J108">
            <v>155.60410916480791</v>
          </cell>
          <cell r="K108">
            <v>156.07986485020112</v>
          </cell>
          <cell r="L108">
            <v>155.0753009381792</v>
          </cell>
          <cell r="M108">
            <v>153.58132171214251</v>
          </cell>
          <cell r="N108">
            <v>155.99623075728661</v>
          </cell>
          <cell r="O108">
            <v>157.85650356042973</v>
          </cell>
          <cell r="P108">
            <v>159.51264033756243</v>
          </cell>
          <cell r="Q108">
            <v>157.5499830999189</v>
          </cell>
          <cell r="R108">
            <v>157.35697599359756</v>
          </cell>
          <cell r="S108">
            <v>158.56121490250629</v>
          </cell>
          <cell r="T108">
            <v>159.82795114125091</v>
          </cell>
          <cell r="U108">
            <v>158.85310382402744</v>
          </cell>
          <cell r="V108">
            <v>158.15021585281167</v>
          </cell>
          <cell r="W108">
            <v>157.11812009484646</v>
          </cell>
          <cell r="X108">
            <v>157.31551694387545</v>
          </cell>
          <cell r="Y108">
            <v>157.51690075341725</v>
          </cell>
          <cell r="Z108">
            <v>157.90716681752104</v>
          </cell>
          <cell r="AA108">
            <v>158.40268026933532</v>
          </cell>
          <cell r="AB108">
            <v>159.61950537713491</v>
          </cell>
          <cell r="AC108">
            <v>163.34145163675285</v>
          </cell>
          <cell r="AD108">
            <v>163.6060691747544</v>
          </cell>
          <cell r="AE108">
            <v>163.94347410768441</v>
          </cell>
          <cell r="AF108">
            <v>164.17921872377397</v>
          </cell>
          <cell r="AG108">
            <v>164.46059814383418</v>
          </cell>
          <cell r="AH108">
            <v>164.54467927452569</v>
          </cell>
          <cell r="AI108">
            <v>164.69502109636971</v>
          </cell>
          <cell r="AJ108">
            <v>164.98982143980641</v>
          </cell>
          <cell r="AK108">
            <v>165.22361170117753</v>
          </cell>
          <cell r="AL108">
            <v>165.31608447214848</v>
          </cell>
          <cell r="AM108">
            <v>165.56954654280187</v>
          </cell>
          <cell r="AN108">
            <v>165.55727849628732</v>
          </cell>
          <cell r="AO108">
            <v>165.65361957353136</v>
          </cell>
          <cell r="AP108">
            <v>165.78794858703799</v>
          </cell>
          <cell r="AQ108">
            <v>165.83212074157115</v>
          </cell>
          <cell r="AR108">
            <v>165.84628525792519</v>
          </cell>
          <cell r="AS108">
            <v>165.8703581411402</v>
          </cell>
          <cell r="AT108">
            <v>165.9023638303286</v>
          </cell>
          <cell r="AU108">
            <v>165.98022610104343</v>
          </cell>
          <cell r="AV108">
            <v>166.0019493193968</v>
          </cell>
          <cell r="AW108">
            <v>166.04531233198637</v>
          </cell>
          <cell r="AX108">
            <v>166.0721480315074</v>
          </cell>
          <cell r="AY108">
            <v>166.05629172049188</v>
          </cell>
          <cell r="AZ108">
            <v>166.06002719719558</v>
          </cell>
          <cell r="BA108">
            <v>166.06997144819505</v>
          </cell>
          <cell r="BB108">
            <v>166.069975314705</v>
          </cell>
          <cell r="BC108">
            <v>166.06604954937103</v>
          </cell>
        </row>
        <row r="109">
          <cell r="A109" t="str">
            <v>Dur_Ass_flux_f</v>
          </cell>
          <cell r="B109" t="str">
            <v>Durée d'assurance tous régimes flux nouveaux droits femmes (en années)</v>
          </cell>
          <cell r="C109">
            <v>0</v>
          </cell>
          <cell r="D109">
            <v>0</v>
          </cell>
          <cell r="E109">
            <v>0</v>
          </cell>
          <cell r="F109">
            <v>0</v>
          </cell>
          <cell r="G109">
            <v>0</v>
          </cell>
          <cell r="H109">
            <v>0</v>
          </cell>
          <cell r="I109">
            <v>116.43568526050709</v>
          </cell>
          <cell r="J109">
            <v>123.91686078152034</v>
          </cell>
          <cell r="K109">
            <v>124.20242446214274</v>
          </cell>
          <cell r="L109">
            <v>127.24932875925397</v>
          </cell>
          <cell r="M109">
            <v>127.28857850940757</v>
          </cell>
          <cell r="N109">
            <v>128.80642967518753</v>
          </cell>
          <cell r="O109">
            <v>130.32646199833718</v>
          </cell>
          <cell r="P109">
            <v>131.27417252993894</v>
          </cell>
          <cell r="Q109">
            <v>131.04968195331085</v>
          </cell>
          <cell r="R109">
            <v>128.47712827835659</v>
          </cell>
          <cell r="S109">
            <v>127.90578381673981</v>
          </cell>
          <cell r="T109">
            <v>129.51652312486794</v>
          </cell>
          <cell r="U109">
            <v>128.39697280678638</v>
          </cell>
          <cell r="V109">
            <v>129.70665118420058</v>
          </cell>
          <cell r="W109">
            <v>130.35090445619923</v>
          </cell>
          <cell r="X109">
            <v>131.54192142610461</v>
          </cell>
          <cell r="Y109">
            <v>131.52711196176341</v>
          </cell>
          <cell r="Z109">
            <v>133.86798955452943</v>
          </cell>
          <cell r="AA109">
            <v>135.34436362015185</v>
          </cell>
          <cell r="AB109">
            <v>136.70105000154439</v>
          </cell>
          <cell r="AC109">
            <v>138.86756321830958</v>
          </cell>
          <cell r="AD109">
            <v>139.72982632891487</v>
          </cell>
          <cell r="AE109">
            <v>141.34410207324723</v>
          </cell>
          <cell r="AF109">
            <v>141.15949475438515</v>
          </cell>
          <cell r="AG109">
            <v>141.93621790247579</v>
          </cell>
          <cell r="AH109">
            <v>143.15703323500364</v>
          </cell>
          <cell r="AI109">
            <v>143.78804138855085</v>
          </cell>
          <cell r="AJ109">
            <v>144.18305938761438</v>
          </cell>
          <cell r="AK109">
            <v>143.98603784123375</v>
          </cell>
          <cell r="AL109">
            <v>143.80145683095526</v>
          </cell>
          <cell r="AM109">
            <v>143.45330696055768</v>
          </cell>
          <cell r="AN109">
            <v>143.30568089820278</v>
          </cell>
          <cell r="AO109">
            <v>143.26809732287776</v>
          </cell>
          <cell r="AP109">
            <v>143.43510658614034</v>
          </cell>
          <cell r="AQ109">
            <v>143.35912237487165</v>
          </cell>
          <cell r="AR109">
            <v>143.55175964465195</v>
          </cell>
          <cell r="AS109">
            <v>143.47468422174308</v>
          </cell>
          <cell r="AT109">
            <v>143.41650731046369</v>
          </cell>
          <cell r="AU109">
            <v>143.2019169012973</v>
          </cell>
          <cell r="AV109">
            <v>142.98291138623065</v>
          </cell>
          <cell r="AW109">
            <v>143.0388903597499</v>
          </cell>
          <cell r="AX109">
            <v>142.97860669388064</v>
          </cell>
          <cell r="AY109">
            <v>143.07582556141512</v>
          </cell>
          <cell r="AZ109">
            <v>143.09400490111975</v>
          </cell>
          <cell r="BA109">
            <v>143.08374027717386</v>
          </cell>
          <cell r="BB109">
            <v>143.14767955435693</v>
          </cell>
          <cell r="BC109">
            <v>143.15030673870604</v>
          </cell>
        </row>
        <row r="110">
          <cell r="A110" t="str">
            <v>Eff_Min_flux</v>
          </cell>
          <cell r="B110" t="str">
            <v xml:space="preserve">Effectifs flux droits directs dont pension au minimum du régime  </v>
          </cell>
          <cell r="C110">
            <v>0</v>
          </cell>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row>
        <row r="111">
          <cell r="A111" t="str">
            <v>M_min_flux</v>
          </cell>
          <cell r="B111" t="str">
            <v>Masses flux Pensions au min du régime</v>
          </cell>
          <cell r="C111">
            <v>0</v>
          </cell>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row>
        <row r="112">
          <cell r="A112" t="str">
            <v>Eff_Min</v>
          </cell>
          <cell r="B112" t="str">
            <v xml:space="preserve">Effectifs stock droits directs dont pension au minimum du régime  </v>
          </cell>
          <cell r="C112">
            <v>0</v>
          </cell>
          <cell r="D112">
            <v>0</v>
          </cell>
          <cell r="E112">
            <v>0</v>
          </cell>
          <cell r="F112">
            <v>0</v>
          </cell>
          <cell r="G112">
            <v>160467</v>
          </cell>
          <cell r="H112">
            <v>169679</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row>
        <row r="113">
          <cell r="A113" t="str">
            <v>M_min</v>
          </cell>
          <cell r="B113" t="str">
            <v>Masses stock Pensions au min du régime</v>
          </cell>
          <cell r="C113">
            <v>0</v>
          </cell>
          <cell r="D113">
            <v>0</v>
          </cell>
          <cell r="E113">
            <v>0</v>
          </cell>
          <cell r="F113">
            <v>0</v>
          </cell>
          <cell r="G113">
            <v>70</v>
          </cell>
          <cell r="H113">
            <v>75</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row>
        <row r="114">
          <cell r="A114" t="str">
            <v>Fin_Tab_Valeurs</v>
          </cell>
          <cell r="B114" t="str">
            <v>Fin de la partie normalisée</v>
          </cell>
          <cell r="C114">
            <v>0</v>
          </cell>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row>
        <row r="128">
          <cell r="B128">
            <v>1.05762961</v>
          </cell>
        </row>
        <row r="129">
          <cell r="B129">
            <v>6.5595699999999999</v>
          </cell>
        </row>
      </sheetData>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qemploi données"/>
      <sheetName val="V2.3-5"/>
      <sheetName val="V2.3-6 &amp; 7"/>
      <sheetName val="FPE (FGE 31-12-06) %"/>
      <sheetName val="V2.3-1 à V2.3-4"/>
      <sheetName val="Données FPT FPH"/>
    </sheetNames>
    <sheetDataSet>
      <sheetData sheetId="0" refreshError="1">
        <row r="2">
          <cell r="H2" t="str">
            <v>AG</v>
          </cell>
          <cell r="I2" t="str">
            <v>puboep</v>
          </cell>
          <cell r="J2" t="str">
            <v>COUNT</v>
          </cell>
          <cell r="K2" t="str">
            <v>PERCENT</v>
          </cell>
        </row>
        <row r="3">
          <cell r="H3" t="str">
            <v>16</v>
          </cell>
          <cell r="I3" t="str">
            <v>1</v>
          </cell>
          <cell r="J3">
            <v>1099.0796316600088</v>
          </cell>
          <cell r="K3">
            <v>5.4162217260843694E-3</v>
          </cell>
        </row>
        <row r="4">
          <cell r="H4" t="str">
            <v>16</v>
          </cell>
          <cell r="I4" t="str">
            <v>4</v>
          </cell>
          <cell r="J4">
            <v>1124.9813643571713</v>
          </cell>
          <cell r="K4">
            <v>5.5438644585456319E-3</v>
          </cell>
        </row>
        <row r="5">
          <cell r="H5" t="str">
            <v>17</v>
          </cell>
          <cell r="I5" t="str">
            <v>2</v>
          </cell>
          <cell r="J5">
            <v>187.130049044196</v>
          </cell>
          <cell r="K5">
            <v>9.2216961177380601E-4</v>
          </cell>
        </row>
        <row r="6">
          <cell r="H6" t="str">
            <v>17</v>
          </cell>
          <cell r="I6" t="str">
            <v>4</v>
          </cell>
          <cell r="J6">
            <v>7342.3163664093227</v>
          </cell>
          <cell r="K6">
            <v>3.6182649808064862E-2</v>
          </cell>
        </row>
        <row r="7">
          <cell r="H7" t="str">
            <v>18</v>
          </cell>
          <cell r="I7" t="str">
            <v>1</v>
          </cell>
          <cell r="J7">
            <v>2496.0062549261897</v>
          </cell>
          <cell r="K7">
            <v>1.2300221855585871E-2</v>
          </cell>
        </row>
        <row r="8">
          <cell r="H8" t="str">
            <v>18</v>
          </cell>
          <cell r="I8" t="str">
            <v>2</v>
          </cell>
          <cell r="J8">
            <v>1270.3468445463955</v>
          </cell>
          <cell r="K8">
            <v>6.2602198975363508E-3</v>
          </cell>
        </row>
        <row r="9">
          <cell r="H9" t="str">
            <v>18</v>
          </cell>
          <cell r="I9" t="str">
            <v>3</v>
          </cell>
          <cell r="J9">
            <v>228.53697251540177</v>
          </cell>
          <cell r="K9">
            <v>1.1262213220000522E-3</v>
          </cell>
        </row>
        <row r="10">
          <cell r="H10" t="str">
            <v>18</v>
          </cell>
          <cell r="I10" t="str">
            <v>4</v>
          </cell>
          <cell r="J10">
            <v>33594.740397117333</v>
          </cell>
          <cell r="K10">
            <v>0.16555357553684327</v>
          </cell>
        </row>
        <row r="11">
          <cell r="H11" t="str">
            <v>19</v>
          </cell>
          <cell r="I11" t="str">
            <v>1</v>
          </cell>
          <cell r="J11">
            <v>3397.0081429887978</v>
          </cell>
          <cell r="K11">
            <v>1.674032415645112E-2</v>
          </cell>
        </row>
        <row r="12">
          <cell r="H12" t="str">
            <v>19</v>
          </cell>
          <cell r="I12" t="str">
            <v>2</v>
          </cell>
          <cell r="J12">
            <v>5464.3175833449932</v>
          </cell>
          <cell r="K12">
            <v>2.692794476450934E-2</v>
          </cell>
        </row>
        <row r="13">
          <cell r="H13" t="str">
            <v>19</v>
          </cell>
          <cell r="I13" t="str">
            <v>3</v>
          </cell>
          <cell r="J13">
            <v>3044.9241585617192</v>
          </cell>
          <cell r="K13">
            <v>1.5005267959494686E-2</v>
          </cell>
        </row>
        <row r="14">
          <cell r="H14" t="str">
            <v>19</v>
          </cell>
          <cell r="I14" t="str">
            <v>4</v>
          </cell>
          <cell r="J14">
            <v>71047.210972919143</v>
          </cell>
          <cell r="K14">
            <v>0.3501178955232076</v>
          </cell>
        </row>
        <row r="15">
          <cell r="H15" t="str">
            <v>20</v>
          </cell>
          <cell r="I15" t="str">
            <v>1</v>
          </cell>
          <cell r="J15">
            <v>6488.8394681509699</v>
          </cell>
          <cell r="K15">
            <v>3.1976748810631075E-2</v>
          </cell>
        </row>
        <row r="16">
          <cell r="H16" t="str">
            <v>20</v>
          </cell>
          <cell r="I16" t="str">
            <v>2</v>
          </cell>
          <cell r="J16">
            <v>8245.4300273104182</v>
          </cell>
          <cell r="K16">
            <v>4.0633158843436781E-2</v>
          </cell>
        </row>
        <row r="17">
          <cell r="H17" t="str">
            <v>20</v>
          </cell>
          <cell r="I17" t="str">
            <v>3</v>
          </cell>
          <cell r="J17">
            <v>2218.4409694494962</v>
          </cell>
          <cell r="K17">
            <v>1.0932390912039892E-2</v>
          </cell>
        </row>
        <row r="18">
          <cell r="H18" t="str">
            <v>20</v>
          </cell>
          <cell r="I18" t="str">
            <v>4</v>
          </cell>
          <cell r="J18">
            <v>137130.25869657251</v>
          </cell>
          <cell r="K18">
            <v>0.67577258740948332</v>
          </cell>
        </row>
        <row r="19">
          <cell r="H19" t="str">
            <v>21</v>
          </cell>
          <cell r="I19" t="str">
            <v>1</v>
          </cell>
          <cell r="J19">
            <v>9609.6462302640848</v>
          </cell>
          <cell r="K19">
            <v>4.7355963292422934E-2</v>
          </cell>
        </row>
        <row r="20">
          <cell r="H20" t="str">
            <v>21</v>
          </cell>
          <cell r="I20" t="str">
            <v>2</v>
          </cell>
          <cell r="J20">
            <v>12662.488879218636</v>
          </cell>
          <cell r="K20">
            <v>6.2400253264943799E-2</v>
          </cell>
        </row>
        <row r="21">
          <cell r="H21" t="str">
            <v>21</v>
          </cell>
          <cell r="I21" t="str">
            <v>3</v>
          </cell>
          <cell r="J21">
            <v>4599.788447924202</v>
          </cell>
          <cell r="K21">
            <v>2.2667578771713368E-2</v>
          </cell>
        </row>
        <row r="22">
          <cell r="H22" t="str">
            <v>21</v>
          </cell>
          <cell r="I22" t="str">
            <v>4</v>
          </cell>
          <cell r="J22">
            <v>164479.18254278155</v>
          </cell>
          <cell r="K22">
            <v>0.81054702163053938</v>
          </cell>
        </row>
        <row r="23">
          <cell r="H23" t="str">
            <v>22</v>
          </cell>
          <cell r="I23" t="str">
            <v>1</v>
          </cell>
          <cell r="J23">
            <v>13069.528394151543</v>
          </cell>
          <cell r="K23">
            <v>6.4406128181235978E-2</v>
          </cell>
        </row>
        <row r="24">
          <cell r="H24" t="str">
            <v>22</v>
          </cell>
          <cell r="I24" t="str">
            <v>2</v>
          </cell>
          <cell r="J24">
            <v>25889.295698940947</v>
          </cell>
          <cell r="K24">
            <v>0.12758144341719832</v>
          </cell>
        </row>
        <row r="25">
          <cell r="H25" t="str">
            <v>22</v>
          </cell>
          <cell r="I25" t="str">
            <v>3</v>
          </cell>
          <cell r="J25">
            <v>8048.326436489373</v>
          </cell>
          <cell r="K25">
            <v>3.9661840005254155E-2</v>
          </cell>
        </row>
        <row r="26">
          <cell r="H26" t="str">
            <v>22</v>
          </cell>
          <cell r="I26" t="str">
            <v>4</v>
          </cell>
          <cell r="J26">
            <v>245551.56624580719</v>
          </cell>
          <cell r="K26">
            <v>1.2100685788943806</v>
          </cell>
        </row>
        <row r="27">
          <cell r="H27" t="str">
            <v>23</v>
          </cell>
          <cell r="I27" t="str">
            <v>1</v>
          </cell>
          <cell r="J27">
            <v>14447.889968005835</v>
          </cell>
          <cell r="K27">
            <v>7.1198640468479291E-2</v>
          </cell>
        </row>
        <row r="28">
          <cell r="H28" t="str">
            <v>23</v>
          </cell>
          <cell r="I28" t="str">
            <v>2</v>
          </cell>
          <cell r="J28">
            <v>15808.036736016897</v>
          </cell>
          <cell r="K28">
            <v>7.7901390900163958E-2</v>
          </cell>
        </row>
        <row r="29">
          <cell r="H29" t="str">
            <v>23</v>
          </cell>
          <cell r="I29" t="str">
            <v>3</v>
          </cell>
          <cell r="J29">
            <v>10605.705711760027</v>
          </cell>
          <cell r="K29">
            <v>5.2264505720784046E-2</v>
          </cell>
        </row>
        <row r="30">
          <cell r="H30" t="str">
            <v>23</v>
          </cell>
          <cell r="I30" t="str">
            <v>4</v>
          </cell>
          <cell r="J30">
            <v>225264.03062970171</v>
          </cell>
          <cell r="K30">
            <v>1.110092391539603</v>
          </cell>
        </row>
        <row r="31">
          <cell r="H31" t="str">
            <v>24</v>
          </cell>
          <cell r="I31" t="str">
            <v>1</v>
          </cell>
          <cell r="J31">
            <v>35194.237508063343</v>
          </cell>
          <cell r="K31">
            <v>0.17343583515986105</v>
          </cell>
        </row>
        <row r="32">
          <cell r="H32" t="str">
            <v>24</v>
          </cell>
          <cell r="I32" t="str">
            <v>2</v>
          </cell>
          <cell r="J32">
            <v>28395.956170846341</v>
          </cell>
          <cell r="K32">
            <v>0.13993416884014628</v>
          </cell>
        </row>
        <row r="33">
          <cell r="H33" t="str">
            <v>24</v>
          </cell>
          <cell r="I33" t="str">
            <v>3</v>
          </cell>
          <cell r="J33">
            <v>16771.058591205234</v>
          </cell>
          <cell r="K33">
            <v>8.2647125189577716E-2</v>
          </cell>
        </row>
        <row r="34">
          <cell r="H34" t="str">
            <v>24</v>
          </cell>
          <cell r="I34" t="str">
            <v>4</v>
          </cell>
          <cell r="J34">
            <v>312888.32741968083</v>
          </cell>
          <cell r="K34">
            <v>1.5419015219571535</v>
          </cell>
        </row>
        <row r="35">
          <cell r="H35" t="str">
            <v>25</v>
          </cell>
          <cell r="I35" t="str">
            <v>1</v>
          </cell>
          <cell r="J35">
            <v>28584.178034120407</v>
          </cell>
          <cell r="K35">
            <v>0.14086171887002844</v>
          </cell>
        </row>
        <row r="36">
          <cell r="H36" t="str">
            <v>25</v>
          </cell>
          <cell r="I36" t="str">
            <v>2</v>
          </cell>
          <cell r="J36">
            <v>31012.99476984069</v>
          </cell>
          <cell r="K36">
            <v>0.15283083338524939</v>
          </cell>
        </row>
        <row r="37">
          <cell r="H37" t="str">
            <v>25</v>
          </cell>
          <cell r="I37" t="str">
            <v>3</v>
          </cell>
          <cell r="J37">
            <v>22182.651322175901</v>
          </cell>
          <cell r="K37">
            <v>0.10931524392992255</v>
          </cell>
        </row>
        <row r="38">
          <cell r="H38" t="str">
            <v>25</v>
          </cell>
          <cell r="I38" t="str">
            <v>4</v>
          </cell>
          <cell r="J38">
            <v>377771.45818774006</v>
          </cell>
          <cell r="K38">
            <v>1.8616430697024808</v>
          </cell>
        </row>
        <row r="39">
          <cell r="H39" t="str">
            <v>26</v>
          </cell>
          <cell r="I39" t="str">
            <v>1</v>
          </cell>
          <cell r="J39">
            <v>51156.534065379805</v>
          </cell>
          <cell r="K39">
            <v>0.25209741246646644</v>
          </cell>
        </row>
        <row r="40">
          <cell r="H40" t="str">
            <v>26</v>
          </cell>
          <cell r="I40" t="str">
            <v>2</v>
          </cell>
          <cell r="J40">
            <v>35724.914928120226</v>
          </cell>
          <cell r="K40">
            <v>0.17605099286932868</v>
          </cell>
        </row>
        <row r="41">
          <cell r="H41" t="str">
            <v>26</v>
          </cell>
          <cell r="I41" t="str">
            <v>3</v>
          </cell>
          <cell r="J41">
            <v>26290.266847171042</v>
          </cell>
          <cell r="K41">
            <v>0.12955741365813228</v>
          </cell>
        </row>
        <row r="42">
          <cell r="H42" t="str">
            <v>26</v>
          </cell>
          <cell r="I42" t="str">
            <v>4</v>
          </cell>
          <cell r="J42">
            <v>401757.59144754836</v>
          </cell>
          <cell r="K42">
            <v>1.9798458025566152</v>
          </cell>
        </row>
        <row r="43">
          <cell r="H43" t="str">
            <v>27</v>
          </cell>
          <cell r="I43" t="str">
            <v>1</v>
          </cell>
          <cell r="J43">
            <v>25204.140711717402</v>
          </cell>
          <cell r="K43">
            <v>0.12420502625811555</v>
          </cell>
        </row>
        <row r="44">
          <cell r="H44" t="str">
            <v>27</v>
          </cell>
          <cell r="I44" t="str">
            <v>2</v>
          </cell>
          <cell r="J44">
            <v>45217.634910975474</v>
          </cell>
          <cell r="K44">
            <v>0.22283074815705156</v>
          </cell>
        </row>
        <row r="45">
          <cell r="H45" t="str">
            <v>27</v>
          </cell>
          <cell r="I45" t="str">
            <v>3</v>
          </cell>
          <cell r="J45">
            <v>17635.321541361642</v>
          </cell>
          <cell r="K45">
            <v>8.6906179431731984E-2</v>
          </cell>
        </row>
        <row r="46">
          <cell r="H46" t="str">
            <v>27</v>
          </cell>
          <cell r="I46" t="str">
            <v>4</v>
          </cell>
          <cell r="J46">
            <v>426897.92062735715</v>
          </cell>
          <cell r="K46">
            <v>2.1037363680645336</v>
          </cell>
        </row>
        <row r="47">
          <cell r="H47" t="str">
            <v>28</v>
          </cell>
          <cell r="I47" t="str">
            <v>1</v>
          </cell>
          <cell r="J47">
            <v>39704.887536663977</v>
          </cell>
          <cell r="K47">
            <v>0.19566414326413431</v>
          </cell>
        </row>
        <row r="48">
          <cell r="H48" t="str">
            <v>28</v>
          </cell>
          <cell r="I48" t="str">
            <v>2</v>
          </cell>
          <cell r="J48">
            <v>53784.640425350735</v>
          </cell>
          <cell r="K48">
            <v>0.26504861850768474</v>
          </cell>
        </row>
        <row r="49">
          <cell r="H49" t="str">
            <v>28</v>
          </cell>
          <cell r="I49" t="str">
            <v>3</v>
          </cell>
          <cell r="J49">
            <v>30570.783501212562</v>
          </cell>
          <cell r="K49">
            <v>0.15065163343315355</v>
          </cell>
        </row>
        <row r="50">
          <cell r="H50" t="str">
            <v>28</v>
          </cell>
          <cell r="I50" t="str">
            <v>4</v>
          </cell>
          <cell r="J50">
            <v>400579.08634288126</v>
          </cell>
          <cell r="K50">
            <v>1.974038175185195</v>
          </cell>
        </row>
        <row r="51">
          <cell r="H51" t="str">
            <v>29</v>
          </cell>
          <cell r="I51" t="str">
            <v>1</v>
          </cell>
          <cell r="J51">
            <v>53448.358204732911</v>
          </cell>
          <cell r="K51">
            <v>0.26339143278888905</v>
          </cell>
        </row>
        <row r="52">
          <cell r="H52" t="str">
            <v>29</v>
          </cell>
          <cell r="I52" t="str">
            <v>2</v>
          </cell>
          <cell r="J52">
            <v>65191.290852296421</v>
          </cell>
          <cell r="K52">
            <v>0.32126014866857139</v>
          </cell>
        </row>
        <row r="53">
          <cell r="H53" t="str">
            <v>29</v>
          </cell>
          <cell r="I53" t="str">
            <v>3</v>
          </cell>
          <cell r="J53">
            <v>23960.098159829809</v>
          </cell>
          <cell r="K53">
            <v>0.11807443289289216</v>
          </cell>
        </row>
        <row r="54">
          <cell r="H54" t="str">
            <v>29</v>
          </cell>
          <cell r="I54" t="str">
            <v>4</v>
          </cell>
          <cell r="J54">
            <v>419015.54489237652</v>
          </cell>
          <cell r="K54">
            <v>2.0648923266692067</v>
          </cell>
        </row>
        <row r="55">
          <cell r="H55" t="str">
            <v>30</v>
          </cell>
          <cell r="I55" t="str">
            <v>1</v>
          </cell>
          <cell r="J55">
            <v>47080.779974987097</v>
          </cell>
          <cell r="K55">
            <v>0.2320122546501755</v>
          </cell>
        </row>
        <row r="56">
          <cell r="H56" t="str">
            <v>30</v>
          </cell>
          <cell r="I56" t="str">
            <v>2</v>
          </cell>
          <cell r="J56">
            <v>46140.528217652485</v>
          </cell>
          <cell r="K56">
            <v>0.22737873051837709</v>
          </cell>
        </row>
        <row r="57">
          <cell r="H57" t="str">
            <v>30</v>
          </cell>
          <cell r="I57" t="str">
            <v>3</v>
          </cell>
          <cell r="J57">
            <v>23121.788478280501</v>
          </cell>
          <cell r="K57">
            <v>0.11394327535016117</v>
          </cell>
        </row>
        <row r="58">
          <cell r="H58" t="str">
            <v>30</v>
          </cell>
          <cell r="I58" t="str">
            <v>4</v>
          </cell>
          <cell r="J58">
            <v>370412.53445860068</v>
          </cell>
          <cell r="K58">
            <v>1.8253785794560706</v>
          </cell>
        </row>
        <row r="59">
          <cell r="H59" t="str">
            <v>31</v>
          </cell>
          <cell r="I59" t="str">
            <v>1</v>
          </cell>
          <cell r="J59">
            <v>42482.81852724513</v>
          </cell>
          <cell r="K59">
            <v>0.20935367926438206</v>
          </cell>
        </row>
        <row r="60">
          <cell r="H60" t="str">
            <v>31</v>
          </cell>
          <cell r="I60" t="str">
            <v>2</v>
          </cell>
          <cell r="J60">
            <v>48974.304559130491</v>
          </cell>
          <cell r="K60">
            <v>0.24134347023827843</v>
          </cell>
        </row>
        <row r="61">
          <cell r="H61" t="str">
            <v>31</v>
          </cell>
          <cell r="I61" t="str">
            <v>3</v>
          </cell>
          <cell r="J61">
            <v>13621.847964046025</v>
          </cell>
          <cell r="K61">
            <v>6.7127937564315746E-2</v>
          </cell>
        </row>
        <row r="62">
          <cell r="H62" t="str">
            <v>31</v>
          </cell>
          <cell r="I62" t="str">
            <v>4</v>
          </cell>
          <cell r="J62">
            <v>430041.58971554745</v>
          </cell>
          <cell r="K62">
            <v>2.1192282472010433</v>
          </cell>
        </row>
        <row r="63">
          <cell r="H63" t="str">
            <v>32</v>
          </cell>
          <cell r="I63" t="str">
            <v>1</v>
          </cell>
          <cell r="J63">
            <v>54278.253841500504</v>
          </cell>
          <cell r="K63">
            <v>0.26748112624581749</v>
          </cell>
        </row>
        <row r="64">
          <cell r="H64" t="str">
            <v>32</v>
          </cell>
          <cell r="I64" t="str">
            <v>2</v>
          </cell>
          <cell r="J64">
            <v>55542.771793430489</v>
          </cell>
          <cell r="K64">
            <v>0.27371262158699</v>
          </cell>
        </row>
        <row r="65">
          <cell r="H65" t="str">
            <v>32</v>
          </cell>
          <cell r="I65" t="str">
            <v>3</v>
          </cell>
          <cell r="J65">
            <v>21243.627262491704</v>
          </cell>
          <cell r="K65">
            <v>0.10468776984444991</v>
          </cell>
        </row>
        <row r="66">
          <cell r="H66" t="str">
            <v>32</v>
          </cell>
          <cell r="I66" t="str">
            <v>4</v>
          </cell>
          <cell r="J66">
            <v>447376.59634996043</v>
          </cell>
          <cell r="K66">
            <v>2.2046544864384274</v>
          </cell>
        </row>
        <row r="67">
          <cell r="H67" t="str">
            <v>33</v>
          </cell>
          <cell r="I67" t="str">
            <v>1</v>
          </cell>
          <cell r="J67">
            <v>45677.747610812534</v>
          </cell>
          <cell r="K67">
            <v>0.2250981656666827</v>
          </cell>
        </row>
        <row r="68">
          <cell r="H68" t="str">
            <v>33</v>
          </cell>
          <cell r="I68" t="str">
            <v>2</v>
          </cell>
          <cell r="J68">
            <v>75146.294786814033</v>
          </cell>
          <cell r="K68">
            <v>0.37031802131056835</v>
          </cell>
        </row>
        <row r="69">
          <cell r="H69" t="str">
            <v>33</v>
          </cell>
          <cell r="I69" t="str">
            <v>3</v>
          </cell>
          <cell r="J69">
            <v>19905.810239159146</v>
          </cell>
          <cell r="K69">
            <v>9.8095059527040646E-2</v>
          </cell>
        </row>
        <row r="70">
          <cell r="H70" t="str">
            <v>33</v>
          </cell>
          <cell r="I70" t="str">
            <v>4</v>
          </cell>
          <cell r="J70">
            <v>465484.10515724414</v>
          </cell>
          <cell r="K70">
            <v>2.2938875863723664</v>
          </cell>
        </row>
        <row r="71">
          <cell r="H71" t="str">
            <v>34</v>
          </cell>
          <cell r="I71" t="str">
            <v>1</v>
          </cell>
          <cell r="J71">
            <v>47227.623424201447</v>
          </cell>
          <cell r="K71">
            <v>0.23273589346310361</v>
          </cell>
        </row>
        <row r="72">
          <cell r="H72" t="str">
            <v>34</v>
          </cell>
          <cell r="I72" t="str">
            <v>2</v>
          </cell>
          <cell r="J72">
            <v>61945.55592271909</v>
          </cell>
          <cell r="K72">
            <v>0.30526529303091748</v>
          </cell>
        </row>
        <row r="73">
          <cell r="H73" t="str">
            <v>34</v>
          </cell>
          <cell r="I73" t="str">
            <v>3</v>
          </cell>
          <cell r="J73">
            <v>24033.690687539885</v>
          </cell>
          <cell r="K73">
            <v>0.11843709401041169</v>
          </cell>
        </row>
        <row r="74">
          <cell r="H74" t="str">
            <v>34</v>
          </cell>
          <cell r="I74" t="str">
            <v>4</v>
          </cell>
          <cell r="J74">
            <v>461377.54384987825</v>
          </cell>
          <cell r="K74">
            <v>2.2736506117876778</v>
          </cell>
        </row>
        <row r="75">
          <cell r="H75" t="str">
            <v>35</v>
          </cell>
          <cell r="I75" t="str">
            <v>1</v>
          </cell>
          <cell r="J75">
            <v>44724.223309466783</v>
          </cell>
          <cell r="K75">
            <v>0.22039923495362962</v>
          </cell>
        </row>
        <row r="76">
          <cell r="H76" t="str">
            <v>35</v>
          </cell>
          <cell r="I76" t="str">
            <v>2</v>
          </cell>
          <cell r="J76">
            <v>63766.025188475222</v>
          </cell>
          <cell r="K76">
            <v>0.3142364948481734</v>
          </cell>
        </row>
        <row r="77">
          <cell r="H77" t="str">
            <v>35</v>
          </cell>
          <cell r="I77" t="str">
            <v>3</v>
          </cell>
          <cell r="J77">
            <v>23641.868379873478</v>
          </cell>
          <cell r="K77">
            <v>0.11650620890034735</v>
          </cell>
        </row>
        <row r="78">
          <cell r="H78" t="str">
            <v>35</v>
          </cell>
          <cell r="I78" t="str">
            <v>4</v>
          </cell>
          <cell r="J78">
            <v>465274.60644145135</v>
          </cell>
          <cell r="K78">
            <v>2.2928551848398677</v>
          </cell>
        </row>
        <row r="79">
          <cell r="H79" t="str">
            <v>36</v>
          </cell>
          <cell r="I79" t="str">
            <v>1</v>
          </cell>
          <cell r="J79">
            <v>55118.953339308537</v>
          </cell>
          <cell r="K79">
            <v>0.27162406071022821</v>
          </cell>
        </row>
        <row r="80">
          <cell r="H80" t="str">
            <v>36</v>
          </cell>
          <cell r="I80" t="str">
            <v>2</v>
          </cell>
          <cell r="J80">
            <v>70677.004628059993</v>
          </cell>
          <cell r="K80">
            <v>0.3482935330380873</v>
          </cell>
        </row>
        <row r="81">
          <cell r="H81" t="str">
            <v>36</v>
          </cell>
          <cell r="I81" t="str">
            <v>3</v>
          </cell>
          <cell r="J81">
            <v>25433.846332024848</v>
          </cell>
          <cell r="K81">
            <v>0.12533700663103337</v>
          </cell>
        </row>
        <row r="82">
          <cell r="H82" t="str">
            <v>36</v>
          </cell>
          <cell r="I82" t="str">
            <v>4</v>
          </cell>
          <cell r="J82">
            <v>461832.07080401527</v>
          </cell>
          <cell r="K82">
            <v>2.2758905029595025</v>
          </cell>
        </row>
        <row r="83">
          <cell r="H83" t="str">
            <v>37</v>
          </cell>
          <cell r="I83" t="str">
            <v>1</v>
          </cell>
          <cell r="J83">
            <v>49415.790737919007</v>
          </cell>
          <cell r="K83">
            <v>0.24351909697581406</v>
          </cell>
        </row>
        <row r="84">
          <cell r="H84" t="str">
            <v>37</v>
          </cell>
          <cell r="I84" t="str">
            <v>2</v>
          </cell>
          <cell r="J84">
            <v>72397.329532304866</v>
          </cell>
          <cell r="K84">
            <v>0.35677122733237787</v>
          </cell>
        </row>
        <row r="85">
          <cell r="H85" t="str">
            <v>37</v>
          </cell>
          <cell r="I85" t="str">
            <v>3</v>
          </cell>
          <cell r="J85">
            <v>20346.297337279844</v>
          </cell>
          <cell r="K85">
            <v>0.10026576283385909</v>
          </cell>
        </row>
        <row r="86">
          <cell r="H86" t="str">
            <v>37</v>
          </cell>
          <cell r="I86" t="str">
            <v>4</v>
          </cell>
          <cell r="J86">
            <v>467901.11569341103</v>
          </cell>
          <cell r="K86">
            <v>2.3057985203948537</v>
          </cell>
        </row>
        <row r="87">
          <cell r="H87" t="str">
            <v>38</v>
          </cell>
          <cell r="I87" t="str">
            <v>1</v>
          </cell>
          <cell r="J87">
            <v>62856.983011905024</v>
          </cell>
          <cell r="K87">
            <v>0.30975677031790422</v>
          </cell>
        </row>
        <row r="88">
          <cell r="H88" t="str">
            <v>38</v>
          </cell>
          <cell r="I88" t="str">
            <v>2</v>
          </cell>
          <cell r="J88">
            <v>60888.559460925659</v>
          </cell>
          <cell r="K88">
            <v>0.30005645553102389</v>
          </cell>
        </row>
        <row r="89">
          <cell r="H89" t="str">
            <v>38</v>
          </cell>
          <cell r="I89" t="str">
            <v>3</v>
          </cell>
          <cell r="J89">
            <v>22188.67498401269</v>
          </cell>
          <cell r="K89">
            <v>0.10934492830143776</v>
          </cell>
        </row>
        <row r="90">
          <cell r="H90" t="str">
            <v>38</v>
          </cell>
          <cell r="I90" t="str">
            <v>4</v>
          </cell>
          <cell r="J90">
            <v>423270.73164352187</v>
          </cell>
          <cell r="K90">
            <v>2.0858617216668107</v>
          </cell>
        </row>
        <row r="91">
          <cell r="H91" t="str">
            <v>39</v>
          </cell>
          <cell r="I91" t="str">
            <v>1</v>
          </cell>
          <cell r="J91">
            <v>41248.569720939086</v>
          </cell>
          <cell r="K91">
            <v>0.20327134909690203</v>
          </cell>
        </row>
        <row r="92">
          <cell r="H92" t="str">
            <v>39</v>
          </cell>
          <cell r="I92" t="str">
            <v>2</v>
          </cell>
          <cell r="J92">
            <v>58358.47684456245</v>
          </cell>
          <cell r="K92">
            <v>0.2875883066901273</v>
          </cell>
        </row>
        <row r="93">
          <cell r="H93" t="str">
            <v>39</v>
          </cell>
          <cell r="I93" t="str">
            <v>3</v>
          </cell>
          <cell r="J93">
            <v>23171.22800888884</v>
          </cell>
          <cell r="K93">
            <v>0.11418691143629614</v>
          </cell>
        </row>
        <row r="94">
          <cell r="H94" t="str">
            <v>39</v>
          </cell>
          <cell r="I94" t="str">
            <v>4</v>
          </cell>
          <cell r="J94">
            <v>467362.67380408791</v>
          </cell>
          <cell r="K94">
            <v>2.3031450996824878</v>
          </cell>
        </row>
        <row r="95">
          <cell r="H95" t="str">
            <v>40</v>
          </cell>
          <cell r="I95" t="str">
            <v>1</v>
          </cell>
          <cell r="J95">
            <v>45713.324771633139</v>
          </cell>
          <cell r="K95">
            <v>0.22527348853305035</v>
          </cell>
        </row>
        <row r="96">
          <cell r="H96" t="str">
            <v>40</v>
          </cell>
          <cell r="I96" t="str">
            <v>2</v>
          </cell>
          <cell r="J96">
            <v>72963.083772190512</v>
          </cell>
          <cell r="K96">
            <v>0.35955924224724339</v>
          </cell>
        </row>
        <row r="97">
          <cell r="H97" t="str">
            <v>40</v>
          </cell>
          <cell r="I97" t="str">
            <v>3</v>
          </cell>
          <cell r="J97">
            <v>19003.16843323403</v>
          </cell>
          <cell r="K97">
            <v>9.3646875774659008E-2</v>
          </cell>
        </row>
        <row r="98">
          <cell r="H98" t="str">
            <v>40</v>
          </cell>
          <cell r="I98" t="str">
            <v>4</v>
          </cell>
          <cell r="J98">
            <v>472370.37574602431</v>
          </cell>
          <cell r="K98">
            <v>2.3278228603054427</v>
          </cell>
        </row>
        <row r="99">
          <cell r="H99" t="str">
            <v>41</v>
          </cell>
          <cell r="I99" t="str">
            <v>1</v>
          </cell>
          <cell r="J99">
            <v>42152.467886497834</v>
          </cell>
          <cell r="K99">
            <v>0.20772572414074922</v>
          </cell>
        </row>
        <row r="100">
          <cell r="H100" t="str">
            <v>41</v>
          </cell>
          <cell r="I100" t="str">
            <v>2</v>
          </cell>
          <cell r="J100">
            <v>64126.730791250498</v>
          </cell>
          <cell r="K100">
            <v>0.31601403804540384</v>
          </cell>
        </row>
        <row r="101">
          <cell r="H101" t="str">
            <v>41</v>
          </cell>
          <cell r="I101" t="str">
            <v>3</v>
          </cell>
          <cell r="J101">
            <v>28630.972330798522</v>
          </cell>
          <cell r="K101">
            <v>0.14109231934612135</v>
          </cell>
        </row>
        <row r="102">
          <cell r="H102" t="str">
            <v>41</v>
          </cell>
          <cell r="I102" t="str">
            <v>4</v>
          </cell>
          <cell r="J102">
            <v>500078.93014585896</v>
          </cell>
          <cell r="K102">
            <v>2.4643695399232848</v>
          </cell>
        </row>
        <row r="103">
          <cell r="H103" t="str">
            <v>42</v>
          </cell>
          <cell r="I103" t="str">
            <v>1</v>
          </cell>
          <cell r="J103">
            <v>57369.1251081632</v>
          </cell>
          <cell r="K103">
            <v>0.28271281976900986</v>
          </cell>
        </row>
        <row r="104">
          <cell r="H104" t="str">
            <v>42</v>
          </cell>
          <cell r="I104" t="str">
            <v>2</v>
          </cell>
          <cell r="J104">
            <v>61233.813430314724</v>
          </cell>
          <cell r="K104">
            <v>0.30175785367921593</v>
          </cell>
        </row>
        <row r="105">
          <cell r="H105" t="str">
            <v>42</v>
          </cell>
          <cell r="I105" t="str">
            <v>3</v>
          </cell>
          <cell r="J105">
            <v>28824.976961591958</v>
          </cell>
          <cell r="K105">
            <v>0.14204836662968109</v>
          </cell>
        </row>
        <row r="106">
          <cell r="H106" t="str">
            <v>42</v>
          </cell>
          <cell r="I106" t="str">
            <v>4</v>
          </cell>
          <cell r="J106">
            <v>415550.22022735875</v>
          </cell>
          <cell r="K106">
            <v>2.0478153413462619</v>
          </cell>
        </row>
        <row r="107">
          <cell r="H107" t="str">
            <v>43</v>
          </cell>
          <cell r="I107" t="str">
            <v>1</v>
          </cell>
          <cell r="J107">
            <v>52098.86160222644</v>
          </cell>
          <cell r="K107">
            <v>0.25674116595905699</v>
          </cell>
        </row>
        <row r="108">
          <cell r="H108" t="str">
            <v>43</v>
          </cell>
          <cell r="I108" t="str">
            <v>2</v>
          </cell>
          <cell r="J108">
            <v>77700.84710110398</v>
          </cell>
          <cell r="K108">
            <v>0.38290675587221146</v>
          </cell>
        </row>
        <row r="109">
          <cell r="H109" t="str">
            <v>43</v>
          </cell>
          <cell r="I109" t="str">
            <v>3</v>
          </cell>
          <cell r="J109">
            <v>17303.862604488833</v>
          </cell>
          <cell r="K109">
            <v>8.5272762667849417E-2</v>
          </cell>
        </row>
        <row r="110">
          <cell r="H110" t="str">
            <v>43</v>
          </cell>
          <cell r="I110" t="str">
            <v>4</v>
          </cell>
          <cell r="J110">
            <v>418064.00790223543</v>
          </cell>
          <cell r="K110">
            <v>2.0602031893485639</v>
          </cell>
        </row>
        <row r="111">
          <cell r="H111" t="str">
            <v>44</v>
          </cell>
          <cell r="I111" t="str">
            <v>1</v>
          </cell>
          <cell r="J111">
            <v>49179.970909133015</v>
          </cell>
          <cell r="K111">
            <v>0.24235698602104816</v>
          </cell>
        </row>
        <row r="112">
          <cell r="H112" t="str">
            <v>44</v>
          </cell>
          <cell r="I112" t="str">
            <v>2</v>
          </cell>
          <cell r="J112">
            <v>84456.393079541056</v>
          </cell>
          <cell r="K112">
            <v>0.41619782400410771</v>
          </cell>
        </row>
        <row r="113">
          <cell r="H113" t="str">
            <v>44</v>
          </cell>
          <cell r="I113" t="str">
            <v>3</v>
          </cell>
          <cell r="J113">
            <v>24243.720261576967</v>
          </cell>
          <cell r="K113">
            <v>0.11947211159171446</v>
          </cell>
        </row>
        <row r="114">
          <cell r="H114" t="str">
            <v>44</v>
          </cell>
          <cell r="I114" t="str">
            <v>4</v>
          </cell>
          <cell r="J114">
            <v>447199.30426700733</v>
          </cell>
          <cell r="K114">
            <v>2.2037807979413504</v>
          </cell>
        </row>
        <row r="115">
          <cell r="H115" t="str">
            <v>45</v>
          </cell>
          <cell r="I115" t="str">
            <v>1</v>
          </cell>
          <cell r="J115">
            <v>59760.076056020989</v>
          </cell>
          <cell r="K115">
            <v>0.29449533315271281</v>
          </cell>
        </row>
        <row r="116">
          <cell r="H116" t="str">
            <v>45</v>
          </cell>
          <cell r="I116" t="str">
            <v>2</v>
          </cell>
          <cell r="J116">
            <v>71229.727626341934</v>
          </cell>
          <cell r="K116">
            <v>0.35101733050058742</v>
          </cell>
        </row>
        <row r="117">
          <cell r="H117" t="str">
            <v>45</v>
          </cell>
          <cell r="I117" t="str">
            <v>3</v>
          </cell>
          <cell r="J117">
            <v>22479.487207756643</v>
          </cell>
          <cell r="K117">
            <v>0.11077803964212736</v>
          </cell>
        </row>
        <row r="118">
          <cell r="H118" t="str">
            <v>45</v>
          </cell>
          <cell r="I118" t="str">
            <v>4</v>
          </cell>
          <cell r="J118">
            <v>435367.21178773098</v>
          </cell>
          <cell r="K118">
            <v>2.1454727058748055</v>
          </cell>
        </row>
        <row r="119">
          <cell r="H119" t="str">
            <v>46</v>
          </cell>
          <cell r="I119" t="str">
            <v>1</v>
          </cell>
          <cell r="J119">
            <v>65191.353988504328</v>
          </cell>
          <cell r="K119">
            <v>0.32126045980135115</v>
          </cell>
        </row>
        <row r="120">
          <cell r="H120" t="str">
            <v>46</v>
          </cell>
          <cell r="I120" t="str">
            <v>2</v>
          </cell>
          <cell r="J120">
            <v>63127.341273358186</v>
          </cell>
          <cell r="K120">
            <v>0.31108908532705182</v>
          </cell>
        </row>
        <row r="121">
          <cell r="H121" t="str">
            <v>46</v>
          </cell>
          <cell r="I121" t="str">
            <v>3</v>
          </cell>
          <cell r="J121">
            <v>35956.612601412075</v>
          </cell>
          <cell r="K121">
            <v>0.17719279000196328</v>
          </cell>
        </row>
        <row r="122">
          <cell r="H122" t="str">
            <v>46</v>
          </cell>
          <cell r="I122" t="str">
            <v>4</v>
          </cell>
          <cell r="J122">
            <v>400021.50008889602</v>
          </cell>
          <cell r="K122">
            <v>1.9712904117875243</v>
          </cell>
        </row>
        <row r="123">
          <cell r="H123" t="str">
            <v>47</v>
          </cell>
          <cell r="I123" t="str">
            <v>1</v>
          </cell>
          <cell r="J123">
            <v>59358.878698900582</v>
          </cell>
          <cell r="K123">
            <v>0.29251824816315553</v>
          </cell>
        </row>
        <row r="124">
          <cell r="H124" t="str">
            <v>47</v>
          </cell>
          <cell r="I124" t="str">
            <v>2</v>
          </cell>
          <cell r="J124">
            <v>83844.20836863124</v>
          </cell>
          <cell r="K124">
            <v>0.41318100153183746</v>
          </cell>
        </row>
        <row r="125">
          <cell r="H125" t="str">
            <v>47</v>
          </cell>
          <cell r="I125" t="str">
            <v>3</v>
          </cell>
          <cell r="J125">
            <v>28686.36462451447</v>
          </cell>
          <cell r="K125">
            <v>0.14136529041758852</v>
          </cell>
        </row>
        <row r="126">
          <cell r="H126" t="str">
            <v>47</v>
          </cell>
          <cell r="I126" t="str">
            <v>4</v>
          </cell>
          <cell r="J126">
            <v>433189.66990396893</v>
          </cell>
          <cell r="K126">
            <v>2.1347418640681228</v>
          </cell>
        </row>
        <row r="127">
          <cell r="H127" t="str">
            <v>48</v>
          </cell>
          <cell r="I127" t="str">
            <v>1</v>
          </cell>
          <cell r="J127">
            <v>53468.283231852212</v>
          </cell>
          <cell r="K127">
            <v>0.26348962254845487</v>
          </cell>
        </row>
        <row r="128">
          <cell r="H128" t="str">
            <v>48</v>
          </cell>
          <cell r="I128" t="str">
            <v>2</v>
          </cell>
          <cell r="J128">
            <v>62816.685538444661</v>
          </cell>
          <cell r="K128">
            <v>0.30955818593422979</v>
          </cell>
        </row>
        <row r="129">
          <cell r="H129" t="str">
            <v>48</v>
          </cell>
          <cell r="I129" t="str">
            <v>3</v>
          </cell>
          <cell r="J129">
            <v>27130.438211728335</v>
          </cell>
          <cell r="K129">
            <v>0.13369774550240107</v>
          </cell>
        </row>
        <row r="130">
          <cell r="H130" t="str">
            <v>48</v>
          </cell>
          <cell r="I130" t="str">
            <v>4</v>
          </cell>
          <cell r="J130">
            <v>394081.05413385597</v>
          </cell>
          <cell r="K130">
            <v>1.942016124904669</v>
          </cell>
        </row>
        <row r="131">
          <cell r="H131" t="str">
            <v>49</v>
          </cell>
          <cell r="I131" t="str">
            <v>1</v>
          </cell>
          <cell r="J131">
            <v>63206.514732961557</v>
          </cell>
          <cell r="K131">
            <v>0.31147924906012486</v>
          </cell>
        </row>
        <row r="132">
          <cell r="H132" t="str">
            <v>49</v>
          </cell>
          <cell r="I132" t="str">
            <v>2</v>
          </cell>
          <cell r="J132">
            <v>76824.572632358104</v>
          </cell>
          <cell r="K132">
            <v>0.37858850933309024</v>
          </cell>
        </row>
        <row r="133">
          <cell r="H133" t="str">
            <v>49</v>
          </cell>
          <cell r="I133" t="str">
            <v>3</v>
          </cell>
          <cell r="J133">
            <v>28133.283974642098</v>
          </cell>
          <cell r="K133">
            <v>0.1386397304619453</v>
          </cell>
        </row>
        <row r="134">
          <cell r="H134" t="str">
            <v>49</v>
          </cell>
          <cell r="I134" t="str">
            <v>4</v>
          </cell>
          <cell r="J134">
            <v>403199.80868235399</v>
          </cell>
          <cell r="K134">
            <v>1.9869529930602639</v>
          </cell>
        </row>
        <row r="135">
          <cell r="H135" t="str">
            <v>50</v>
          </cell>
          <cell r="I135" t="str">
            <v>1</v>
          </cell>
          <cell r="J135">
            <v>52537.531379167543</v>
          </cell>
          <cell r="K135">
            <v>0.25890291357770451</v>
          </cell>
        </row>
        <row r="136">
          <cell r="H136" t="str">
            <v>50</v>
          </cell>
          <cell r="I136" t="str">
            <v>2</v>
          </cell>
          <cell r="J136">
            <v>68627.35458329838</v>
          </cell>
          <cell r="K136">
            <v>0.33819293724545979</v>
          </cell>
        </row>
        <row r="137">
          <cell r="H137" t="str">
            <v>50</v>
          </cell>
          <cell r="I137" t="str">
            <v>3</v>
          </cell>
          <cell r="J137">
            <v>32576.5377039538</v>
          </cell>
          <cell r="K137">
            <v>0.16053591222163782</v>
          </cell>
        </row>
        <row r="138">
          <cell r="H138" t="str">
            <v>50</v>
          </cell>
          <cell r="I138" t="str">
            <v>4</v>
          </cell>
          <cell r="J138">
            <v>405912.25196506735</v>
          </cell>
          <cell r="K138">
            <v>2.0003198081803064</v>
          </cell>
        </row>
        <row r="139">
          <cell r="H139" t="str">
            <v>51</v>
          </cell>
          <cell r="I139" t="str">
            <v>1</v>
          </cell>
          <cell r="J139">
            <v>48074.066104573976</v>
          </cell>
          <cell r="K139">
            <v>0.23690713010807218</v>
          </cell>
        </row>
        <row r="140">
          <cell r="H140" t="str">
            <v>51</v>
          </cell>
          <cell r="I140" t="str">
            <v>2</v>
          </cell>
          <cell r="J140">
            <v>60043.133192255802</v>
          </cell>
          <cell r="K140">
            <v>0.29589022772343898</v>
          </cell>
        </row>
        <row r="141">
          <cell r="H141" t="str">
            <v>51</v>
          </cell>
          <cell r="I141" t="str">
            <v>3</v>
          </cell>
          <cell r="J141">
            <v>23163.078953454475</v>
          </cell>
          <cell r="K141">
            <v>0.11414675320770262</v>
          </cell>
        </row>
        <row r="142">
          <cell r="H142" t="str">
            <v>51</v>
          </cell>
          <cell r="I142" t="str">
            <v>4</v>
          </cell>
          <cell r="J142">
            <v>387575.36721627286</v>
          </cell>
          <cell r="K142">
            <v>1.9099563525177519</v>
          </cell>
        </row>
        <row r="143">
          <cell r="H143" t="str">
            <v>52</v>
          </cell>
          <cell r="I143" t="str">
            <v>1</v>
          </cell>
          <cell r="J143">
            <v>62616.044664076428</v>
          </cell>
          <cell r="K143">
            <v>0.30856943550014843</v>
          </cell>
        </row>
        <row r="144">
          <cell r="H144" t="str">
            <v>52</v>
          </cell>
          <cell r="I144" t="str">
            <v>2</v>
          </cell>
          <cell r="J144">
            <v>70887.200822766492</v>
          </cell>
          <cell r="K144">
            <v>0.34932937171957579</v>
          </cell>
        </row>
        <row r="145">
          <cell r="H145" t="str">
            <v>52</v>
          </cell>
          <cell r="I145" t="str">
            <v>3</v>
          </cell>
          <cell r="J145">
            <v>31069.148399407462</v>
          </cell>
          <cell r="K145">
            <v>0.15310755629021186</v>
          </cell>
        </row>
        <row r="146">
          <cell r="H146" t="str">
            <v>52</v>
          </cell>
          <cell r="I146" t="str">
            <v>4</v>
          </cell>
          <cell r="J146">
            <v>363362.76349643467</v>
          </cell>
          <cell r="K146">
            <v>1.7906375820348628</v>
          </cell>
        </row>
        <row r="147">
          <cell r="H147" t="str">
            <v>53</v>
          </cell>
          <cell r="I147" t="str">
            <v>1</v>
          </cell>
          <cell r="J147">
            <v>44091.72188464459</v>
          </cell>
          <cell r="K147">
            <v>0.21728229250449413</v>
          </cell>
        </row>
        <row r="148">
          <cell r="H148" t="str">
            <v>53</v>
          </cell>
          <cell r="I148" t="str">
            <v>2</v>
          </cell>
          <cell r="J148">
            <v>49721.226825854945</v>
          </cell>
          <cell r="K148">
            <v>0.24502427415111139</v>
          </cell>
        </row>
        <row r="149">
          <cell r="H149" t="str">
            <v>53</v>
          </cell>
          <cell r="I149" t="str">
            <v>3</v>
          </cell>
          <cell r="J149">
            <v>23440.85526097949</v>
          </cell>
          <cell r="K149">
            <v>0.11551562405970463</v>
          </cell>
        </row>
        <row r="150">
          <cell r="H150" t="str">
            <v>53</v>
          </cell>
          <cell r="I150" t="str">
            <v>4</v>
          </cell>
          <cell r="J150">
            <v>365002.99139068282</v>
          </cell>
          <cell r="K150">
            <v>1.7987205613756214</v>
          </cell>
        </row>
        <row r="151">
          <cell r="H151" t="str">
            <v>54</v>
          </cell>
          <cell r="I151" t="str">
            <v>1</v>
          </cell>
          <cell r="J151">
            <v>45049.062038013843</v>
          </cell>
          <cell r="K151">
            <v>0.22200002758807491</v>
          </cell>
        </row>
        <row r="152">
          <cell r="H152" t="str">
            <v>54</v>
          </cell>
          <cell r="I152" t="str">
            <v>2</v>
          </cell>
          <cell r="J152">
            <v>49532.094205389498</v>
          </cell>
          <cell r="K152">
            <v>0.24409223594517263</v>
          </cell>
        </row>
        <row r="153">
          <cell r="H153" t="str">
            <v>54</v>
          </cell>
          <cell r="I153" t="str">
            <v>3</v>
          </cell>
          <cell r="J153">
            <v>18793.21009157622</v>
          </cell>
          <cell r="K153">
            <v>9.2612209223753933E-2</v>
          </cell>
        </row>
        <row r="154">
          <cell r="H154" t="str">
            <v>54</v>
          </cell>
          <cell r="I154" t="str">
            <v>4</v>
          </cell>
          <cell r="J154">
            <v>393910.57139851421</v>
          </cell>
          <cell r="K154">
            <v>1.9411759926080803</v>
          </cell>
        </row>
        <row r="155">
          <cell r="H155" t="str">
            <v>55</v>
          </cell>
          <cell r="I155" t="str">
            <v>1</v>
          </cell>
          <cell r="J155">
            <v>38570.897395968983</v>
          </cell>
          <cell r="K155">
            <v>0.1900758839057827</v>
          </cell>
        </row>
        <row r="156">
          <cell r="H156" t="str">
            <v>55</v>
          </cell>
          <cell r="I156" t="str">
            <v>2</v>
          </cell>
          <cell r="J156">
            <v>56345.366015732652</v>
          </cell>
          <cell r="K156">
            <v>0.27766777473408011</v>
          </cell>
        </row>
        <row r="157">
          <cell r="H157" t="str">
            <v>55</v>
          </cell>
          <cell r="I157" t="str">
            <v>3</v>
          </cell>
          <cell r="J157">
            <v>20236.294987415229</v>
          </cell>
          <cell r="K157">
            <v>9.9723675527266756E-2</v>
          </cell>
        </row>
        <row r="158">
          <cell r="H158" t="str">
            <v>55</v>
          </cell>
          <cell r="I158" t="str">
            <v>4</v>
          </cell>
          <cell r="J158">
            <v>300943.30428908271</v>
          </cell>
          <cell r="K158">
            <v>1.4830369120281983</v>
          </cell>
        </row>
        <row r="159">
          <cell r="H159" t="str">
            <v>56</v>
          </cell>
          <cell r="I159" t="str">
            <v>1</v>
          </cell>
          <cell r="J159">
            <v>50581.066435562301</v>
          </cell>
          <cell r="K159">
            <v>0.24926153034337747</v>
          </cell>
        </row>
        <row r="160">
          <cell r="H160" t="str">
            <v>56</v>
          </cell>
          <cell r="I160" t="str">
            <v>2</v>
          </cell>
          <cell r="J160">
            <v>51629.268069950849</v>
          </cell>
          <cell r="K160">
            <v>0.25442702727549477</v>
          </cell>
        </row>
        <row r="161">
          <cell r="H161" t="str">
            <v>56</v>
          </cell>
          <cell r="I161" t="str">
            <v>3</v>
          </cell>
          <cell r="J161">
            <v>11144.626484204831</v>
          </cell>
          <cell r="K161">
            <v>5.4920286350568892E-2</v>
          </cell>
        </row>
        <row r="162">
          <cell r="H162" t="str">
            <v>56</v>
          </cell>
          <cell r="I162" t="str">
            <v>4</v>
          </cell>
          <cell r="J162">
            <v>283481.72939077666</v>
          </cell>
          <cell r="K162">
            <v>1.3969869493034675</v>
          </cell>
        </row>
        <row r="163">
          <cell r="H163" t="str">
            <v>57</v>
          </cell>
          <cell r="I163" t="str">
            <v>1</v>
          </cell>
          <cell r="J163">
            <v>50343.735270212179</v>
          </cell>
          <cell r="K163">
            <v>0.24809197158073823</v>
          </cell>
        </row>
        <row r="164">
          <cell r="H164" t="str">
            <v>57</v>
          </cell>
          <cell r="I164" t="str">
            <v>2</v>
          </cell>
          <cell r="J164">
            <v>46861.157985770275</v>
          </cell>
          <cell r="K164">
            <v>0.23092996601952784</v>
          </cell>
        </row>
        <row r="165">
          <cell r="H165" t="str">
            <v>57</v>
          </cell>
          <cell r="I165" t="str">
            <v>3</v>
          </cell>
          <cell r="J165">
            <v>12545.427085463507</v>
          </cell>
          <cell r="K165">
            <v>6.1823377293115156E-2</v>
          </cell>
        </row>
        <row r="166">
          <cell r="H166" t="str">
            <v>57</v>
          </cell>
          <cell r="I166" t="str">
            <v>4</v>
          </cell>
          <cell r="J166">
            <v>235116.34597130914</v>
          </cell>
          <cell r="K166">
            <v>1.1586442187851431</v>
          </cell>
        </row>
        <row r="167">
          <cell r="H167" t="str">
            <v>58</v>
          </cell>
          <cell r="I167" t="str">
            <v>1</v>
          </cell>
          <cell r="J167">
            <v>34623.332325966367</v>
          </cell>
          <cell r="K167">
            <v>0.17062243660188986</v>
          </cell>
        </row>
        <row r="168">
          <cell r="H168" t="str">
            <v>58</v>
          </cell>
          <cell r="I168" t="str">
            <v>2</v>
          </cell>
          <cell r="J168">
            <v>48152.427888178136</v>
          </cell>
          <cell r="K168">
            <v>0.23729329393335435</v>
          </cell>
        </row>
        <row r="169">
          <cell r="H169" t="str">
            <v>58</v>
          </cell>
          <cell r="I169" t="str">
            <v>3</v>
          </cell>
          <cell r="J169">
            <v>9604.3026669372703</v>
          </cell>
          <cell r="K169">
            <v>4.7329630419943362E-2</v>
          </cell>
        </row>
        <row r="170">
          <cell r="H170" t="str">
            <v>58</v>
          </cell>
          <cell r="I170" t="str">
            <v>4</v>
          </cell>
          <cell r="J170">
            <v>195530.24265875935</v>
          </cell>
          <cell r="K170">
            <v>0.96356543956273133</v>
          </cell>
        </row>
        <row r="171">
          <cell r="H171" t="str">
            <v>59</v>
          </cell>
          <cell r="I171" t="str">
            <v>1</v>
          </cell>
          <cell r="J171">
            <v>35362.131335677812</v>
          </cell>
          <cell r="K171">
            <v>0.17426320941974749</v>
          </cell>
        </row>
        <row r="172">
          <cell r="H172" t="str">
            <v>59</v>
          </cell>
          <cell r="I172" t="str">
            <v>2</v>
          </cell>
          <cell r="J172">
            <v>34766.948464035508</v>
          </cell>
          <cell r="K172">
            <v>0.17133017135087394</v>
          </cell>
        </row>
        <row r="173">
          <cell r="H173" t="str">
            <v>59</v>
          </cell>
          <cell r="I173" t="str">
            <v>3</v>
          </cell>
          <cell r="J173">
            <v>12550.709825289339</v>
          </cell>
          <cell r="K173">
            <v>6.1849410429744851E-2</v>
          </cell>
        </row>
        <row r="174">
          <cell r="H174" t="str">
            <v>59</v>
          </cell>
          <cell r="I174" t="str">
            <v>4</v>
          </cell>
          <cell r="J174">
            <v>174006.25217898871</v>
          </cell>
          <cell r="K174">
            <v>0.85749605067551227</v>
          </cell>
        </row>
        <row r="175">
          <cell r="H175" t="str">
            <v>60</v>
          </cell>
          <cell r="I175" t="str">
            <v>1</v>
          </cell>
          <cell r="J175">
            <v>14092.75756739789</v>
          </cell>
          <cell r="K175">
            <v>6.9448561795013103E-2</v>
          </cell>
        </row>
        <row r="176">
          <cell r="H176" t="str">
            <v>60</v>
          </cell>
          <cell r="I176" t="str">
            <v>2</v>
          </cell>
          <cell r="J176">
            <v>22306.58831929983</v>
          </cell>
          <cell r="K176">
            <v>0.10992600063685416</v>
          </cell>
        </row>
        <row r="177">
          <cell r="H177" t="str">
            <v>60</v>
          </cell>
          <cell r="I177" t="str">
            <v>3</v>
          </cell>
          <cell r="J177">
            <v>4220.9656869925129</v>
          </cell>
          <cell r="K177">
            <v>2.0800754922931333E-2</v>
          </cell>
        </row>
        <row r="178">
          <cell r="H178" t="str">
            <v>60</v>
          </cell>
          <cell r="I178" t="str">
            <v>4</v>
          </cell>
          <cell r="J178">
            <v>102623.04513082793</v>
          </cell>
          <cell r="K178">
            <v>0.50572237954680632</v>
          </cell>
        </row>
        <row r="179">
          <cell r="H179" t="str">
            <v>61</v>
          </cell>
          <cell r="I179" t="str">
            <v>1</v>
          </cell>
          <cell r="J179">
            <v>8764.8912108690038</v>
          </cell>
          <cell r="K179">
            <v>4.3193043375186382E-2</v>
          </cell>
        </row>
        <row r="180">
          <cell r="H180" t="str">
            <v>61</v>
          </cell>
          <cell r="I180" t="str">
            <v>2</v>
          </cell>
          <cell r="J180">
            <v>8246.1425678653704</v>
          </cell>
          <cell r="K180">
            <v>4.063667021560971E-2</v>
          </cell>
        </row>
        <row r="181">
          <cell r="H181" t="str">
            <v>61</v>
          </cell>
          <cell r="I181" t="str">
            <v>3</v>
          </cell>
          <cell r="J181">
            <v>2253.5411057344822</v>
          </cell>
          <cell r="K181">
            <v>1.1105363020028217E-2</v>
          </cell>
        </row>
        <row r="182">
          <cell r="H182" t="str">
            <v>61</v>
          </cell>
          <cell r="I182" t="str">
            <v>4</v>
          </cell>
          <cell r="J182">
            <v>39463.031997393176</v>
          </cell>
          <cell r="K182">
            <v>0.19447228856258383</v>
          </cell>
        </row>
        <row r="183">
          <cell r="H183" t="str">
            <v>62</v>
          </cell>
          <cell r="I183" t="str">
            <v>1</v>
          </cell>
          <cell r="J183">
            <v>2809.4778123417846</v>
          </cell>
          <cell r="K183">
            <v>1.3844997512304674E-2</v>
          </cell>
        </row>
        <row r="184">
          <cell r="H184" t="str">
            <v>62</v>
          </cell>
          <cell r="I184" t="str">
            <v>2</v>
          </cell>
          <cell r="J184">
            <v>5242.9669228932471</v>
          </cell>
          <cell r="K184">
            <v>2.5837137309174078E-2</v>
          </cell>
        </row>
        <row r="185">
          <cell r="H185" t="str">
            <v>62</v>
          </cell>
          <cell r="I185" t="str">
            <v>4</v>
          </cell>
          <cell r="J185">
            <v>31878.194237835352</v>
          </cell>
          <cell r="K185">
            <v>0.15709450275092729</v>
          </cell>
        </row>
        <row r="186">
          <cell r="H186" t="str">
            <v>63</v>
          </cell>
          <cell r="I186" t="str">
            <v>1</v>
          </cell>
          <cell r="J186">
            <v>6600.4661142203768</v>
          </cell>
          <cell r="K186">
            <v>3.2526840585817458E-2</v>
          </cell>
        </row>
        <row r="187">
          <cell r="H187" t="str">
            <v>63</v>
          </cell>
          <cell r="I187" t="str">
            <v>2</v>
          </cell>
          <cell r="J187">
            <v>10133.67815582106</v>
          </cell>
          <cell r="K187">
            <v>4.9938372263169391E-2</v>
          </cell>
        </row>
        <row r="188">
          <cell r="H188" t="str">
            <v>63</v>
          </cell>
          <cell r="I188" t="str">
            <v>3</v>
          </cell>
          <cell r="J188">
            <v>1131.9394926188597</v>
          </cell>
          <cell r="K188">
            <v>5.5781538442991625E-3</v>
          </cell>
        </row>
        <row r="189">
          <cell r="H189" t="str">
            <v>63</v>
          </cell>
          <cell r="I189" t="str">
            <v>4</v>
          </cell>
          <cell r="J189">
            <v>20791.852645294573</v>
          </cell>
          <cell r="K189">
            <v>0.10246144208213771</v>
          </cell>
        </row>
        <row r="190">
          <cell r="H190" t="str">
            <v>64</v>
          </cell>
          <cell r="I190" t="str">
            <v>1</v>
          </cell>
          <cell r="J190">
            <v>2626.2095828334009</v>
          </cell>
          <cell r="K190">
            <v>1.2941858797173446E-2</v>
          </cell>
        </row>
        <row r="191">
          <cell r="H191" t="str">
            <v>64</v>
          </cell>
          <cell r="I191" t="str">
            <v>2</v>
          </cell>
          <cell r="J191">
            <v>5559.1686346579309</v>
          </cell>
          <cell r="K191">
            <v>2.7395367060459957E-2</v>
          </cell>
        </row>
        <row r="192">
          <cell r="H192" t="str">
            <v>64</v>
          </cell>
          <cell r="I192" t="str">
            <v>3</v>
          </cell>
          <cell r="J192">
            <v>1741.7880092682187</v>
          </cell>
          <cell r="K192">
            <v>8.5834636420139502E-3</v>
          </cell>
        </row>
        <row r="193">
          <cell r="H193" t="str">
            <v>64</v>
          </cell>
          <cell r="I193" t="str">
            <v>4</v>
          </cell>
          <cell r="J193">
            <v>22100.487344663619</v>
          </cell>
          <cell r="K193">
            <v>0.1089103430407746</v>
          </cell>
        </row>
        <row r="194">
          <cell r="H194" t="str">
            <v>65</v>
          </cell>
          <cell r="I194" t="str">
            <v>2</v>
          </cell>
          <cell r="J194">
            <v>1792.563824403032</v>
          </cell>
          <cell r="K194">
            <v>8.8336848863813395E-3</v>
          </cell>
        </row>
        <row r="195">
          <cell r="H195" t="str">
            <v>65</v>
          </cell>
          <cell r="I195" t="str">
            <v>3</v>
          </cell>
          <cell r="J195">
            <v>289.40716884801589</v>
          </cell>
          <cell r="K195">
            <v>1.4261872847481558E-3</v>
          </cell>
        </row>
        <row r="196">
          <cell r="H196" t="str">
            <v>65</v>
          </cell>
          <cell r="I196" t="str">
            <v>4</v>
          </cell>
          <cell r="J196">
            <v>7512.6140087468029</v>
          </cell>
          <cell r="K196">
            <v>3.7021869973519202E-2</v>
          </cell>
        </row>
        <row r="197">
          <cell r="H197" t="str">
            <v>66</v>
          </cell>
          <cell r="I197" t="str">
            <v>1</v>
          </cell>
          <cell r="J197">
            <v>1904.7106895876934</v>
          </cell>
          <cell r="K197">
            <v>9.3863402811574254E-3</v>
          </cell>
        </row>
        <row r="198">
          <cell r="H198" t="str">
            <v>66</v>
          </cell>
          <cell r="I198" t="str">
            <v>2</v>
          </cell>
          <cell r="J198">
            <v>1876.6672260541329</v>
          </cell>
          <cell r="K198">
            <v>9.2481431823396472E-3</v>
          </cell>
        </row>
        <row r="199">
          <cell r="H199" t="str">
            <v>66</v>
          </cell>
          <cell r="I199" t="str">
            <v>4</v>
          </cell>
          <cell r="J199">
            <v>7440.8224892118888</v>
          </cell>
          <cell r="K199">
            <v>3.6668084154318527E-2</v>
          </cell>
        </row>
        <row r="200">
          <cell r="H200" t="str">
            <v>67</v>
          </cell>
          <cell r="I200" t="str">
            <v>1</v>
          </cell>
          <cell r="J200">
            <v>1127.3619088986973</v>
          </cell>
          <cell r="K200">
            <v>5.5555956895632155E-3</v>
          </cell>
        </row>
        <row r="201">
          <cell r="H201" t="str">
            <v>67</v>
          </cell>
          <cell r="I201" t="str">
            <v>4</v>
          </cell>
          <cell r="J201">
            <v>4357.9564343409875</v>
          </cell>
          <cell r="K201">
            <v>2.1475840003837343E-2</v>
          </cell>
        </row>
        <row r="202">
          <cell r="H202" t="str">
            <v>68</v>
          </cell>
          <cell r="I202" t="str">
            <v>2</v>
          </cell>
          <cell r="J202">
            <v>222.64378396950485</v>
          </cell>
          <cell r="K202">
            <v>1.0971799177935259E-3</v>
          </cell>
        </row>
        <row r="203">
          <cell r="H203" t="str">
            <v>68</v>
          </cell>
          <cell r="I203" t="str">
            <v>4</v>
          </cell>
          <cell r="J203">
            <v>3535.695169643187</v>
          </cell>
          <cell r="K203">
            <v>1.7423768435877007E-2</v>
          </cell>
        </row>
        <row r="204">
          <cell r="H204" t="str">
            <v>69</v>
          </cell>
          <cell r="I204" t="str">
            <v>2</v>
          </cell>
          <cell r="J204">
            <v>1332.038688534926</v>
          </cell>
          <cell r="K204">
            <v>6.564234908012178E-3</v>
          </cell>
        </row>
        <row r="205">
          <cell r="H205" t="str">
            <v>69</v>
          </cell>
          <cell r="I205" t="str">
            <v>4</v>
          </cell>
          <cell r="J205">
            <v>2233.6950600502419</v>
          </cell>
          <cell r="K205">
            <v>1.1007562477905991E-2</v>
          </cell>
        </row>
        <row r="206">
          <cell r="H206" t="str">
            <v>70</v>
          </cell>
          <cell r="I206" t="str">
            <v>1</v>
          </cell>
          <cell r="J206">
            <v>307.48227438365632</v>
          </cell>
          <cell r="K206">
            <v>1.5152607026182885E-3</v>
          </cell>
        </row>
        <row r="207">
          <cell r="H207" t="str">
            <v>70</v>
          </cell>
          <cell r="I207" t="str">
            <v>2</v>
          </cell>
          <cell r="J207">
            <v>1013.2555651273739</v>
          </cell>
          <cell r="K207">
            <v>4.9932840604368974E-3</v>
          </cell>
        </row>
        <row r="208">
          <cell r="H208" t="str">
            <v>70</v>
          </cell>
          <cell r="I208" t="str">
            <v>4</v>
          </cell>
          <cell r="J208">
            <v>6226.8011176580321</v>
          </cell>
          <cell r="K208">
            <v>3.0685433999470792E-2</v>
          </cell>
        </row>
        <row r="209">
          <cell r="H209" t="str">
            <v>71</v>
          </cell>
          <cell r="I209" t="str">
            <v>2</v>
          </cell>
          <cell r="J209">
            <v>433.10571135201479</v>
          </cell>
          <cell r="K209">
            <v>2.1343281195858438E-3</v>
          </cell>
        </row>
        <row r="210">
          <cell r="H210" t="str">
            <v>71</v>
          </cell>
          <cell r="I210" t="str">
            <v>4</v>
          </cell>
          <cell r="J210">
            <v>2438.7429018543862</v>
          </cell>
          <cell r="K210">
            <v>1.2018030276302848E-2</v>
          </cell>
        </row>
        <row r="211">
          <cell r="H211" t="str">
            <v>72</v>
          </cell>
          <cell r="I211" t="str">
            <v>4</v>
          </cell>
          <cell r="J211">
            <v>374.04736152835585</v>
          </cell>
          <cell r="K211">
            <v>1.843290866044471E-3</v>
          </cell>
        </row>
        <row r="212">
          <cell r="H212" t="str">
            <v>73</v>
          </cell>
          <cell r="I212" t="str">
            <v>1</v>
          </cell>
          <cell r="J212">
            <v>1882.7820900236447</v>
          </cell>
          <cell r="K212">
            <v>9.2782769944217604E-3</v>
          </cell>
        </row>
        <row r="213">
          <cell r="H213" t="str">
            <v>73</v>
          </cell>
          <cell r="I213" t="str">
            <v>2</v>
          </cell>
          <cell r="J213">
            <v>329.25250756818861</v>
          </cell>
          <cell r="K213">
            <v>1.6225435659881575E-3</v>
          </cell>
        </row>
        <row r="214">
          <cell r="H214" t="str">
            <v>73</v>
          </cell>
          <cell r="I214" t="str">
            <v>4</v>
          </cell>
          <cell r="J214">
            <v>1628.0350735982277</v>
          </cell>
          <cell r="K214">
            <v>8.0228935942812558E-3</v>
          </cell>
        </row>
        <row r="215">
          <cell r="H215" t="str">
            <v>74</v>
          </cell>
          <cell r="I215" t="str">
            <v>4</v>
          </cell>
          <cell r="J215">
            <v>737.25101103564555</v>
          </cell>
          <cell r="K215">
            <v>3.6331443405223326E-3</v>
          </cell>
        </row>
        <row r="216">
          <cell r="H216" t="str">
            <v>76</v>
          </cell>
          <cell r="I216" t="str">
            <v>2</v>
          </cell>
          <cell r="J216">
            <v>598.43921374783804</v>
          </cell>
          <cell r="K216">
            <v>2.9490851962622406E-3</v>
          </cell>
        </row>
        <row r="217">
          <cell r="H217" t="str">
            <v>81</v>
          </cell>
          <cell r="I217" t="str">
            <v>4</v>
          </cell>
          <cell r="J217">
            <v>351.81452967290551</v>
          </cell>
          <cell r="K217">
            <v>1.7337283343960624E-3</v>
          </cell>
        </row>
        <row r="218">
          <cell r="H218" t="str">
            <v>82</v>
          </cell>
          <cell r="I218" t="str">
            <v>2</v>
          </cell>
          <cell r="J218">
            <v>564.94359099098199</v>
          </cell>
          <cell r="K218">
            <v>2.7840200686059303E-3</v>
          </cell>
        </row>
        <row r="219">
          <cell r="H219" t="str">
            <v>83</v>
          </cell>
          <cell r="I219" t="str">
            <v>4</v>
          </cell>
          <cell r="J219">
            <v>341.54967176962231</v>
          </cell>
          <cell r="K219">
            <v>1.6831435134336723E-3</v>
          </cell>
        </row>
        <row r="220">
          <cell r="H220" t="str">
            <v>88</v>
          </cell>
          <cell r="I220" t="str">
            <v>1</v>
          </cell>
          <cell r="J220">
            <v>862.11219592725695</v>
          </cell>
          <cell r="K220">
            <v>4.2484554088688189E-3</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es 3FP évolution"/>
      <sheetName val="(pyramides FPH FPT 2004)"/>
      <sheetName val="données-Pyramides FPH FPT"/>
      <sheetName val="données pyramide tit FPE"/>
      <sheetName val="(données pyramid(tit+NT) FPE)"/>
      <sheetName val="retraites FPE civils mili PTT"/>
      <sheetName val="retraites FPE civils (mili)"/>
      <sheetName val="Cotisants COR"/>
      <sheetName val="graphiq retraite FPH-FPT"/>
      <sheetName val="(retrait FPH-FPT anciens chiff)"/>
      <sheetName val=" tableau retraite 3FP"/>
      <sheetName val=" tableau retraite FPE (2)"/>
      <sheetName val=" tableau retraite 3FP (3)"/>
      <sheetName val=" tableau retraite 3FP (4)"/>
      <sheetName val="tableau QP"/>
      <sheetName val="projections FP9"/>
    </sheetNames>
    <sheetDataSet>
      <sheetData sheetId="0" refreshError="1"/>
      <sheetData sheetId="1" refreshError="1"/>
      <sheetData sheetId="2" refreshError="1"/>
      <sheetData sheetId="3" refreshError="1"/>
      <sheetData sheetId="4" refreshError="1"/>
      <sheetData sheetId="5" refreshError="1">
        <row r="4">
          <cell r="A4" t="str">
            <v>Dates</v>
          </cell>
          <cell r="B4" t="str">
            <v>n.s.</v>
          </cell>
          <cell r="E4">
            <v>1995</v>
          </cell>
          <cell r="F4">
            <v>1996</v>
          </cell>
          <cell r="G4">
            <v>1997</v>
          </cell>
          <cell r="H4">
            <v>1998</v>
          </cell>
          <cell r="I4">
            <v>1999</v>
          </cell>
          <cell r="J4">
            <v>2000</v>
          </cell>
          <cell r="K4">
            <v>2001</v>
          </cell>
          <cell r="L4">
            <v>2002</v>
          </cell>
          <cell r="M4">
            <v>2003</v>
          </cell>
          <cell r="N4">
            <v>2004</v>
          </cell>
          <cell r="O4">
            <v>2005</v>
          </cell>
          <cell r="P4">
            <v>2006</v>
          </cell>
          <cell r="Q4">
            <v>2007</v>
          </cell>
          <cell r="R4">
            <v>2008</v>
          </cell>
          <cell r="S4">
            <v>2009</v>
          </cell>
          <cell r="T4">
            <v>2010</v>
          </cell>
          <cell r="U4">
            <v>2011</v>
          </cell>
          <cell r="V4">
            <v>2012</v>
          </cell>
          <cell r="W4">
            <v>2013</v>
          </cell>
          <cell r="X4">
            <v>2014</v>
          </cell>
          <cell r="Y4">
            <v>2015</v>
          </cell>
          <cell r="Z4">
            <v>2016</v>
          </cell>
          <cell r="AA4">
            <v>2017</v>
          </cell>
          <cell r="AB4">
            <v>2018</v>
          </cell>
          <cell r="AC4">
            <v>2019</v>
          </cell>
          <cell r="AD4">
            <v>2020</v>
          </cell>
          <cell r="AE4">
            <v>2021</v>
          </cell>
          <cell r="AF4">
            <v>2022</v>
          </cell>
          <cell r="AG4">
            <v>2023</v>
          </cell>
          <cell r="AH4">
            <v>2024</v>
          </cell>
          <cell r="AI4">
            <v>2025</v>
          </cell>
          <cell r="AJ4">
            <v>2026</v>
          </cell>
          <cell r="AK4">
            <v>2027</v>
          </cell>
          <cell r="AL4">
            <v>2028</v>
          </cell>
          <cell r="AM4">
            <v>2029</v>
          </cell>
          <cell r="AN4">
            <v>2030</v>
          </cell>
          <cell r="AO4">
            <v>2031</v>
          </cell>
          <cell r="AP4">
            <v>2032</v>
          </cell>
          <cell r="AQ4">
            <v>2033</v>
          </cell>
          <cell r="AR4">
            <v>2034</v>
          </cell>
          <cell r="AS4">
            <v>2035</v>
          </cell>
          <cell r="AT4">
            <v>2036</v>
          </cell>
          <cell r="AU4">
            <v>2037</v>
          </cell>
          <cell r="AV4">
            <v>2038</v>
          </cell>
          <cell r="AW4">
            <v>2039</v>
          </cell>
          <cell r="AX4">
            <v>2040</v>
          </cell>
          <cell r="AY4">
            <v>2041</v>
          </cell>
          <cell r="AZ4">
            <v>2042</v>
          </cell>
          <cell r="BA4">
            <v>2043</v>
          </cell>
          <cell r="BB4">
            <v>2044</v>
          </cell>
          <cell r="BC4">
            <v>2045</v>
          </cell>
          <cell r="BD4">
            <v>2046</v>
          </cell>
          <cell r="BE4">
            <v>2047</v>
          </cell>
          <cell r="BF4">
            <v>2048</v>
          </cell>
          <cell r="BG4">
            <v>2049</v>
          </cell>
          <cell r="BH4">
            <v>2050</v>
          </cell>
        </row>
        <row r="5">
          <cell r="A5" t="str">
            <v>Eff_Cotisants</v>
          </cell>
          <cell r="B5" t="str">
            <v>Effectif de cotisants en moyenne annuelle</v>
          </cell>
          <cell r="L5">
            <v>2476549.5</v>
          </cell>
          <cell r="M5">
            <v>2487781</v>
          </cell>
          <cell r="N5">
            <v>2487292.6529293312</v>
          </cell>
          <cell r="O5">
            <v>2476136.0507669402</v>
          </cell>
          <cell r="P5">
            <v>2450015.5464907223</v>
          </cell>
          <cell r="Q5">
            <v>2418656.4873335445</v>
          </cell>
          <cell r="R5">
            <v>2395793.3573253164</v>
          </cell>
          <cell r="S5">
            <v>2372415.9446840617</v>
          </cell>
          <cell r="T5">
            <v>2349167.4845989756</v>
          </cell>
          <cell r="U5">
            <v>2326084.9945639907</v>
          </cell>
          <cell r="V5">
            <v>2304874.8503894168</v>
          </cell>
          <cell r="W5">
            <v>2285713.9550566189</v>
          </cell>
          <cell r="X5">
            <v>2266783.8686903855</v>
          </cell>
          <cell r="Y5">
            <v>2246865.172370987</v>
          </cell>
          <cell r="Z5">
            <v>2225799.2397160502</v>
          </cell>
          <cell r="AA5">
            <v>2204130.6219913615</v>
          </cell>
          <cell r="AB5">
            <v>2182619.2235692898</v>
          </cell>
          <cell r="AC5">
            <v>2162001.4406728623</v>
          </cell>
          <cell r="AD5">
            <v>2142811.2147155339</v>
          </cell>
          <cell r="AE5">
            <v>2125293.6207985543</v>
          </cell>
          <cell r="AF5">
            <v>2108787.0022084387</v>
          </cell>
          <cell r="AG5">
            <v>2092676.1821703888</v>
          </cell>
          <cell r="AH5">
            <v>2077325.0879317527</v>
          </cell>
          <cell r="AI5">
            <v>2064695.8968116222</v>
          </cell>
          <cell r="AJ5">
            <v>2054979.9237343199</v>
          </cell>
          <cell r="AK5">
            <v>2046394.4353036769</v>
          </cell>
          <cell r="AL5">
            <v>2037885.7029630113</v>
          </cell>
          <cell r="AM5">
            <v>2029166.2620157106</v>
          </cell>
          <cell r="AN5">
            <v>2020653.7096898817</v>
          </cell>
          <cell r="AO5">
            <v>2012755.4560294745</v>
          </cell>
          <cell r="AP5">
            <v>2005892.7426776227</v>
          </cell>
          <cell r="AQ5">
            <v>2000219.7463596682</v>
          </cell>
          <cell r="AR5">
            <v>1995862.785175208</v>
          </cell>
          <cell r="AS5">
            <v>1992610.9388565854</v>
          </cell>
          <cell r="AT5">
            <v>1989383.9859159871</v>
          </cell>
          <cell r="AU5">
            <v>1985445.6348252522</v>
          </cell>
          <cell r="AV5">
            <v>1981127.197979338</v>
          </cell>
          <cell r="AW5">
            <v>1976806.5854586945</v>
          </cell>
          <cell r="AX5">
            <v>1972485.8568864488</v>
          </cell>
          <cell r="AY5">
            <v>1968190.3818676965</v>
          </cell>
          <cell r="AZ5">
            <v>1964039.4479811103</v>
          </cell>
          <cell r="BA5">
            <v>1960015.0798935732</v>
          </cell>
          <cell r="BB5">
            <v>1955835.3902492689</v>
          </cell>
          <cell r="BC5">
            <v>1951340.2626786672</v>
          </cell>
          <cell r="BD5">
            <v>1946678.4934465773</v>
          </cell>
          <cell r="BE5">
            <v>1942001.0827086584</v>
          </cell>
          <cell r="BF5">
            <v>1937410.0932521303</v>
          </cell>
          <cell r="BG5">
            <v>1933033.052200729</v>
          </cell>
          <cell r="BH5">
            <v>1928894.2180923722</v>
          </cell>
        </row>
        <row r="6">
          <cell r="A6" t="str">
            <v>Eff_DD</v>
          </cell>
          <cell r="B6" t="str">
            <v>Effectifs pensionnés de droit direct en moyenne annuelle</v>
          </cell>
          <cell r="K6">
            <v>1343405</v>
          </cell>
          <cell r="L6">
            <v>1381459.5</v>
          </cell>
          <cell r="M6">
            <v>1424941</v>
          </cell>
          <cell r="N6">
            <v>1472539.3109299999</v>
          </cell>
          <cell r="O6">
            <v>1519433.0267943982</v>
          </cell>
          <cell r="P6">
            <v>1570832.8071405678</v>
          </cell>
          <cell r="Q6">
            <v>1629130.0754313315</v>
          </cell>
          <cell r="R6">
            <v>1690635.078417269</v>
          </cell>
          <cell r="S6">
            <v>1751594.0142368807</v>
          </cell>
          <cell r="T6">
            <v>1810140.0971047876</v>
          </cell>
          <cell r="U6">
            <v>1866036.3395133363</v>
          </cell>
          <cell r="V6">
            <v>1919767.1705754753</v>
          </cell>
          <cell r="W6">
            <v>1971368.5059337625</v>
          </cell>
          <cell r="X6">
            <v>2020726.248903234</v>
          </cell>
          <cell r="Y6">
            <v>2068385.8097145355</v>
          </cell>
          <cell r="Z6">
            <v>2114184.3983194251</v>
          </cell>
          <cell r="AA6">
            <v>2158425.2702279929</v>
          </cell>
          <cell r="AB6">
            <v>2201113.19688584</v>
          </cell>
          <cell r="AC6">
            <v>2241737.7514517237</v>
          </cell>
          <cell r="AD6">
            <v>2279444.5661129798</v>
          </cell>
          <cell r="AE6">
            <v>2314109.9671185156</v>
          </cell>
          <cell r="AF6">
            <v>2346616.0353179676</v>
          </cell>
          <cell r="AG6">
            <v>2377806.8533525886</v>
          </cell>
          <cell r="AH6">
            <v>2408078.8168242648</v>
          </cell>
          <cell r="AI6">
            <v>2436596.7435302762</v>
          </cell>
          <cell r="AJ6">
            <v>2462930.6768884771</v>
          </cell>
          <cell r="AK6">
            <v>2487776.845482104</v>
          </cell>
          <cell r="AL6">
            <v>2511739.8894889792</v>
          </cell>
          <cell r="AM6">
            <v>2535130.9576869793</v>
          </cell>
          <cell r="AN6">
            <v>2557977.0066257478</v>
          </cell>
          <cell r="AO6">
            <v>2579819.0967344092</v>
          </cell>
          <cell r="AP6">
            <v>2600193.2153238496</v>
          </cell>
          <cell r="AQ6">
            <v>2618647.0616460508</v>
          </cell>
          <cell r="AR6">
            <v>2634777.2078139363</v>
          </cell>
          <cell r="AS6">
            <v>2648646.2748933733</v>
          </cell>
          <cell r="AT6">
            <v>2660474.1568280649</v>
          </cell>
          <cell r="AU6">
            <v>2670463.4176467378</v>
          </cell>
          <cell r="AV6">
            <v>2678632.2918472914</v>
          </cell>
          <cell r="AW6">
            <v>2684689.4115552939</v>
          </cell>
          <cell r="AX6">
            <v>2688423.1549356673</v>
          </cell>
          <cell r="AY6">
            <v>2689429.8650669688</v>
          </cell>
          <cell r="AZ6">
            <v>2687750.9452653844</v>
          </cell>
          <cell r="BA6">
            <v>2684054.1836484927</v>
          </cell>
          <cell r="BB6">
            <v>2678835.1085398719</v>
          </cell>
          <cell r="BC6">
            <v>2672441.8253624695</v>
          </cell>
          <cell r="BD6">
            <v>2665136.0928362114</v>
          </cell>
          <cell r="BE6">
            <v>2657099.6898839148</v>
          </cell>
          <cell r="BF6">
            <v>2648552.573982866</v>
          </cell>
          <cell r="BG6">
            <v>2639668.6325160894</v>
          </cell>
          <cell r="BH6">
            <v>2630533.5980234072</v>
          </cell>
        </row>
        <row r="7">
          <cell r="A7" t="str">
            <v>Eff_Derive</v>
          </cell>
          <cell r="B7" t="str">
            <v>Effectifs pensionnés de droit dérivé en moyenne annuelle</v>
          </cell>
          <cell r="K7">
            <v>436475</v>
          </cell>
          <cell r="L7">
            <v>438472.5</v>
          </cell>
          <cell r="M7">
            <v>439760</v>
          </cell>
          <cell r="N7">
            <v>441567.08746877569</v>
          </cell>
          <cell r="O7">
            <v>441492.38095345395</v>
          </cell>
          <cell r="P7">
            <v>441709.10437297629</v>
          </cell>
          <cell r="Q7">
            <v>442222.97123928228</v>
          </cell>
          <cell r="R7">
            <v>443038.50958539476</v>
          </cell>
          <cell r="S7">
            <v>444161.66163194546</v>
          </cell>
          <cell r="T7">
            <v>445579.59139562387</v>
          </cell>
          <cell r="U7">
            <v>447272.9973431945</v>
          </cell>
          <cell r="V7">
            <v>449232.41730326635</v>
          </cell>
          <cell r="W7">
            <v>451461.16235155426</v>
          </cell>
          <cell r="X7">
            <v>453966.47722759191</v>
          </cell>
          <cell r="Y7">
            <v>456760.95289113722</v>
          </cell>
          <cell r="Z7">
            <v>459859.3186015418</v>
          </cell>
          <cell r="AA7">
            <v>463274.40949003678</v>
          </cell>
          <cell r="AB7">
            <v>467023.00235378213</v>
          </cell>
          <cell r="AC7">
            <v>471122.5975244515</v>
          </cell>
          <cell r="AD7">
            <v>475588.70563064131</v>
          </cell>
          <cell r="AE7">
            <v>480434.05996411649</v>
          </cell>
          <cell r="AF7">
            <v>485665.2638913609</v>
          </cell>
          <cell r="AG7">
            <v>491281.96143641602</v>
          </cell>
          <cell r="AH7">
            <v>497283.69560451579</v>
          </cell>
          <cell r="AI7">
            <v>503672.24179893348</v>
          </cell>
          <cell r="AJ7">
            <v>510451.12772210699</v>
          </cell>
          <cell r="AK7">
            <v>517622.47033129708</v>
          </cell>
          <cell r="AL7">
            <v>525188.53073642403</v>
          </cell>
          <cell r="AM7">
            <v>533156.12928262679</v>
          </cell>
          <cell r="AN7">
            <v>541532.61436753161</v>
          </cell>
          <cell r="AO7">
            <v>550323.42663612915</v>
          </cell>
          <cell r="AP7">
            <v>559531.22949228226</v>
          </cell>
          <cell r="AQ7">
            <v>569151.6679546365</v>
          </cell>
          <cell r="AR7">
            <v>579176.61651037249</v>
          </cell>
          <cell r="AS7">
            <v>589594.67336056754</v>
          </cell>
          <cell r="AT7">
            <v>600378.22273437865</v>
          </cell>
          <cell r="AU7">
            <v>611479.81758988765</v>
          </cell>
          <cell r="AV7">
            <v>622839.58876889758</v>
          </cell>
          <cell r="AW7">
            <v>634401.62186444004</v>
          </cell>
          <cell r="AX7">
            <v>646290.41103249753</v>
          </cell>
          <cell r="AY7">
            <v>658657.87940229732</v>
          </cell>
          <cell r="AZ7">
            <v>671450.75762918522</v>
          </cell>
          <cell r="BA7">
            <v>684552.09910212178</v>
          </cell>
          <cell r="BB7">
            <v>697832.92630141438</v>
          </cell>
          <cell r="BC7">
            <v>711155.17878752202</v>
          </cell>
          <cell r="BD7">
            <v>724385.66290170304</v>
          </cell>
          <cell r="BE7">
            <v>737408.84575617476</v>
          </cell>
          <cell r="BF7">
            <v>750136.17715208267</v>
          </cell>
          <cell r="BG7">
            <v>762506.25306196278</v>
          </cell>
          <cell r="BH7">
            <v>774481.15796757303</v>
          </cell>
        </row>
        <row r="8">
          <cell r="A8" t="str">
            <v>Eff_Flux</v>
          </cell>
          <cell r="B8" t="str">
            <v>Effectif flux nouveaux droits directs sur l'année</v>
          </cell>
          <cell r="J8">
            <v>69329</v>
          </cell>
          <cell r="K8">
            <v>70827</v>
          </cell>
          <cell r="L8">
            <v>77155</v>
          </cell>
          <cell r="M8">
            <v>86180</v>
          </cell>
          <cell r="N8">
            <v>82621.948430000004</v>
          </cell>
          <cell r="O8">
            <v>83544.223144966076</v>
          </cell>
          <cell r="P8">
            <v>92857.040582230111</v>
          </cell>
          <cell r="Q8">
            <v>98673.616383201443</v>
          </cell>
          <cell r="R8">
            <v>100735.82864675444</v>
          </cell>
          <cell r="S8">
            <v>99135.429991465411</v>
          </cell>
          <cell r="T8">
            <v>97495.256223959208</v>
          </cell>
          <cell r="U8">
            <v>95426.884957011702</v>
          </cell>
          <cell r="V8">
            <v>94798.836754075513</v>
          </cell>
          <cell r="W8">
            <v>92855.382638370022</v>
          </cell>
          <cell r="X8">
            <v>92016.91067582785</v>
          </cell>
          <cell r="Y8">
            <v>91172.108075618147</v>
          </cell>
          <cell r="Z8">
            <v>90020.593562339782</v>
          </cell>
          <cell r="AA8">
            <v>89777.52597083486</v>
          </cell>
          <cell r="AB8">
            <v>88634.583518541651</v>
          </cell>
          <cell r="AC8">
            <v>87382.462459593444</v>
          </cell>
          <cell r="AD8">
            <v>84529.381552981096</v>
          </cell>
          <cell r="AE8">
            <v>83030.291070154402</v>
          </cell>
          <cell r="AF8">
            <v>81973.969032992347</v>
          </cell>
          <cell r="AG8">
            <v>82225.872585170655</v>
          </cell>
          <cell r="AH8">
            <v>82061.378421387781</v>
          </cell>
          <cell r="AI8">
            <v>80769.28414755952</v>
          </cell>
          <cell r="AJ8">
            <v>79877.16771164196</v>
          </cell>
          <cell r="AK8">
            <v>80106.379672861411</v>
          </cell>
          <cell r="AL8">
            <v>80567.255651993488</v>
          </cell>
          <cell r="AM8">
            <v>81580.164895068941</v>
          </cell>
          <cell r="AN8">
            <v>82247.583747165045</v>
          </cell>
          <cell r="AO8">
            <v>82480.988985878241</v>
          </cell>
          <cell r="AP8">
            <v>82344.132068010105</v>
          </cell>
          <cell r="AQ8">
            <v>81760.922736470646</v>
          </cell>
          <cell r="AR8">
            <v>80875.731907871348</v>
          </cell>
          <cell r="AS8">
            <v>80451.367968142848</v>
          </cell>
          <cell r="AT8">
            <v>79977.402845610064</v>
          </cell>
          <cell r="AU8">
            <v>79841.147080604685</v>
          </cell>
          <cell r="AV8">
            <v>79221.499668812219</v>
          </cell>
          <cell r="AW8">
            <v>78327.108118825563</v>
          </cell>
          <cell r="AX8">
            <v>77590.823457844177</v>
          </cell>
          <cell r="AY8">
            <v>76517.15973856338</v>
          </cell>
          <cell r="AZ8">
            <v>75848.185756289386</v>
          </cell>
          <cell r="BA8">
            <v>75561.318156786612</v>
          </cell>
          <cell r="BB8">
            <v>75266.846406088036</v>
          </cell>
          <cell r="BC8">
            <v>75009.306296755341</v>
          </cell>
          <cell r="BD8">
            <v>74591.961513107206</v>
          </cell>
          <cell r="BE8">
            <v>74140.555483166041</v>
          </cell>
          <cell r="BF8">
            <v>73730.621501074318</v>
          </cell>
          <cell r="BG8">
            <v>73327.31783933827</v>
          </cell>
          <cell r="BH8">
            <v>72904.907485351141</v>
          </cell>
        </row>
        <row r="9">
          <cell r="A9" t="str">
            <v>Eff_Flux_Derive</v>
          </cell>
          <cell r="B9" t="str">
            <v>Effectif flux nouveaux droits dérivés sur l'année</v>
          </cell>
          <cell r="J9">
            <v>24765</v>
          </cell>
          <cell r="K9">
            <v>24395</v>
          </cell>
          <cell r="L9">
            <v>24216</v>
          </cell>
          <cell r="M9">
            <v>25062</v>
          </cell>
          <cell r="N9">
            <v>22681.646944573742</v>
          </cell>
          <cell r="O9">
            <v>22918.868658200452</v>
          </cell>
          <cell r="P9">
            <v>23174.258896728781</v>
          </cell>
          <cell r="Q9">
            <v>23420.878911611631</v>
          </cell>
          <cell r="R9">
            <v>23691.128902464385</v>
          </cell>
          <cell r="S9">
            <v>23965.376568091226</v>
          </cell>
          <cell r="T9">
            <v>24232.768945362001</v>
          </cell>
          <cell r="U9">
            <v>24497.825196814712</v>
          </cell>
          <cell r="V9">
            <v>24778.237277522054</v>
          </cell>
          <cell r="W9">
            <v>25063.509120849612</v>
          </cell>
          <cell r="X9">
            <v>25345.784826499406</v>
          </cell>
          <cell r="Y9">
            <v>25631.433465211932</v>
          </cell>
          <cell r="Z9">
            <v>25919.555604907826</v>
          </cell>
          <cell r="AA9">
            <v>26202.908879891937</v>
          </cell>
          <cell r="AB9">
            <v>26489.138507214175</v>
          </cell>
          <cell r="AC9">
            <v>26781.397741715133</v>
          </cell>
          <cell r="AD9">
            <v>27069.911153863399</v>
          </cell>
          <cell r="AE9">
            <v>27364.618319734316</v>
          </cell>
          <cell r="AF9">
            <v>27671.249524661966</v>
          </cell>
          <cell r="AG9">
            <v>27992.099405594934</v>
          </cell>
          <cell r="AH9">
            <v>28336.389614503951</v>
          </cell>
          <cell r="AI9">
            <v>28705.105228419521</v>
          </cell>
          <cell r="AJ9">
            <v>29102.984795403696</v>
          </cell>
          <cell r="AK9">
            <v>29522.716838796678</v>
          </cell>
          <cell r="AL9">
            <v>29973.182387713761</v>
          </cell>
          <cell r="AM9">
            <v>30455.798235903661</v>
          </cell>
          <cell r="AN9">
            <v>30969.796546903584</v>
          </cell>
          <cell r="AO9">
            <v>31508.494294489876</v>
          </cell>
          <cell r="AP9">
            <v>32074.027311623468</v>
          </cell>
          <cell r="AQ9">
            <v>32653.325010418543</v>
          </cell>
          <cell r="AR9">
            <v>33248.066278590668</v>
          </cell>
          <cell r="AS9">
            <v>33847.333839917446</v>
          </cell>
          <cell r="AT9">
            <v>34431.131574340543</v>
          </cell>
          <cell r="AU9">
            <v>34970.764321821334</v>
          </cell>
          <cell r="AV9">
            <v>35461.255679081587</v>
          </cell>
          <cell r="AW9">
            <v>35916.568014185359</v>
          </cell>
          <cell r="AX9">
            <v>36681.225933616348</v>
          </cell>
          <cell r="AY9">
            <v>37464.912010349828</v>
          </cell>
          <cell r="AZ9">
            <v>38143.226241844874</v>
          </cell>
          <cell r="BA9">
            <v>38703.416022135832</v>
          </cell>
          <cell r="BB9">
            <v>39129.272906848542</v>
          </cell>
          <cell r="BC9">
            <v>39413.7178933096</v>
          </cell>
          <cell r="BD9">
            <v>39568.688210516382</v>
          </cell>
          <cell r="BE9">
            <v>39617.368016653629</v>
          </cell>
          <cell r="BF9">
            <v>39589.100029509966</v>
          </cell>
          <cell r="BG9">
            <v>39508.187195227278</v>
          </cell>
          <cell r="BH9">
            <v>39397.443123348625</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seignementsup-recherche.gouv.fr/fr/les-departs-en-retraite-des-titulaires-de-l-enseignement-superieur-et-de-la-recherche-de-2021-2027-85250" TargetMode="External"/><Relationship Id="rId2" Type="http://schemas.openxmlformats.org/officeDocument/2006/relationships/hyperlink" Target="http://www.enseignementsup-recherche.gouv.fr/pid35205/etat-de-l-emploi-scientifique.html" TargetMode="External"/><Relationship Id="rId1" Type="http://schemas.openxmlformats.org/officeDocument/2006/relationships/hyperlink" Target="https://www.enseignementsup-recherche.gouv.fr/pid24748/statistiques-analyses.html" TargetMode="External"/><Relationship Id="rId5" Type="http://schemas.openxmlformats.org/officeDocument/2006/relationships/drawing" Target="../drawings/drawing1.xml"/><Relationship Id="rId4" Type="http://schemas.openxmlformats.org/officeDocument/2006/relationships/hyperlink" Target="https://www.enseignementsup-recherche.gouv.fr/fr/departs-retraite-enseignants-titulaires-second-degre-en-epscp-augmentatio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9:A42"/>
  <sheetViews>
    <sheetView showGridLines="0" workbookViewId="0">
      <selection activeCell="A34" sqref="A34"/>
    </sheetView>
  </sheetViews>
  <sheetFormatPr baseColWidth="10" defaultRowHeight="15" x14ac:dyDescent="0.25"/>
  <sheetData>
    <row r="39" spans="1:1" x14ac:dyDescent="0.25">
      <c r="A39" s="171" t="s">
        <v>72</v>
      </c>
    </row>
    <row r="40" spans="1:1" x14ac:dyDescent="0.25">
      <c r="A40" s="171" t="s">
        <v>73</v>
      </c>
    </row>
    <row r="41" spans="1:1" x14ac:dyDescent="0.25">
      <c r="A41" s="171" t="s">
        <v>74</v>
      </c>
    </row>
    <row r="42" spans="1:1" x14ac:dyDescent="0.25">
      <c r="A42" s="171" t="s">
        <v>75</v>
      </c>
    </row>
  </sheetData>
  <hyperlinks>
    <hyperlink ref="A39" r:id="rId1" display="https://www.enseignementsup-recherche.gouv.fr/pid24748/statistiques-analyses.html"/>
    <hyperlink ref="A40" r:id="rId2" display="http://www.enseignementsup-recherche.gouv.fr/pid35205/etat-de-l-emploi-scientifique.html"/>
    <hyperlink ref="A41" r:id="rId3" display="https://www.enseignementsup-recherche.gouv.fr/fr/les-departs-en-retraite-des-titulaires-de-l-enseignement-superieur-et-de-la-recherche-de-2021-2027-85250"/>
    <hyperlink ref="A42" r:id="rId4" display="https://www.enseignementsup-recherche.gouv.fr/fr/departs-retraite-enseignants-titulaires-second-degre-en-epscp-augmentation"/>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tabSelected="1" zoomScaleNormal="100" workbookViewId="0">
      <selection activeCell="N39" sqref="N39"/>
    </sheetView>
  </sheetViews>
  <sheetFormatPr baseColWidth="10" defaultRowHeight="15" x14ac:dyDescent="0.25"/>
  <cols>
    <col min="1" max="1" width="2.42578125" style="11" customWidth="1"/>
    <col min="2" max="2" width="6.5703125" style="11" customWidth="1"/>
    <col min="3" max="3" width="6.140625" customWidth="1"/>
    <col min="4" max="5" width="9" customWidth="1"/>
    <col min="6" max="6" width="10.140625" customWidth="1"/>
    <col min="7" max="7" width="9.28515625" customWidth="1"/>
    <col min="8" max="11" width="4.85546875" customWidth="1"/>
    <col min="12" max="13" width="9.5703125" customWidth="1"/>
    <col min="14" max="17" width="6" customWidth="1"/>
    <col min="18" max="19" width="10.5703125" customWidth="1"/>
  </cols>
  <sheetData>
    <row r="1" spans="2:19" ht="25.5" customHeight="1" x14ac:dyDescent="0.25">
      <c r="B1" s="129" t="s">
        <v>57</v>
      </c>
      <c r="C1" s="11"/>
      <c r="D1" s="11"/>
      <c r="E1" s="11"/>
      <c r="F1" s="11"/>
      <c r="G1" s="11"/>
      <c r="H1" s="127"/>
      <c r="I1" s="127"/>
      <c r="J1" s="127"/>
      <c r="K1" s="127"/>
      <c r="L1" s="127"/>
      <c r="M1" s="127"/>
      <c r="N1" s="127"/>
      <c r="O1" s="127"/>
      <c r="P1" s="127"/>
      <c r="Q1" s="127"/>
      <c r="R1" s="127"/>
      <c r="S1" s="11"/>
    </row>
    <row r="2" spans="2:19" s="110" customFormat="1" ht="15" customHeight="1" x14ac:dyDescent="0.25">
      <c r="B2" s="195"/>
      <c r="C2" s="196" t="s">
        <v>54</v>
      </c>
      <c r="D2" s="197"/>
      <c r="E2" s="197"/>
      <c r="F2" s="197"/>
      <c r="G2" s="197"/>
      <c r="H2" s="198" t="s">
        <v>53</v>
      </c>
      <c r="I2" s="199"/>
      <c r="J2" s="199"/>
      <c r="K2" s="199"/>
      <c r="L2" s="199"/>
      <c r="M2" s="199"/>
      <c r="N2" s="199"/>
      <c r="O2" s="199"/>
      <c r="P2" s="199"/>
      <c r="Q2" s="199"/>
      <c r="R2" s="200"/>
      <c r="S2" s="201" t="s">
        <v>56</v>
      </c>
    </row>
    <row r="3" spans="2:19" s="110" customFormat="1" ht="25.5" customHeight="1" x14ac:dyDescent="0.25">
      <c r="B3" s="202"/>
      <c r="C3" s="203" t="s">
        <v>70</v>
      </c>
      <c r="D3" s="204"/>
      <c r="E3" s="205"/>
      <c r="F3" s="206" t="s">
        <v>71</v>
      </c>
      <c r="G3" s="207"/>
      <c r="H3" s="203" t="s">
        <v>70</v>
      </c>
      <c r="I3" s="204"/>
      <c r="J3" s="204"/>
      <c r="K3" s="204"/>
      <c r="L3" s="204"/>
      <c r="M3" s="205"/>
      <c r="N3" s="208" t="s">
        <v>71</v>
      </c>
      <c r="O3" s="209"/>
      <c r="P3" s="209"/>
      <c r="Q3" s="209"/>
      <c r="R3" s="210"/>
      <c r="S3" s="211"/>
    </row>
    <row r="4" spans="2:19" s="128" customFormat="1" ht="25.5" x14ac:dyDescent="0.25">
      <c r="B4" s="212"/>
      <c r="C4" s="213" t="s">
        <v>46</v>
      </c>
      <c r="D4" s="214" t="s">
        <v>47</v>
      </c>
      <c r="E4" s="214" t="str">
        <f t="shared" ref="E4:E10" si="0">L4</f>
        <v>Technicien-AT</v>
      </c>
      <c r="F4" s="214" t="s">
        <v>48</v>
      </c>
      <c r="G4" s="214" t="s">
        <v>10</v>
      </c>
      <c r="H4" s="215" t="s">
        <v>12</v>
      </c>
      <c r="I4" s="215" t="s">
        <v>13</v>
      </c>
      <c r="J4" s="215" t="s">
        <v>9</v>
      </c>
      <c r="K4" s="215" t="s">
        <v>4</v>
      </c>
      <c r="L4" s="215" t="s">
        <v>16</v>
      </c>
      <c r="M4" s="215" t="s">
        <v>2</v>
      </c>
      <c r="N4" s="215" t="s">
        <v>20</v>
      </c>
      <c r="O4" s="215" t="s">
        <v>17</v>
      </c>
      <c r="P4" s="215" t="s">
        <v>18</v>
      </c>
      <c r="Q4" s="215" t="s">
        <v>19</v>
      </c>
      <c r="R4" s="215" t="s">
        <v>22</v>
      </c>
      <c r="S4" s="216"/>
    </row>
    <row r="5" spans="2:19" x14ac:dyDescent="0.25">
      <c r="B5" s="217">
        <v>2017</v>
      </c>
      <c r="C5" s="218">
        <f t="shared" ref="C5:C10" si="1">SUM(H5:I5)</f>
        <v>278</v>
      </c>
      <c r="D5" s="218">
        <f t="shared" ref="D5:D10" si="2">SUM(J5:K5)</f>
        <v>332</v>
      </c>
      <c r="E5" s="218">
        <f t="shared" si="0"/>
        <v>245</v>
      </c>
      <c r="F5" s="218">
        <f t="shared" ref="F5:F10" si="3">SUM(N5:O5)</f>
        <v>1262</v>
      </c>
      <c r="G5" s="218">
        <f t="shared" ref="G5:G10" si="4">SUM(P5:Q5)</f>
        <v>361</v>
      </c>
      <c r="H5" s="219">
        <v>197</v>
      </c>
      <c r="I5" s="219">
        <v>81</v>
      </c>
      <c r="J5" s="219">
        <v>236</v>
      </c>
      <c r="K5" s="219">
        <v>96</v>
      </c>
      <c r="L5" s="219">
        <v>245</v>
      </c>
      <c r="M5" s="219">
        <v>878</v>
      </c>
      <c r="N5" s="219">
        <v>757</v>
      </c>
      <c r="O5" s="219">
        <v>505</v>
      </c>
      <c r="P5" s="219">
        <v>218</v>
      </c>
      <c r="Q5" s="219">
        <v>143</v>
      </c>
      <c r="R5" s="219">
        <v>1623</v>
      </c>
      <c r="S5" s="218">
        <f>SUM(H5:R5)/2</f>
        <v>2489.5</v>
      </c>
    </row>
    <row r="6" spans="2:19" x14ac:dyDescent="0.25">
      <c r="B6" s="220">
        <v>2018</v>
      </c>
      <c r="C6" s="218">
        <f t="shared" si="1"/>
        <v>315</v>
      </c>
      <c r="D6" s="218">
        <f t="shared" si="2"/>
        <v>375</v>
      </c>
      <c r="E6" s="218">
        <f t="shared" si="0"/>
        <v>179</v>
      </c>
      <c r="F6" s="218">
        <f t="shared" si="3"/>
        <v>1247</v>
      </c>
      <c r="G6" s="218">
        <f t="shared" si="4"/>
        <v>358</v>
      </c>
      <c r="H6" s="219">
        <v>221</v>
      </c>
      <c r="I6" s="219">
        <v>94</v>
      </c>
      <c r="J6" s="219">
        <v>250</v>
      </c>
      <c r="K6" s="219">
        <v>125</v>
      </c>
      <c r="L6" s="219">
        <v>179</v>
      </c>
      <c r="M6" s="219">
        <v>893</v>
      </c>
      <c r="N6" s="219">
        <v>777</v>
      </c>
      <c r="O6" s="219">
        <v>470</v>
      </c>
      <c r="P6" s="219">
        <v>195</v>
      </c>
      <c r="Q6" s="219">
        <v>163</v>
      </c>
      <c r="R6" s="219">
        <v>1605</v>
      </c>
      <c r="S6" s="218">
        <f t="shared" ref="S6:S10" si="5">SUM(H6:R6)/2</f>
        <v>2486</v>
      </c>
    </row>
    <row r="7" spans="2:19" x14ac:dyDescent="0.25">
      <c r="B7" s="220">
        <v>2019</v>
      </c>
      <c r="C7" s="218">
        <f t="shared" si="1"/>
        <v>372</v>
      </c>
      <c r="D7" s="218">
        <f t="shared" si="2"/>
        <v>369</v>
      </c>
      <c r="E7" s="218">
        <f t="shared" si="0"/>
        <v>205</v>
      </c>
      <c r="F7" s="218">
        <f t="shared" si="3"/>
        <v>1146</v>
      </c>
      <c r="G7" s="218">
        <f t="shared" si="4"/>
        <v>331</v>
      </c>
      <c r="H7" s="219">
        <v>258</v>
      </c>
      <c r="I7" s="219">
        <v>114</v>
      </c>
      <c r="J7" s="219">
        <v>245</v>
      </c>
      <c r="K7" s="219">
        <v>124</v>
      </c>
      <c r="L7" s="219">
        <v>205</v>
      </c>
      <c r="M7" s="219">
        <v>976</v>
      </c>
      <c r="N7" s="219">
        <v>693</v>
      </c>
      <c r="O7" s="219">
        <v>453</v>
      </c>
      <c r="P7" s="219">
        <v>204</v>
      </c>
      <c r="Q7" s="219">
        <v>127</v>
      </c>
      <c r="R7" s="219">
        <v>1477</v>
      </c>
      <c r="S7" s="218">
        <f t="shared" si="5"/>
        <v>2438</v>
      </c>
    </row>
    <row r="8" spans="2:19" x14ac:dyDescent="0.25">
      <c r="B8" s="220">
        <v>2020</v>
      </c>
      <c r="C8" s="218">
        <f t="shared" si="1"/>
        <v>321</v>
      </c>
      <c r="D8" s="218">
        <f t="shared" si="2"/>
        <v>364</v>
      </c>
      <c r="E8" s="218">
        <f t="shared" si="0"/>
        <v>189</v>
      </c>
      <c r="F8" s="218">
        <f t="shared" si="3"/>
        <v>1133</v>
      </c>
      <c r="G8" s="218">
        <f t="shared" si="4"/>
        <v>311</v>
      </c>
      <c r="H8" s="219">
        <v>218</v>
      </c>
      <c r="I8" s="219">
        <v>103</v>
      </c>
      <c r="J8" s="219">
        <v>261</v>
      </c>
      <c r="K8" s="219">
        <v>103</v>
      </c>
      <c r="L8" s="219">
        <v>189</v>
      </c>
      <c r="M8" s="219">
        <v>890</v>
      </c>
      <c r="N8" s="219">
        <v>690</v>
      </c>
      <c r="O8" s="219">
        <v>443</v>
      </c>
      <c r="P8" s="219">
        <v>191</v>
      </c>
      <c r="Q8" s="219">
        <v>120</v>
      </c>
      <c r="R8" s="219">
        <v>1444</v>
      </c>
      <c r="S8" s="218">
        <f t="shared" si="5"/>
        <v>2326</v>
      </c>
    </row>
    <row r="9" spans="2:19" x14ac:dyDescent="0.25">
      <c r="B9" s="220">
        <v>2021</v>
      </c>
      <c r="C9" s="218">
        <f t="shared" si="1"/>
        <v>341</v>
      </c>
      <c r="D9" s="218">
        <f t="shared" si="2"/>
        <v>401</v>
      </c>
      <c r="E9" s="218">
        <f t="shared" si="0"/>
        <v>198</v>
      </c>
      <c r="F9" s="218">
        <f t="shared" si="3"/>
        <v>1217</v>
      </c>
      <c r="G9" s="218">
        <f t="shared" si="4"/>
        <v>377</v>
      </c>
      <c r="H9" s="219">
        <v>233</v>
      </c>
      <c r="I9" s="219">
        <v>108</v>
      </c>
      <c r="J9" s="219">
        <v>271</v>
      </c>
      <c r="K9" s="219">
        <v>130</v>
      </c>
      <c r="L9" s="219">
        <v>198</v>
      </c>
      <c r="M9" s="219">
        <v>964</v>
      </c>
      <c r="N9" s="219">
        <v>719</v>
      </c>
      <c r="O9" s="219">
        <v>498</v>
      </c>
      <c r="P9" s="219">
        <v>224</v>
      </c>
      <c r="Q9" s="219">
        <v>153</v>
      </c>
      <c r="R9" s="219">
        <v>1594</v>
      </c>
      <c r="S9" s="218">
        <f t="shared" si="5"/>
        <v>2546</v>
      </c>
    </row>
    <row r="10" spans="2:19" x14ac:dyDescent="0.25">
      <c r="B10" s="220">
        <v>2022</v>
      </c>
      <c r="C10" s="218">
        <f t="shared" si="1"/>
        <v>441</v>
      </c>
      <c r="D10" s="218">
        <f t="shared" si="2"/>
        <v>403</v>
      </c>
      <c r="E10" s="218">
        <f t="shared" si="0"/>
        <v>202</v>
      </c>
      <c r="F10" s="218">
        <f t="shared" si="3"/>
        <v>1373</v>
      </c>
      <c r="G10" s="218">
        <f t="shared" si="4"/>
        <v>389</v>
      </c>
      <c r="H10" s="219">
        <v>300</v>
      </c>
      <c r="I10" s="219">
        <v>141</v>
      </c>
      <c r="J10" s="219">
        <v>268</v>
      </c>
      <c r="K10" s="219">
        <v>135</v>
      </c>
      <c r="L10" s="219">
        <v>202</v>
      </c>
      <c r="M10" s="219">
        <v>1072</v>
      </c>
      <c r="N10" s="219">
        <v>817</v>
      </c>
      <c r="O10" s="219">
        <v>556</v>
      </c>
      <c r="P10" s="219">
        <v>236</v>
      </c>
      <c r="Q10" s="219">
        <v>153</v>
      </c>
      <c r="R10" s="219">
        <v>1762</v>
      </c>
      <c r="S10" s="218">
        <f t="shared" si="5"/>
        <v>2821</v>
      </c>
    </row>
    <row r="11" spans="2:19" x14ac:dyDescent="0.25">
      <c r="B11" s="221" t="s">
        <v>52</v>
      </c>
      <c r="C11" s="222"/>
      <c r="D11" s="222"/>
      <c r="E11" s="222"/>
      <c r="F11" s="222"/>
      <c r="G11" s="222"/>
      <c r="H11" s="223"/>
      <c r="I11" s="223"/>
      <c r="J11" s="223"/>
      <c r="K11" s="223"/>
      <c r="L11" s="223"/>
      <c r="M11" s="223"/>
      <c r="N11" s="223"/>
      <c r="O11" s="223"/>
      <c r="P11" s="223"/>
      <c r="Q11" s="223"/>
      <c r="R11" s="223"/>
      <c r="S11" s="224"/>
    </row>
    <row r="12" spans="2:19" x14ac:dyDescent="0.25">
      <c r="B12" s="225" t="s">
        <v>49</v>
      </c>
      <c r="C12" s="226">
        <f t="shared" ref="C12:S12" si="6">(+C8/C5)-1</f>
        <v>0.15467625899280568</v>
      </c>
      <c r="D12" s="226">
        <f t="shared" si="6"/>
        <v>9.6385542168674787E-2</v>
      </c>
      <c r="E12" s="226">
        <f t="shared" si="6"/>
        <v>-0.22857142857142854</v>
      </c>
      <c r="F12" s="226">
        <f t="shared" si="6"/>
        <v>-0.1022187004754358</v>
      </c>
      <c r="G12" s="226">
        <f t="shared" si="6"/>
        <v>-0.13850415512465375</v>
      </c>
      <c r="H12" s="226">
        <f t="shared" si="6"/>
        <v>0.10659898477157359</v>
      </c>
      <c r="I12" s="226">
        <f t="shared" si="6"/>
        <v>0.27160493827160503</v>
      </c>
      <c r="J12" s="226">
        <f t="shared" si="6"/>
        <v>0.10593220338983045</v>
      </c>
      <c r="K12" s="226">
        <f t="shared" si="6"/>
        <v>7.2916666666666741E-2</v>
      </c>
      <c r="L12" s="226">
        <f t="shared" si="6"/>
        <v>-0.22857142857142854</v>
      </c>
      <c r="M12" s="226">
        <f t="shared" si="6"/>
        <v>1.3667425968109326E-2</v>
      </c>
      <c r="N12" s="226">
        <f t="shared" si="6"/>
        <v>-8.8507265521796552E-2</v>
      </c>
      <c r="O12" s="226">
        <f t="shared" si="6"/>
        <v>-0.12277227722772277</v>
      </c>
      <c r="P12" s="226">
        <f t="shared" si="6"/>
        <v>-0.12385321100917435</v>
      </c>
      <c r="Q12" s="226">
        <f t="shared" si="6"/>
        <v>-0.16083916083916083</v>
      </c>
      <c r="R12" s="226">
        <f t="shared" si="6"/>
        <v>-0.11028958718422677</v>
      </c>
      <c r="S12" s="226">
        <f t="shared" si="6"/>
        <v>-6.5675838521791485E-2</v>
      </c>
    </row>
    <row r="13" spans="2:19" x14ac:dyDescent="0.25">
      <c r="B13" s="225" t="s">
        <v>50</v>
      </c>
      <c r="C13" s="226">
        <f t="shared" ref="C13:S13" si="7">(C9/C8)-1</f>
        <v>6.230529595015577E-2</v>
      </c>
      <c r="D13" s="226">
        <f t="shared" si="7"/>
        <v>0.10164835164835173</v>
      </c>
      <c r="E13" s="226">
        <f t="shared" si="7"/>
        <v>4.7619047619047672E-2</v>
      </c>
      <c r="F13" s="226">
        <f t="shared" si="7"/>
        <v>7.4139452780229487E-2</v>
      </c>
      <c r="G13" s="226">
        <f t="shared" si="7"/>
        <v>0.21221864951768499</v>
      </c>
      <c r="H13" s="226">
        <f t="shared" si="7"/>
        <v>6.8807339449541205E-2</v>
      </c>
      <c r="I13" s="226">
        <f t="shared" si="7"/>
        <v>4.8543689320388328E-2</v>
      </c>
      <c r="J13" s="226">
        <f t="shared" si="7"/>
        <v>3.8314176245210829E-2</v>
      </c>
      <c r="K13" s="226">
        <f t="shared" si="7"/>
        <v>0.26213592233009719</v>
      </c>
      <c r="L13" s="226">
        <f t="shared" si="7"/>
        <v>4.7619047619047672E-2</v>
      </c>
      <c r="M13" s="226">
        <f t="shared" si="7"/>
        <v>8.3146067415730274E-2</v>
      </c>
      <c r="N13" s="226">
        <f t="shared" si="7"/>
        <v>4.202898550724643E-2</v>
      </c>
      <c r="O13" s="226">
        <f t="shared" si="7"/>
        <v>0.12415349887133176</v>
      </c>
      <c r="P13" s="226">
        <f t="shared" si="7"/>
        <v>0.17277486910994755</v>
      </c>
      <c r="Q13" s="226">
        <f t="shared" si="7"/>
        <v>0.27499999999999991</v>
      </c>
      <c r="R13" s="226">
        <f t="shared" si="7"/>
        <v>0.10387811634349031</v>
      </c>
      <c r="S13" s="226">
        <f t="shared" si="7"/>
        <v>9.4582975064488428E-2</v>
      </c>
    </row>
    <row r="14" spans="2:19" x14ac:dyDescent="0.25">
      <c r="B14" s="225" t="s">
        <v>51</v>
      </c>
      <c r="C14" s="226">
        <f t="shared" ref="C14:S14" si="8">(C10/C9)-1</f>
        <v>0.29325513196480935</v>
      </c>
      <c r="D14" s="226">
        <f t="shared" si="8"/>
        <v>4.9875311720697368E-3</v>
      </c>
      <c r="E14" s="226">
        <f t="shared" si="8"/>
        <v>2.020202020202011E-2</v>
      </c>
      <c r="F14" s="226">
        <f t="shared" si="8"/>
        <v>0.12818405916187348</v>
      </c>
      <c r="G14" s="226">
        <f t="shared" si="8"/>
        <v>3.1830238726790361E-2</v>
      </c>
      <c r="H14" s="226">
        <f t="shared" si="8"/>
        <v>0.28755364806866957</v>
      </c>
      <c r="I14" s="226">
        <f t="shared" si="8"/>
        <v>0.30555555555555558</v>
      </c>
      <c r="J14" s="226">
        <f t="shared" si="8"/>
        <v>-1.1070110701106972E-2</v>
      </c>
      <c r="K14" s="226">
        <f t="shared" si="8"/>
        <v>3.8461538461538547E-2</v>
      </c>
      <c r="L14" s="226">
        <f t="shared" si="8"/>
        <v>2.020202020202011E-2</v>
      </c>
      <c r="M14" s="226">
        <f t="shared" si="8"/>
        <v>0.11203319502074693</v>
      </c>
      <c r="N14" s="226">
        <f t="shared" si="8"/>
        <v>0.13630041724617525</v>
      </c>
      <c r="O14" s="226">
        <f t="shared" si="8"/>
        <v>0.11646586345381515</v>
      </c>
      <c r="P14" s="226">
        <f t="shared" si="8"/>
        <v>5.3571428571428603E-2</v>
      </c>
      <c r="Q14" s="226">
        <f t="shared" si="8"/>
        <v>0</v>
      </c>
      <c r="R14" s="226">
        <f t="shared" si="8"/>
        <v>0.10539523212045165</v>
      </c>
      <c r="S14" s="226">
        <f t="shared" si="8"/>
        <v>0.1080125687352711</v>
      </c>
    </row>
    <row r="15" spans="2:19" x14ac:dyDescent="0.25">
      <c r="B15" s="36" t="s">
        <v>59</v>
      </c>
      <c r="C15" s="130"/>
      <c r="D15" s="130"/>
      <c r="E15" s="130"/>
      <c r="F15" s="130"/>
      <c r="G15" s="130"/>
      <c r="H15" s="130"/>
      <c r="I15" s="130"/>
      <c r="J15" s="130"/>
      <c r="K15" s="130"/>
      <c r="L15" s="130"/>
      <c r="M15" s="130"/>
      <c r="N15" s="130"/>
      <c r="O15" s="130"/>
      <c r="P15" s="130"/>
      <c r="Q15" s="130"/>
      <c r="R15" s="130"/>
      <c r="S15" s="130"/>
    </row>
    <row r="16" spans="2:19" x14ac:dyDescent="0.25">
      <c r="B16" s="36" t="s">
        <v>60</v>
      </c>
      <c r="C16" s="130"/>
      <c r="D16" s="130"/>
      <c r="E16" s="130"/>
      <c r="F16" s="130"/>
      <c r="G16" s="130"/>
      <c r="H16" s="130"/>
      <c r="I16" s="130"/>
      <c r="J16" s="130"/>
      <c r="K16" s="130"/>
      <c r="L16" s="130"/>
      <c r="M16" s="130"/>
      <c r="N16" s="130"/>
      <c r="O16" s="130"/>
      <c r="P16" s="130"/>
      <c r="Q16" s="130"/>
      <c r="R16" s="130"/>
      <c r="S16" s="130"/>
    </row>
    <row r="17" spans="2:19" x14ac:dyDescent="0.25">
      <c r="B17" s="36"/>
      <c r="C17" s="130"/>
      <c r="D17" s="130"/>
      <c r="E17" s="130"/>
      <c r="F17" s="130"/>
      <c r="G17" s="130"/>
      <c r="H17" s="130"/>
      <c r="I17" s="130"/>
      <c r="J17" s="130"/>
      <c r="K17" s="130"/>
      <c r="L17" s="130"/>
      <c r="M17" s="130"/>
      <c r="N17" s="130"/>
      <c r="O17" s="130"/>
      <c r="P17" s="130"/>
      <c r="Q17" s="130"/>
      <c r="R17" s="130"/>
      <c r="S17" s="130"/>
    </row>
    <row r="18" spans="2:19" x14ac:dyDescent="0.25">
      <c r="B18" s="36"/>
      <c r="C18" s="130"/>
      <c r="D18" s="130"/>
      <c r="E18" s="130"/>
      <c r="F18" s="130"/>
      <c r="G18" s="130"/>
      <c r="H18" s="130"/>
      <c r="I18" s="130"/>
      <c r="J18" s="130"/>
      <c r="K18" s="130"/>
      <c r="L18" s="130"/>
      <c r="M18" s="130"/>
      <c r="N18" s="130"/>
      <c r="O18" s="130"/>
      <c r="P18" s="130"/>
      <c r="Q18" s="130"/>
      <c r="R18" s="130"/>
      <c r="S18" s="130"/>
    </row>
    <row r="19" spans="2:19" x14ac:dyDescent="0.25">
      <c r="B19" s="110" t="s">
        <v>69</v>
      </c>
      <c r="C19" s="130"/>
      <c r="D19" s="130"/>
      <c r="E19" s="130"/>
      <c r="F19" s="130"/>
      <c r="G19" s="130"/>
      <c r="H19" s="130"/>
      <c r="I19" s="130"/>
      <c r="J19" s="130"/>
      <c r="K19" s="130"/>
      <c r="L19" s="130"/>
      <c r="M19" s="130"/>
      <c r="N19" s="130"/>
      <c r="O19" s="130"/>
      <c r="P19" s="130"/>
      <c r="Q19" s="130"/>
      <c r="R19" s="130"/>
      <c r="S19" s="130"/>
    </row>
    <row r="20" spans="2:19" ht="8.25" customHeight="1" x14ac:dyDescent="0.25">
      <c r="B20" s="10"/>
      <c r="C20" s="10"/>
      <c r="D20" s="10"/>
      <c r="E20" s="10"/>
      <c r="F20" s="10"/>
      <c r="G20" s="10"/>
      <c r="H20" s="10"/>
      <c r="I20" s="10"/>
    </row>
    <row r="21" spans="2:19" ht="8.25" customHeight="1" x14ac:dyDescent="0.25">
      <c r="B21" s="10"/>
      <c r="C21" s="10"/>
      <c r="D21" s="10"/>
      <c r="E21" s="10"/>
      <c r="F21" s="10"/>
      <c r="G21" s="10"/>
      <c r="H21" s="10"/>
      <c r="I21" s="10"/>
    </row>
    <row r="22" spans="2:19" ht="8.25" customHeight="1" x14ac:dyDescent="0.25">
      <c r="B22" s="10"/>
      <c r="C22" s="10"/>
      <c r="D22" s="10"/>
      <c r="E22" s="10"/>
      <c r="F22" s="10"/>
      <c r="G22" s="10"/>
      <c r="H22" s="10"/>
      <c r="I22" s="10"/>
    </row>
    <row r="23" spans="2:19" ht="8.25" customHeight="1" x14ac:dyDescent="0.25">
      <c r="B23" s="10"/>
      <c r="C23" s="10"/>
      <c r="D23" s="10"/>
      <c r="E23" s="10"/>
      <c r="F23" s="10"/>
      <c r="G23" s="10"/>
      <c r="H23" s="10"/>
      <c r="I23" s="10"/>
    </row>
    <row r="24" spans="2:19" ht="8.25" customHeight="1" x14ac:dyDescent="0.25">
      <c r="B24" s="10"/>
      <c r="C24" s="10"/>
      <c r="D24" s="10"/>
      <c r="E24" s="10"/>
      <c r="F24" s="10"/>
      <c r="G24" s="10"/>
      <c r="H24" s="10"/>
      <c r="I24" s="10"/>
    </row>
    <row r="25" spans="2:19" ht="8.25" customHeight="1" x14ac:dyDescent="0.25">
      <c r="B25" s="10"/>
      <c r="C25" s="10"/>
      <c r="D25" s="10"/>
      <c r="E25" s="10"/>
      <c r="F25" s="10"/>
      <c r="G25" s="10"/>
      <c r="H25" s="10"/>
      <c r="I25" s="10"/>
    </row>
    <row r="26" spans="2:19" ht="8.25" customHeight="1" x14ac:dyDescent="0.25">
      <c r="B26" s="10"/>
      <c r="C26" s="10"/>
      <c r="D26" s="10"/>
      <c r="E26" s="10"/>
      <c r="F26" s="10"/>
      <c r="G26" s="10"/>
      <c r="H26" s="10"/>
      <c r="I26" s="10"/>
    </row>
    <row r="27" spans="2:19" ht="8.25" customHeight="1" x14ac:dyDescent="0.25">
      <c r="B27" s="10"/>
      <c r="C27" s="10"/>
      <c r="D27" s="10"/>
      <c r="E27" s="10"/>
      <c r="F27" s="10"/>
      <c r="G27" s="10"/>
      <c r="H27" s="10"/>
      <c r="I27" s="10"/>
    </row>
    <row r="28" spans="2:19" ht="8.25" customHeight="1" x14ac:dyDescent="0.25">
      <c r="B28" s="10"/>
      <c r="C28" s="10"/>
      <c r="D28" s="10"/>
      <c r="E28" s="10"/>
      <c r="F28" s="10"/>
      <c r="G28" s="10"/>
      <c r="H28" s="10"/>
      <c r="I28" s="10"/>
    </row>
    <row r="29" spans="2:19" ht="8.25" customHeight="1" x14ac:dyDescent="0.25">
      <c r="B29" s="10"/>
      <c r="C29" s="10"/>
      <c r="D29" s="10"/>
      <c r="E29" s="10"/>
      <c r="F29" s="10"/>
      <c r="G29" s="10"/>
      <c r="H29" s="10"/>
      <c r="I29" s="10"/>
    </row>
    <row r="30" spans="2:19" ht="8.25" customHeight="1" x14ac:dyDescent="0.25">
      <c r="B30" s="10"/>
      <c r="C30" s="10"/>
      <c r="D30" s="10"/>
      <c r="E30" s="10"/>
      <c r="F30" s="10"/>
      <c r="G30" s="10"/>
      <c r="H30" s="10"/>
      <c r="I30" s="10"/>
    </row>
    <row r="31" spans="2:19" ht="8.25" customHeight="1" x14ac:dyDescent="0.25">
      <c r="B31" s="10"/>
      <c r="C31" s="10"/>
      <c r="D31" s="10"/>
      <c r="E31" s="10"/>
      <c r="F31" s="10"/>
      <c r="G31" s="10"/>
      <c r="H31" s="10"/>
      <c r="I31" s="10"/>
    </row>
    <row r="32" spans="2:19" ht="8.25" customHeight="1" x14ac:dyDescent="0.25">
      <c r="B32" s="10"/>
      <c r="C32" s="10"/>
      <c r="D32" s="10"/>
      <c r="E32" s="10"/>
      <c r="F32" s="10"/>
      <c r="G32" s="10"/>
      <c r="H32" s="10"/>
      <c r="I32" s="10"/>
    </row>
    <row r="33" spans="2:15" ht="8.25" customHeight="1" x14ac:dyDescent="0.25">
      <c r="B33" s="10"/>
      <c r="C33" s="10"/>
      <c r="D33" s="10"/>
      <c r="E33" s="10"/>
      <c r="F33" s="10"/>
      <c r="G33" s="10"/>
      <c r="H33" s="10"/>
      <c r="I33" s="10"/>
    </row>
    <row r="34" spans="2:15" ht="8.25" customHeight="1" x14ac:dyDescent="0.25">
      <c r="B34" s="10"/>
      <c r="C34" s="10"/>
      <c r="D34" s="10"/>
      <c r="E34" s="10"/>
      <c r="F34" s="10"/>
      <c r="G34" s="10"/>
      <c r="H34" s="10"/>
      <c r="I34" s="10"/>
    </row>
    <row r="35" spans="2:15" ht="7.5" customHeight="1" x14ac:dyDescent="0.25">
      <c r="B35"/>
    </row>
    <row r="36" spans="2:15" ht="15.75" customHeight="1" x14ac:dyDescent="0.25">
      <c r="B36" s="110" t="s">
        <v>68</v>
      </c>
    </row>
    <row r="37" spans="2:15" s="11" customFormat="1" ht="8.25" customHeight="1" x14ac:dyDescent="0.25">
      <c r="B37"/>
      <c r="C37"/>
      <c r="D37"/>
      <c r="E37"/>
      <c r="F37"/>
      <c r="G37"/>
      <c r="H37"/>
      <c r="I37"/>
      <c r="J37"/>
      <c r="K37"/>
      <c r="L37"/>
      <c r="M37"/>
      <c r="N37"/>
      <c r="O37"/>
    </row>
    <row r="38" spans="2:15" s="11" customFormat="1" ht="8.25" customHeight="1" x14ac:dyDescent="0.25">
      <c r="B38"/>
      <c r="C38"/>
      <c r="D38"/>
      <c r="E38"/>
      <c r="F38"/>
      <c r="G38"/>
      <c r="H38"/>
      <c r="I38"/>
      <c r="J38"/>
      <c r="K38"/>
      <c r="L38"/>
      <c r="M38"/>
      <c r="N38"/>
      <c r="O38"/>
    </row>
    <row r="39" spans="2:15" s="11" customFormat="1" ht="8.25" customHeight="1" x14ac:dyDescent="0.25">
      <c r="B39"/>
      <c r="C39"/>
      <c r="D39"/>
      <c r="E39"/>
      <c r="F39"/>
      <c r="G39"/>
      <c r="H39"/>
      <c r="I39"/>
      <c r="J39"/>
      <c r="K39"/>
      <c r="L39"/>
      <c r="M39"/>
      <c r="N39"/>
      <c r="O39"/>
    </row>
    <row r="40" spans="2:15" s="11" customFormat="1" ht="8.25" customHeight="1" x14ac:dyDescent="0.25">
      <c r="B40"/>
      <c r="C40"/>
      <c r="D40"/>
      <c r="E40"/>
      <c r="F40"/>
      <c r="G40"/>
      <c r="H40"/>
      <c r="I40"/>
      <c r="J40"/>
      <c r="K40"/>
      <c r="L40"/>
      <c r="M40"/>
      <c r="N40"/>
      <c r="O40"/>
    </row>
    <row r="41" spans="2:15" s="11" customFormat="1" ht="8.25" customHeight="1" x14ac:dyDescent="0.25">
      <c r="B41"/>
      <c r="C41"/>
      <c r="D41"/>
      <c r="E41"/>
      <c r="F41"/>
      <c r="G41"/>
      <c r="H41"/>
      <c r="I41"/>
      <c r="J41"/>
      <c r="K41"/>
      <c r="L41"/>
      <c r="M41"/>
      <c r="N41"/>
      <c r="O41"/>
    </row>
    <row r="42" spans="2:15" s="11" customFormat="1" ht="8.25" customHeight="1" x14ac:dyDescent="0.25">
      <c r="B42"/>
      <c r="C42"/>
      <c r="D42"/>
      <c r="E42"/>
      <c r="F42"/>
      <c r="G42"/>
      <c r="H42"/>
      <c r="I42"/>
      <c r="J42"/>
      <c r="K42"/>
      <c r="L42"/>
      <c r="M42"/>
      <c r="N42"/>
      <c r="O42"/>
    </row>
    <row r="43" spans="2:15" s="11" customFormat="1" ht="8.25" customHeight="1" x14ac:dyDescent="0.25">
      <c r="B43"/>
      <c r="C43"/>
      <c r="D43"/>
      <c r="E43"/>
      <c r="F43"/>
      <c r="G43"/>
      <c r="H43"/>
      <c r="I43"/>
      <c r="J43"/>
      <c r="K43"/>
      <c r="L43"/>
      <c r="M43"/>
      <c r="N43"/>
      <c r="O43"/>
    </row>
    <row r="44" spans="2:15" s="11" customFormat="1" ht="8.25" customHeight="1" x14ac:dyDescent="0.25">
      <c r="B44"/>
      <c r="C44"/>
      <c r="D44"/>
      <c r="E44"/>
      <c r="F44"/>
      <c r="G44"/>
      <c r="H44"/>
      <c r="I44"/>
      <c r="J44"/>
      <c r="K44"/>
      <c r="L44"/>
      <c r="M44"/>
      <c r="N44"/>
      <c r="O44"/>
    </row>
    <row r="45" spans="2:15" s="11" customFormat="1" ht="8.25" customHeight="1" x14ac:dyDescent="0.25">
      <c r="B45"/>
      <c r="C45"/>
      <c r="D45"/>
      <c r="E45"/>
      <c r="F45"/>
      <c r="G45"/>
      <c r="H45"/>
      <c r="I45"/>
      <c r="J45"/>
      <c r="K45"/>
      <c r="L45"/>
      <c r="M45"/>
      <c r="N45"/>
      <c r="O45"/>
    </row>
    <row r="46" spans="2:15" s="11" customFormat="1" ht="8.25" customHeight="1" x14ac:dyDescent="0.25">
      <c r="B46"/>
      <c r="C46"/>
      <c r="D46"/>
      <c r="E46"/>
      <c r="F46"/>
      <c r="G46"/>
      <c r="H46"/>
      <c r="I46"/>
      <c r="J46"/>
      <c r="K46"/>
      <c r="L46"/>
      <c r="M46"/>
      <c r="N46"/>
      <c r="O46"/>
    </row>
    <row r="47" spans="2:15" s="11" customFormat="1" ht="8.25" customHeight="1" x14ac:dyDescent="0.25">
      <c r="B47"/>
      <c r="C47"/>
      <c r="D47"/>
      <c r="E47"/>
      <c r="F47"/>
      <c r="G47"/>
      <c r="H47"/>
      <c r="I47"/>
      <c r="J47"/>
      <c r="K47"/>
      <c r="L47"/>
      <c r="M47"/>
      <c r="N47"/>
      <c r="O47"/>
    </row>
    <row r="48" spans="2:15" s="11" customFormat="1" ht="8.25" customHeight="1" x14ac:dyDescent="0.25">
      <c r="B48"/>
      <c r="C48"/>
      <c r="D48"/>
      <c r="E48"/>
      <c r="F48"/>
      <c r="G48"/>
      <c r="H48"/>
      <c r="I48"/>
      <c r="J48"/>
      <c r="K48"/>
      <c r="L48"/>
      <c r="M48"/>
      <c r="N48"/>
      <c r="O48"/>
    </row>
    <row r="49" spans="2:19" s="11" customFormat="1" ht="8.25" customHeight="1" x14ac:dyDescent="0.25">
      <c r="B49"/>
      <c r="C49"/>
      <c r="D49"/>
      <c r="E49"/>
      <c r="F49"/>
      <c r="G49"/>
      <c r="H49"/>
      <c r="I49"/>
      <c r="J49"/>
      <c r="K49"/>
      <c r="L49"/>
      <c r="M49"/>
      <c r="N49"/>
      <c r="O49"/>
    </row>
    <row r="50" spans="2:19" s="11" customFormat="1" ht="8.25" customHeight="1" x14ac:dyDescent="0.25">
      <c r="B50"/>
      <c r="C50"/>
      <c r="D50"/>
      <c r="E50"/>
      <c r="F50"/>
      <c r="G50"/>
      <c r="H50"/>
      <c r="I50"/>
      <c r="J50"/>
      <c r="K50"/>
      <c r="L50"/>
      <c r="M50"/>
      <c r="N50"/>
      <c r="O50"/>
    </row>
    <row r="51" spans="2:19" ht="8.25" customHeight="1" x14ac:dyDescent="0.25"/>
    <row r="52" spans="2:19" x14ac:dyDescent="0.25">
      <c r="B52" s="36" t="s">
        <v>59</v>
      </c>
      <c r="C52" s="130"/>
      <c r="D52" s="130"/>
      <c r="E52" s="130"/>
      <c r="F52" s="130"/>
      <c r="G52" s="130"/>
      <c r="H52" s="130"/>
      <c r="I52" s="130"/>
      <c r="J52" s="130"/>
      <c r="K52" s="130"/>
      <c r="L52" s="130"/>
      <c r="M52" s="130"/>
      <c r="N52" s="130"/>
      <c r="O52" s="130"/>
      <c r="P52" s="130"/>
      <c r="Q52" s="130"/>
      <c r="R52" s="130"/>
      <c r="S52" s="130"/>
    </row>
    <row r="53" spans="2:19" x14ac:dyDescent="0.25">
      <c r="B53" s="36" t="s">
        <v>60</v>
      </c>
      <c r="C53" s="130"/>
      <c r="D53" s="130"/>
      <c r="E53" s="130"/>
      <c r="F53" s="130"/>
      <c r="G53" s="130"/>
      <c r="H53" s="130"/>
      <c r="I53" s="130"/>
      <c r="J53" s="130"/>
      <c r="K53" s="130"/>
      <c r="L53" s="130"/>
      <c r="M53" s="130"/>
      <c r="N53" s="130"/>
      <c r="O53" s="130"/>
      <c r="P53" s="130"/>
      <c r="Q53" s="130"/>
      <c r="R53" s="130"/>
      <c r="S53" s="130"/>
    </row>
  </sheetData>
  <mergeCells count="7">
    <mergeCell ref="S2:S4"/>
    <mergeCell ref="C2:G2"/>
    <mergeCell ref="H2:R2"/>
    <mergeCell ref="C3:E3"/>
    <mergeCell ref="F3:G3"/>
    <mergeCell ref="H3:M3"/>
    <mergeCell ref="N3:R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zoomScaleNormal="100" workbookViewId="0">
      <selection sqref="A1:A1048576"/>
    </sheetView>
  </sheetViews>
  <sheetFormatPr baseColWidth="10" defaultColWidth="11.42578125" defaultRowHeight="15" x14ac:dyDescent="0.25"/>
  <cols>
    <col min="1" max="1" width="2.140625" customWidth="1"/>
    <col min="2" max="2" width="51.140625" customWidth="1"/>
    <col min="3" max="6" width="5.42578125" customWidth="1"/>
    <col min="7" max="7" width="11.85546875" customWidth="1"/>
    <col min="8" max="8" width="6.5703125" customWidth="1"/>
    <col min="9" max="11" width="5.85546875" customWidth="1"/>
    <col min="12" max="12" width="7.7109375" customWidth="1"/>
  </cols>
  <sheetData>
    <row r="1" spans="2:13" ht="14.25" customHeight="1" x14ac:dyDescent="0.25">
      <c r="B1" s="108" t="s">
        <v>45</v>
      </c>
      <c r="C1" s="1"/>
      <c r="D1" s="1"/>
    </row>
    <row r="2" spans="2:13" ht="14.25" customHeight="1" thickBot="1" x14ac:dyDescent="0.4">
      <c r="B2" s="109" t="s">
        <v>0</v>
      </c>
      <c r="C2" s="1"/>
      <c r="D2" s="1"/>
      <c r="H2" s="2"/>
      <c r="I2" s="2"/>
      <c r="J2" s="2"/>
      <c r="K2" s="2"/>
    </row>
    <row r="3" spans="2:13" ht="14.25" customHeight="1" x14ac:dyDescent="0.25">
      <c r="B3" s="14"/>
      <c r="C3" s="178" t="s">
        <v>1</v>
      </c>
      <c r="D3" s="179"/>
      <c r="E3" s="179"/>
      <c r="F3" s="179"/>
      <c r="G3" s="180"/>
      <c r="H3" s="181" t="s">
        <v>21</v>
      </c>
      <c r="I3" s="182"/>
      <c r="J3" s="182"/>
      <c r="K3" s="183"/>
      <c r="M3" s="174" t="s">
        <v>62</v>
      </c>
    </row>
    <row r="4" spans="2:13" ht="13.5" customHeight="1" x14ac:dyDescent="0.25">
      <c r="B4" s="15" t="s">
        <v>3</v>
      </c>
      <c r="C4" s="139" t="s">
        <v>12</v>
      </c>
      <c r="D4" s="16" t="s">
        <v>13</v>
      </c>
      <c r="E4" s="172" t="s">
        <v>9</v>
      </c>
      <c r="F4" s="172" t="s">
        <v>4</v>
      </c>
      <c r="G4" s="173" t="s">
        <v>16</v>
      </c>
      <c r="H4" s="139" t="s">
        <v>14</v>
      </c>
      <c r="I4" s="16" t="s">
        <v>15</v>
      </c>
      <c r="J4" s="16" t="s">
        <v>18</v>
      </c>
      <c r="K4" s="102" t="s">
        <v>19</v>
      </c>
      <c r="M4" s="174"/>
    </row>
    <row r="5" spans="2:13" s="6" customFormat="1" ht="15.75" customHeight="1" x14ac:dyDescent="0.25">
      <c r="B5" s="17" t="s">
        <v>42</v>
      </c>
      <c r="C5" s="63">
        <v>266</v>
      </c>
      <c r="D5" s="18">
        <v>123</v>
      </c>
      <c r="E5" s="19">
        <v>264</v>
      </c>
      <c r="F5" s="20">
        <v>124.5</v>
      </c>
      <c r="G5" s="104">
        <v>203.5</v>
      </c>
      <c r="H5" s="122">
        <v>765</v>
      </c>
      <c r="I5" s="22">
        <v>516</v>
      </c>
      <c r="J5" s="22">
        <v>225</v>
      </c>
      <c r="K5" s="82">
        <v>151.5</v>
      </c>
      <c r="M5" s="131" t="s">
        <v>58</v>
      </c>
    </row>
    <row r="6" spans="2:13" ht="16.5" customHeight="1" x14ac:dyDescent="0.25">
      <c r="B6" s="17" t="s">
        <v>35</v>
      </c>
      <c r="C6" s="64">
        <v>66.675751879699249</v>
      </c>
      <c r="D6" s="23">
        <v>66.045406504065042</v>
      </c>
      <c r="E6" s="24">
        <v>64.762784090909093</v>
      </c>
      <c r="F6" s="24">
        <v>63.810562248995986</v>
      </c>
      <c r="G6" s="103">
        <v>63.721547911547908</v>
      </c>
      <c r="H6" s="140">
        <v>66.905934640522872</v>
      </c>
      <c r="I6" s="26">
        <v>65.887596899224803</v>
      </c>
      <c r="J6" s="26">
        <v>64.192777777777778</v>
      </c>
      <c r="K6" s="83">
        <v>64.840495049504938</v>
      </c>
      <c r="L6" s="12"/>
      <c r="M6" s="131" t="s">
        <v>58</v>
      </c>
    </row>
    <row r="7" spans="2:13" x14ac:dyDescent="0.25">
      <c r="B7" s="17" t="s">
        <v>37</v>
      </c>
      <c r="C7" s="63">
        <v>149.6350939849624</v>
      </c>
      <c r="D7" s="18">
        <v>143.47613821138211</v>
      </c>
      <c r="E7" s="20">
        <v>136.12746212121212</v>
      </c>
      <c r="F7" s="20">
        <v>135.18032128514056</v>
      </c>
      <c r="G7" s="104">
        <v>122.1968058968059</v>
      </c>
      <c r="H7" s="122">
        <v>147.02381045751633</v>
      </c>
      <c r="I7" s="22">
        <v>136.99263565891474</v>
      </c>
      <c r="J7" s="22">
        <v>153.49800000000002</v>
      </c>
      <c r="K7" s="82">
        <v>136.21673267326733</v>
      </c>
      <c r="L7" s="12"/>
    </row>
    <row r="8" spans="2:13" x14ac:dyDescent="0.25">
      <c r="B8" s="17" t="s">
        <v>26</v>
      </c>
      <c r="C8" s="63">
        <v>4.0231015037593982</v>
      </c>
      <c r="D8" s="18">
        <v>4.968739837398374</v>
      </c>
      <c r="E8" s="20">
        <v>4.2392613636363636</v>
      </c>
      <c r="F8" s="20">
        <v>5.2017269076305226</v>
      </c>
      <c r="G8" s="104">
        <v>5.095282555282556</v>
      </c>
      <c r="H8" s="122">
        <v>2.2837712418300655</v>
      </c>
      <c r="I8" s="22">
        <v>3.123730620155039</v>
      </c>
      <c r="J8" s="22">
        <v>4.0426444444444449</v>
      </c>
      <c r="K8" s="82">
        <v>3.8637293729372937</v>
      </c>
      <c r="L8" s="12"/>
    </row>
    <row r="9" spans="2:13" x14ac:dyDescent="0.25">
      <c r="B9" s="17" t="s">
        <v>8</v>
      </c>
      <c r="C9" s="61">
        <v>0.6835902255639098</v>
      </c>
      <c r="D9" s="27">
        <v>0.66560975609756101</v>
      </c>
      <c r="E9" s="28">
        <v>0.6291287878787879</v>
      </c>
      <c r="F9" s="28">
        <v>0.62819277108433735</v>
      </c>
      <c r="G9" s="105">
        <v>0.57027027027027022</v>
      </c>
      <c r="H9" s="123">
        <v>0.65900653594771241</v>
      </c>
      <c r="I9" s="29">
        <v>0.62769379844961237</v>
      </c>
      <c r="J9" s="29">
        <v>0.70113333333333328</v>
      </c>
      <c r="K9" s="99">
        <v>0.62709570957095706</v>
      </c>
      <c r="L9" s="12"/>
    </row>
    <row r="10" spans="2:13" ht="15" customHeight="1" x14ac:dyDescent="0.25">
      <c r="B10" s="17" t="s">
        <v>27</v>
      </c>
      <c r="C10" s="63">
        <v>167.17293233082708</v>
      </c>
      <c r="D10" s="18">
        <v>163.42817073170733</v>
      </c>
      <c r="E10" s="20">
        <v>166.04229166666667</v>
      </c>
      <c r="F10" s="20">
        <v>170.83803212851404</v>
      </c>
      <c r="G10" s="104">
        <v>171.57248157248156</v>
      </c>
      <c r="H10" s="122">
        <v>170.94422875816994</v>
      </c>
      <c r="I10" s="22">
        <v>165.13565891472868</v>
      </c>
      <c r="J10" s="22">
        <v>168.19926666666666</v>
      </c>
      <c r="K10" s="82">
        <v>168.12102310231023</v>
      </c>
      <c r="L10" s="12"/>
      <c r="M10" s="131" t="s">
        <v>58</v>
      </c>
    </row>
    <row r="11" spans="2:13" x14ac:dyDescent="0.25">
      <c r="B11" s="17" t="s">
        <v>7</v>
      </c>
      <c r="C11" s="61">
        <v>0.67481203007518797</v>
      </c>
      <c r="D11" s="27">
        <v>0.56910569105691056</v>
      </c>
      <c r="E11" s="28">
        <v>0.54356060606060608</v>
      </c>
      <c r="F11" s="28">
        <v>0.56224899598393574</v>
      </c>
      <c r="G11" s="105">
        <v>0.48157248157248156</v>
      </c>
      <c r="H11" s="141">
        <v>0.73006535947712414</v>
      </c>
      <c r="I11" s="42">
        <v>0.56879844961240311</v>
      </c>
      <c r="J11" s="42">
        <v>0.59111111111111114</v>
      </c>
      <c r="K11" s="84">
        <v>0.60396039603960394</v>
      </c>
    </row>
    <row r="12" spans="2:13" x14ac:dyDescent="0.25">
      <c r="B12" s="17" t="s">
        <v>6</v>
      </c>
      <c r="C12" s="61">
        <v>8.834586466165413E-2</v>
      </c>
      <c r="D12" s="27">
        <v>0.1910569105691057</v>
      </c>
      <c r="E12" s="28">
        <v>0.18939393939393939</v>
      </c>
      <c r="F12" s="28">
        <v>9.2369477911646583E-2</v>
      </c>
      <c r="G12" s="105">
        <v>9.3366093366093361E-2</v>
      </c>
      <c r="H12" s="141">
        <v>0.11764705882352941</v>
      </c>
      <c r="I12" s="42">
        <v>0.21996124031007752</v>
      </c>
      <c r="J12" s="42">
        <v>0.23777777777777778</v>
      </c>
      <c r="K12" s="84">
        <v>0.21782178217821782</v>
      </c>
    </row>
    <row r="13" spans="2:13" x14ac:dyDescent="0.25">
      <c r="B13" s="17" t="s">
        <v>11</v>
      </c>
      <c r="C13" s="61">
        <v>0.7714700609868278</v>
      </c>
      <c r="D13" s="27">
        <v>0.71974288788920415</v>
      </c>
      <c r="E13" s="28">
        <v>0.67872496993465936</v>
      </c>
      <c r="F13" s="28">
        <v>0.67837458012202512</v>
      </c>
      <c r="G13" s="105">
        <v>0.62760821410813872</v>
      </c>
      <c r="H13" s="141">
        <v>0.77418525248643055</v>
      </c>
      <c r="I13" s="42">
        <v>0.69307165548441307</v>
      </c>
      <c r="J13" s="42">
        <v>0.75541945380207776</v>
      </c>
      <c r="K13" s="84">
        <v>0.68602584350400264</v>
      </c>
      <c r="M13" s="131" t="s">
        <v>58</v>
      </c>
    </row>
    <row r="14" spans="2:13" x14ac:dyDescent="0.25">
      <c r="B14" s="17" t="s">
        <v>36</v>
      </c>
      <c r="C14" s="91">
        <v>1155.156015037594</v>
      </c>
      <c r="D14" s="50">
        <v>913.07723577235777</v>
      </c>
      <c r="E14" s="51">
        <v>798.93181818181813</v>
      </c>
      <c r="F14" s="51">
        <v>606.5542168674699</v>
      </c>
      <c r="G14" s="106">
        <v>507.28501228501227</v>
      </c>
      <c r="H14" s="125">
        <v>1228.9673202614379</v>
      </c>
      <c r="I14" s="31">
        <v>943.93023255813955</v>
      </c>
      <c r="J14" s="31">
        <v>1023.76</v>
      </c>
      <c r="K14" s="86">
        <v>852.40924092409239</v>
      </c>
      <c r="L14" s="12"/>
      <c r="M14" s="131" t="s">
        <v>58</v>
      </c>
    </row>
    <row r="15" spans="2:13" ht="15.75" customHeight="1" thickBot="1" x14ac:dyDescent="0.3">
      <c r="B15" s="43" t="s">
        <v>28</v>
      </c>
      <c r="C15" s="92">
        <v>4212.282218045113</v>
      </c>
      <c r="D15" s="44">
        <v>3110.8484552845525</v>
      </c>
      <c r="E15" s="45">
        <v>2566.772859848485</v>
      </c>
      <c r="F15" s="45">
        <v>1946.9762650602411</v>
      </c>
      <c r="G15" s="107">
        <v>1504.5039066339066</v>
      </c>
      <c r="H15" s="126">
        <v>4530.1520130718955</v>
      </c>
      <c r="I15" s="46">
        <v>3115.439031007752</v>
      </c>
      <c r="J15" s="46">
        <v>3681.1445111111111</v>
      </c>
      <c r="K15" s="87">
        <v>2778.2666006600662</v>
      </c>
      <c r="L15" s="12"/>
      <c r="M15" s="131" t="s">
        <v>58</v>
      </c>
    </row>
    <row r="16" spans="2:13" x14ac:dyDescent="0.25">
      <c r="B16" s="162" t="s">
        <v>23</v>
      </c>
      <c r="C16" s="163">
        <v>106.07340225563911</v>
      </c>
      <c r="D16" s="164">
        <v>69.616910569105684</v>
      </c>
      <c r="E16" s="165">
        <v>76.097215909090906</v>
      </c>
      <c r="F16" s="165">
        <v>33.970281124497994</v>
      </c>
      <c r="G16" s="170">
        <v>37.951351351351356</v>
      </c>
      <c r="H16" s="167">
        <v>147.51849019607843</v>
      </c>
      <c r="I16" s="168">
        <v>93.50709302325582</v>
      </c>
      <c r="J16" s="168">
        <v>120.08082222222222</v>
      </c>
      <c r="K16" s="169">
        <v>68.516303630363026</v>
      </c>
      <c r="L16" s="12"/>
    </row>
    <row r="17" spans="2:13" x14ac:dyDescent="0.25">
      <c r="B17" s="17" t="s">
        <v>25</v>
      </c>
      <c r="C17" s="62">
        <v>1.1399999999999999</v>
      </c>
      <c r="D17" s="37">
        <v>1.1200000000000001</v>
      </c>
      <c r="E17" s="38">
        <v>1.1000000000000001</v>
      </c>
      <c r="F17" s="38">
        <v>1.0900000000000001</v>
      </c>
      <c r="G17" s="136">
        <v>1.1000000000000001</v>
      </c>
      <c r="H17" s="124">
        <v>1.18</v>
      </c>
      <c r="I17" s="41">
        <v>1.1299999999999999</v>
      </c>
      <c r="J17" s="41">
        <v>1.0900000000000001</v>
      </c>
      <c r="K17" s="85">
        <v>1.1000000000000001</v>
      </c>
    </row>
    <row r="18" spans="2:13" ht="15.75" thickBot="1" x14ac:dyDescent="0.3">
      <c r="B18" s="43" t="s">
        <v>24</v>
      </c>
      <c r="C18" s="137">
        <v>0.93</v>
      </c>
      <c r="D18" s="111">
        <v>0.91</v>
      </c>
      <c r="E18" s="112">
        <v>0.9</v>
      </c>
      <c r="F18" s="112">
        <v>0.91</v>
      </c>
      <c r="G18" s="138">
        <v>0.88</v>
      </c>
      <c r="H18" s="142">
        <v>0.92</v>
      </c>
      <c r="I18" s="113">
        <v>0.89</v>
      </c>
      <c r="J18" s="113">
        <v>0.92</v>
      </c>
      <c r="K18" s="135">
        <v>0.92</v>
      </c>
    </row>
    <row r="19" spans="2:13" ht="15.75" customHeight="1" x14ac:dyDescent="0.25">
      <c r="B19" s="36" t="s">
        <v>61</v>
      </c>
      <c r="C19" s="132"/>
      <c r="D19" s="132"/>
      <c r="E19" s="132"/>
      <c r="F19" s="132"/>
      <c r="G19" s="132"/>
      <c r="H19" s="132"/>
      <c r="I19" s="132"/>
      <c r="J19" s="132"/>
      <c r="K19" s="132"/>
    </row>
    <row r="20" spans="2:13" ht="12.75" customHeight="1" x14ac:dyDescent="0.25">
      <c r="B20" s="36" t="s">
        <v>60</v>
      </c>
      <c r="C20" s="35"/>
      <c r="D20" s="35"/>
      <c r="E20" s="36"/>
      <c r="F20" s="35"/>
      <c r="G20" s="35"/>
      <c r="H20" s="36"/>
      <c r="I20" s="36"/>
      <c r="J20" s="36"/>
      <c r="K20" s="36"/>
    </row>
    <row r="21" spans="2:13" ht="15.75" thickBot="1" x14ac:dyDescent="0.3"/>
    <row r="22" spans="2:13" s="108" customFormat="1" ht="16.5" customHeight="1" thickBot="1" x14ac:dyDescent="0.25">
      <c r="B22" s="175" t="s">
        <v>55</v>
      </c>
      <c r="C22" s="176"/>
      <c r="D22" s="176"/>
      <c r="E22" s="176"/>
      <c r="F22" s="176"/>
      <c r="G22" s="176"/>
      <c r="H22" s="176"/>
      <c r="I22" s="176"/>
      <c r="J22" s="176"/>
      <c r="K22" s="177"/>
    </row>
    <row r="23" spans="2:13" s="36" customFormat="1" ht="14.25" customHeight="1" x14ac:dyDescent="0.2">
      <c r="B23" s="14"/>
      <c r="C23" s="178" t="s">
        <v>1</v>
      </c>
      <c r="D23" s="179"/>
      <c r="E23" s="179"/>
      <c r="F23" s="179"/>
      <c r="G23" s="180"/>
      <c r="H23" s="181" t="s">
        <v>21</v>
      </c>
      <c r="I23" s="182"/>
      <c r="J23" s="182"/>
      <c r="K23" s="183"/>
      <c r="M23" s="108"/>
    </row>
    <row r="24" spans="2:13" s="36" customFormat="1" ht="17.25" customHeight="1" thickBot="1" x14ac:dyDescent="0.25">
      <c r="B24" s="114" t="s">
        <v>3</v>
      </c>
      <c r="C24" s="74" t="s">
        <v>12</v>
      </c>
      <c r="D24" s="75" t="s">
        <v>13</v>
      </c>
      <c r="E24" s="76" t="s">
        <v>9</v>
      </c>
      <c r="F24" s="76" t="s">
        <v>4</v>
      </c>
      <c r="G24" s="77" t="s">
        <v>16</v>
      </c>
      <c r="H24" s="74" t="s">
        <v>14</v>
      </c>
      <c r="I24" s="75" t="s">
        <v>15</v>
      </c>
      <c r="J24" s="75" t="s">
        <v>18</v>
      </c>
      <c r="K24" s="115" t="s">
        <v>19</v>
      </c>
      <c r="M24" s="108"/>
    </row>
    <row r="25" spans="2:13" s="36" customFormat="1" ht="16.5" customHeight="1" x14ac:dyDescent="0.2">
      <c r="B25" s="52" t="s">
        <v>35</v>
      </c>
      <c r="C25" s="143">
        <v>65.521919431279628</v>
      </c>
      <c r="D25" s="116">
        <v>65.045510204081637</v>
      </c>
      <c r="E25" s="117">
        <v>64.30663594470046</v>
      </c>
      <c r="F25" s="117">
        <v>63.256127450980394</v>
      </c>
      <c r="G25" s="144">
        <v>62.851190476190474</v>
      </c>
      <c r="H25" s="121">
        <v>67.152157244964258</v>
      </c>
      <c r="I25" s="118">
        <v>65.688553022794849</v>
      </c>
      <c r="J25" s="118">
        <v>63.772695417789755</v>
      </c>
      <c r="K25" s="120">
        <v>64.378546099290787</v>
      </c>
      <c r="L25" s="119"/>
      <c r="M25" s="108"/>
    </row>
    <row r="26" spans="2:13" s="36" customFormat="1" ht="12.75" x14ac:dyDescent="0.2">
      <c r="B26" s="17" t="s">
        <v>37</v>
      </c>
      <c r="C26" s="63">
        <v>144.90940758293837</v>
      </c>
      <c r="D26" s="18">
        <v>139.50627551020409</v>
      </c>
      <c r="E26" s="20">
        <v>142.80592165898616</v>
      </c>
      <c r="F26" s="20">
        <v>142.38249999999999</v>
      </c>
      <c r="G26" s="89">
        <v>129.36471861471861</v>
      </c>
      <c r="H26" s="122">
        <v>153.00448343079921</v>
      </c>
      <c r="I26" s="22">
        <v>138.9869871159564</v>
      </c>
      <c r="J26" s="22">
        <v>153.91967654986522</v>
      </c>
      <c r="K26" s="82">
        <v>139.92578014184397</v>
      </c>
      <c r="L26" s="119"/>
      <c r="M26" s="108"/>
    </row>
    <row r="27" spans="2:13" s="36" customFormat="1" ht="12.75" x14ac:dyDescent="0.2">
      <c r="B27" s="17" t="s">
        <v>26</v>
      </c>
      <c r="C27" s="63">
        <v>3.892014218009479</v>
      </c>
      <c r="D27" s="18">
        <v>4.0761734693877552</v>
      </c>
      <c r="E27" s="20">
        <v>3.4099539170506916</v>
      </c>
      <c r="F27" s="20">
        <v>4.7350000000000003</v>
      </c>
      <c r="G27" s="89">
        <v>5.0832467532467529</v>
      </c>
      <c r="H27" s="122">
        <v>2.1232748538011696</v>
      </c>
      <c r="I27" s="22">
        <v>3.6294549058473735</v>
      </c>
      <c r="J27" s="22">
        <v>3.4202425876010785</v>
      </c>
      <c r="K27" s="82">
        <v>3.9693617021276593</v>
      </c>
      <c r="L27" s="119"/>
      <c r="M27" s="108"/>
    </row>
    <row r="28" spans="2:13" s="36" customFormat="1" ht="12.75" x14ac:dyDescent="0.2">
      <c r="B28" s="17" t="s">
        <v>8</v>
      </c>
      <c r="C28" s="62">
        <v>0.67310426540284363</v>
      </c>
      <c r="D28" s="37">
        <v>0.65484693877551015</v>
      </c>
      <c r="E28" s="38">
        <v>0.66085253456221194</v>
      </c>
      <c r="F28" s="38">
        <v>0.66249999999999998</v>
      </c>
      <c r="G28" s="94">
        <v>0.6071428571428571</v>
      </c>
      <c r="H28" s="123">
        <v>0.68632878492527616</v>
      </c>
      <c r="I28" s="29">
        <v>0.64970267591674924</v>
      </c>
      <c r="J28" s="29">
        <v>0.70528301886792455</v>
      </c>
      <c r="K28" s="99">
        <v>0.65173758865248221</v>
      </c>
      <c r="L28" s="119"/>
      <c r="M28" s="108"/>
    </row>
    <row r="29" spans="2:13" s="36" customFormat="1" ht="25.5" x14ac:dyDescent="0.2">
      <c r="B29" s="17" t="s">
        <v>27</v>
      </c>
      <c r="C29" s="63">
        <v>165.12718009478672</v>
      </c>
      <c r="D29" s="18">
        <v>163.08841836734695</v>
      </c>
      <c r="E29" s="20">
        <v>169.70352534562213</v>
      </c>
      <c r="F29" s="20">
        <v>171.89867647058824</v>
      </c>
      <c r="G29" s="89">
        <v>170.93145021645023</v>
      </c>
      <c r="H29" s="122">
        <v>173.90188434048082</v>
      </c>
      <c r="I29" s="22">
        <v>165.79187314172447</v>
      </c>
      <c r="J29" s="22">
        <v>168.36118598382748</v>
      </c>
      <c r="K29" s="82">
        <v>167.52127659574469</v>
      </c>
      <c r="L29" s="119"/>
      <c r="M29" s="108"/>
    </row>
    <row r="30" spans="2:13" s="36" customFormat="1" ht="12.75" x14ac:dyDescent="0.2">
      <c r="B30" s="17" t="s">
        <v>7</v>
      </c>
      <c r="C30" s="62">
        <v>0.67772511848341233</v>
      </c>
      <c r="D30" s="37">
        <v>0.5357142857142857</v>
      </c>
      <c r="E30" s="38">
        <v>0.68433179723502302</v>
      </c>
      <c r="F30" s="38">
        <v>0.53431372549019607</v>
      </c>
      <c r="G30" s="94">
        <v>0.43073593073593075</v>
      </c>
      <c r="H30" s="124">
        <v>0.81546458739441197</v>
      </c>
      <c r="I30" s="41">
        <v>0.66005946481665012</v>
      </c>
      <c r="J30" s="41">
        <v>0.56873315363881405</v>
      </c>
      <c r="K30" s="85">
        <v>0.66666666666666663</v>
      </c>
      <c r="M30" s="108"/>
    </row>
    <row r="31" spans="2:13" s="36" customFormat="1" ht="12.75" x14ac:dyDescent="0.2">
      <c r="B31" s="17" t="s">
        <v>6</v>
      </c>
      <c r="C31" s="62">
        <v>5.4502369668246446E-2</v>
      </c>
      <c r="D31" s="37">
        <v>0.12244897959183673</v>
      </c>
      <c r="E31" s="38">
        <v>6.4516129032258063E-2</v>
      </c>
      <c r="F31" s="38">
        <v>4.9019607843137254E-2</v>
      </c>
      <c r="G31" s="94">
        <v>5.4112554112554112E-2</v>
      </c>
      <c r="H31" s="124">
        <v>4.4834307992202727E-2</v>
      </c>
      <c r="I31" s="41">
        <v>7.6313181367690788E-2</v>
      </c>
      <c r="J31" s="41">
        <v>0.15363881401617252</v>
      </c>
      <c r="K31" s="85">
        <v>0.10638297872340426</v>
      </c>
      <c r="M31" s="108"/>
    </row>
    <row r="32" spans="2:13" s="36" customFormat="1" ht="12.75" x14ac:dyDescent="0.2">
      <c r="B32" s="17" t="s">
        <v>11</v>
      </c>
      <c r="C32" s="62">
        <v>0.76618237609422524</v>
      </c>
      <c r="D32" s="37">
        <v>0.71645067103085869</v>
      </c>
      <c r="E32" s="38">
        <v>0.73095236316756373</v>
      </c>
      <c r="F32" s="38">
        <v>0.71979627688867065</v>
      </c>
      <c r="G32" s="94">
        <v>0.66774782296485791</v>
      </c>
      <c r="H32" s="124">
        <v>0.85214085413402774</v>
      </c>
      <c r="I32" s="41">
        <v>0.74061202246412383</v>
      </c>
      <c r="J32" s="41">
        <v>0.76704996584492746</v>
      </c>
      <c r="K32" s="85">
        <v>0.71975181952755662</v>
      </c>
      <c r="M32" s="108"/>
    </row>
    <row r="33" spans="1:13" s="36" customFormat="1" ht="12.75" x14ac:dyDescent="0.2">
      <c r="B33" s="17" t="s">
        <v>36</v>
      </c>
      <c r="C33" s="63">
        <v>1083.3270142180095</v>
      </c>
      <c r="D33" s="18">
        <v>820.07653061224494</v>
      </c>
      <c r="E33" s="20">
        <v>759.58755760368661</v>
      </c>
      <c r="F33" s="20">
        <v>593.42156862745094</v>
      </c>
      <c r="G33" s="89">
        <v>506.45238095238096</v>
      </c>
      <c r="H33" s="125">
        <v>1192.6393762183236</v>
      </c>
      <c r="I33" s="31">
        <v>888.5163528245788</v>
      </c>
      <c r="J33" s="31">
        <v>943.72237196765502</v>
      </c>
      <c r="K33" s="86">
        <v>758.5602836879433</v>
      </c>
      <c r="L33" s="119"/>
      <c r="M33" s="108"/>
    </row>
    <row r="34" spans="1:13" s="36" customFormat="1" ht="15.75" customHeight="1" thickBot="1" x14ac:dyDescent="0.25">
      <c r="B34" s="43" t="s">
        <v>28</v>
      </c>
      <c r="C34" s="149">
        <v>3869.1386255924172</v>
      </c>
      <c r="D34" s="150">
        <v>2736.6088265306121</v>
      </c>
      <c r="E34" s="151">
        <v>2588.4664285714284</v>
      </c>
      <c r="F34" s="151">
        <v>1990.5682352941176</v>
      </c>
      <c r="G34" s="161">
        <v>1577.1330303030302</v>
      </c>
      <c r="H34" s="126">
        <v>4745.351734892788</v>
      </c>
      <c r="I34" s="46">
        <v>3072.7312388503469</v>
      </c>
      <c r="J34" s="46">
        <v>3380.7559568733154</v>
      </c>
      <c r="K34" s="87">
        <v>2548.7729432624114</v>
      </c>
      <c r="L34" s="119"/>
      <c r="M34" s="108"/>
    </row>
    <row r="35" spans="1:13" s="36" customFormat="1" ht="12.75" x14ac:dyDescent="0.2">
      <c r="B35" s="162" t="s">
        <v>23</v>
      </c>
      <c r="C35" s="163">
        <v>114.60632701421801</v>
      </c>
      <c r="D35" s="164">
        <v>79.027806122448979</v>
      </c>
      <c r="E35" s="165">
        <v>60.941198156682027</v>
      </c>
      <c r="F35" s="165">
        <v>39.625833333333333</v>
      </c>
      <c r="G35" s="166">
        <v>45.383614718614716</v>
      </c>
      <c r="H35" s="167">
        <v>114.83901234567901</v>
      </c>
      <c r="I35" s="168">
        <v>79.011189296333001</v>
      </c>
      <c r="J35" s="168">
        <v>99.609892183288395</v>
      </c>
      <c r="K35" s="169">
        <v>61.985319148936171</v>
      </c>
      <c r="L35" s="119"/>
      <c r="M35" s="108"/>
    </row>
    <row r="36" spans="1:13" s="36" customFormat="1" ht="12.75" x14ac:dyDescent="0.2">
      <c r="B36" s="17" t="s">
        <v>25</v>
      </c>
      <c r="C36" s="62">
        <v>1.1499999999999999</v>
      </c>
      <c r="D36" s="37">
        <v>1.1299999999999999</v>
      </c>
      <c r="E36" s="38">
        <v>1.1100000000000001</v>
      </c>
      <c r="F36" s="38">
        <v>1.1100000000000001</v>
      </c>
      <c r="G36" s="94">
        <v>1.1200000000000001</v>
      </c>
      <c r="H36" s="124">
        <v>1.24</v>
      </c>
      <c r="I36" s="41">
        <v>1.1499999999999999</v>
      </c>
      <c r="J36" s="41">
        <v>1.1100000000000001</v>
      </c>
      <c r="K36" s="85">
        <v>1.1200000000000001</v>
      </c>
      <c r="M36" s="108"/>
    </row>
    <row r="37" spans="1:13" ht="15.75" thickBot="1" x14ac:dyDescent="0.3">
      <c r="B37" s="43" t="s">
        <v>24</v>
      </c>
      <c r="C37" s="137">
        <v>0.94</v>
      </c>
      <c r="D37" s="111">
        <v>0.92</v>
      </c>
      <c r="E37" s="112">
        <v>0.89</v>
      </c>
      <c r="F37" s="112">
        <v>0.92</v>
      </c>
      <c r="G37" s="147">
        <v>0.87</v>
      </c>
      <c r="H37" s="142">
        <v>0.93</v>
      </c>
      <c r="I37" s="113">
        <v>0.92</v>
      </c>
      <c r="J37" s="113">
        <v>0.92</v>
      </c>
      <c r="K37" s="135">
        <v>0.9</v>
      </c>
      <c r="L37" s="36"/>
      <c r="M37" s="108"/>
    </row>
    <row r="38" spans="1:13" x14ac:dyDescent="0.25">
      <c r="A38" s="36"/>
      <c r="B38" s="36" t="s">
        <v>61</v>
      </c>
    </row>
    <row r="39" spans="1:13" x14ac:dyDescent="0.25">
      <c r="B39" s="36" t="s">
        <v>60</v>
      </c>
    </row>
  </sheetData>
  <mergeCells count="6">
    <mergeCell ref="M3:M4"/>
    <mergeCell ref="B22:K22"/>
    <mergeCell ref="C23:G23"/>
    <mergeCell ref="H23:K23"/>
    <mergeCell ref="H3:K3"/>
    <mergeCell ref="C3:G3"/>
  </mergeCells>
  <pageMargins left="0.11811023622047245" right="0.11811023622047245" top="0.35433070866141736" bottom="0.15748031496062992" header="0" footer="0"/>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7"/>
  <sheetViews>
    <sheetView showGridLines="0" zoomScaleNormal="100" workbookViewId="0">
      <selection activeCell="N5" sqref="N5"/>
    </sheetView>
  </sheetViews>
  <sheetFormatPr baseColWidth="10" defaultColWidth="11.42578125" defaultRowHeight="15" x14ac:dyDescent="0.25"/>
  <cols>
    <col min="1" max="1" width="4.5703125" style="36" customWidth="1"/>
    <col min="2" max="2" width="37.7109375" customWidth="1"/>
    <col min="3" max="6" width="6.28515625" customWidth="1"/>
    <col min="7" max="7" width="12.42578125" customWidth="1"/>
    <col min="8" max="11" width="5.85546875" customWidth="1"/>
    <col min="12" max="12" width="7.28515625" customWidth="1"/>
  </cols>
  <sheetData>
    <row r="1" spans="1:13" ht="14.25" customHeight="1" x14ac:dyDescent="0.25">
      <c r="B1" s="134" t="s">
        <v>67</v>
      </c>
      <c r="C1" s="1"/>
      <c r="D1" s="1"/>
    </row>
    <row r="2" spans="1:13" ht="14.25" customHeight="1" thickBot="1" x14ac:dyDescent="0.4">
      <c r="B2" s="3"/>
      <c r="C2" s="1"/>
      <c r="D2" s="1"/>
      <c r="H2" s="2"/>
      <c r="I2" s="2"/>
      <c r="J2" s="2"/>
      <c r="K2" s="2"/>
    </row>
    <row r="3" spans="1:13" ht="13.5" customHeight="1" x14ac:dyDescent="0.25">
      <c r="B3" s="13"/>
      <c r="C3" s="187" t="s">
        <v>1</v>
      </c>
      <c r="D3" s="188"/>
      <c r="E3" s="188"/>
      <c r="F3" s="188"/>
      <c r="G3" s="189"/>
      <c r="H3" s="190" t="s">
        <v>21</v>
      </c>
      <c r="I3" s="190"/>
      <c r="J3" s="190"/>
      <c r="K3" s="191"/>
      <c r="M3" s="174" t="s">
        <v>62</v>
      </c>
    </row>
    <row r="4" spans="1:13" ht="18" customHeight="1" thickBot="1" x14ac:dyDescent="0.3">
      <c r="B4" s="4" t="s">
        <v>3</v>
      </c>
      <c r="C4" s="78" t="s">
        <v>12</v>
      </c>
      <c r="D4" s="79" t="s">
        <v>13</v>
      </c>
      <c r="E4" s="80" t="s">
        <v>9</v>
      </c>
      <c r="F4" s="80" t="s">
        <v>4</v>
      </c>
      <c r="G4" s="81" t="s">
        <v>16</v>
      </c>
      <c r="H4" s="5" t="s">
        <v>14</v>
      </c>
      <c r="I4" s="5" t="s">
        <v>15</v>
      </c>
      <c r="J4" s="5" t="s">
        <v>18</v>
      </c>
      <c r="K4" s="101" t="s">
        <v>19</v>
      </c>
      <c r="M4" s="174"/>
    </row>
    <row r="5" spans="1:13" s="6" customFormat="1" ht="16.5" customHeight="1" x14ac:dyDescent="0.25">
      <c r="A5" s="133"/>
      <c r="B5" s="96" t="s">
        <v>43</v>
      </c>
      <c r="C5" s="97"/>
      <c r="D5" s="97"/>
      <c r="E5" s="97"/>
      <c r="F5" s="97"/>
      <c r="G5" s="97"/>
      <c r="H5" s="97"/>
      <c r="I5" s="97"/>
      <c r="J5" s="97"/>
      <c r="K5" s="98"/>
    </row>
    <row r="6" spans="1:13" ht="16.5" customHeight="1" x14ac:dyDescent="0.25">
      <c r="A6" s="133"/>
      <c r="B6" s="53" t="s">
        <v>35</v>
      </c>
      <c r="C6" s="64">
        <f>'Indicateurs 16-22'!C6-'Indicateurs 16-22'!C25</f>
        <v>1.153832448419621</v>
      </c>
      <c r="D6" s="55">
        <f>'Indicateurs 16-22'!D6-'Indicateurs 16-22'!D25</f>
        <v>0.9998962999834049</v>
      </c>
      <c r="E6" s="24">
        <f>'Indicateurs 16-22'!E6-'Indicateurs 16-22'!E25</f>
        <v>0.45614814620863342</v>
      </c>
      <c r="F6" s="24">
        <f>'Indicateurs 16-22'!F6-'Indicateurs 16-22'!F25</f>
        <v>0.55443479801559192</v>
      </c>
      <c r="G6" s="88">
        <f>'Indicateurs 16-22'!G6-'Indicateurs 16-22'!G25</f>
        <v>0.87035743535743393</v>
      </c>
      <c r="H6" s="26">
        <f>'Indicateurs 16-22'!H6-'Indicateurs 16-22'!H25</f>
        <v>-0.24622260444138533</v>
      </c>
      <c r="I6" s="56">
        <f>'Indicateurs 16-22'!I6-'Indicateurs 16-22'!I25</f>
        <v>0.19904387642995403</v>
      </c>
      <c r="J6" s="56">
        <f>'Indicateurs 16-22'!J6-'Indicateurs 16-22'!J25</f>
        <v>0.42008235998802235</v>
      </c>
      <c r="K6" s="25">
        <f>'Indicateurs 16-22'!K6-'Indicateurs 16-22'!K25</f>
        <v>0.4619489502141505</v>
      </c>
      <c r="L6" s="12"/>
      <c r="M6" s="131" t="s">
        <v>58</v>
      </c>
    </row>
    <row r="7" spans="1:13" x14ac:dyDescent="0.25">
      <c r="A7" s="133"/>
      <c r="B7" s="53" t="s">
        <v>37</v>
      </c>
      <c r="C7" s="63">
        <f>'Indicateurs 16-22'!C7-'Indicateurs 16-22'!C26</f>
        <v>4.7256864020240243</v>
      </c>
      <c r="D7" s="59">
        <f>'Indicateurs 16-22'!D7-'Indicateurs 16-22'!D26</f>
        <v>3.9698627011780161</v>
      </c>
      <c r="E7" s="20">
        <f>'Indicateurs 16-22'!E7-'Indicateurs 16-22'!E26</f>
        <v>-6.6784595377740459</v>
      </c>
      <c r="F7" s="20">
        <f>'Indicateurs 16-22'!F7-'Indicateurs 16-22'!F26</f>
        <v>-7.2021787148594285</v>
      </c>
      <c r="G7" s="89">
        <f>'Indicateurs 16-22'!G7-'Indicateurs 16-22'!G26</f>
        <v>-7.1679127179127136</v>
      </c>
      <c r="H7" s="22">
        <f>'Indicateurs 16-22'!H7-'Indicateurs 16-22'!H26</f>
        <v>-5.9806729732828785</v>
      </c>
      <c r="I7" s="19">
        <f>'Indicateurs 16-22'!I7-'Indicateurs 16-22'!I26</f>
        <v>-1.9943514570416596</v>
      </c>
      <c r="J7" s="19">
        <f>'Indicateurs 16-22'!J7-'Indicateurs 16-22'!J26</f>
        <v>-0.42167654986519665</v>
      </c>
      <c r="K7" s="21">
        <f>'Indicateurs 16-22'!K7-'Indicateurs 16-22'!K26</f>
        <v>-3.7090474685766424</v>
      </c>
      <c r="L7" s="12"/>
    </row>
    <row r="8" spans="1:13" x14ac:dyDescent="0.25">
      <c r="A8" s="133"/>
      <c r="B8" s="53" t="s">
        <v>26</v>
      </c>
      <c r="C8" s="63">
        <f>'Indicateurs 16-22'!C8-'Indicateurs 16-22'!C27</f>
        <v>0.13108728574991924</v>
      </c>
      <c r="D8" s="59">
        <f>'Indicateurs 16-22'!D8-'Indicateurs 16-22'!D27</f>
        <v>0.89256636801061884</v>
      </c>
      <c r="E8" s="20">
        <f>'Indicateurs 16-22'!E8-'Indicateurs 16-22'!E27</f>
        <v>0.82930744658567201</v>
      </c>
      <c r="F8" s="20">
        <f>'Indicateurs 16-22'!F8-'Indicateurs 16-22'!F27</f>
        <v>0.46672690763052227</v>
      </c>
      <c r="G8" s="89">
        <f>'Indicateurs 16-22'!G8-'Indicateurs 16-22'!G27</f>
        <v>1.2035802035803123E-2</v>
      </c>
      <c r="H8" s="22">
        <f>'Indicateurs 16-22'!H8-'Indicateurs 16-22'!H27</f>
        <v>0.16049638802889588</v>
      </c>
      <c r="I8" s="19">
        <f>'Indicateurs 16-22'!I8-'Indicateurs 16-22'!I27</f>
        <v>-0.50572428569233452</v>
      </c>
      <c r="J8" s="19">
        <f>'Indicateurs 16-22'!J8-'Indicateurs 16-22'!J27</f>
        <v>0.62240185684336646</v>
      </c>
      <c r="K8" s="21">
        <f>'Indicateurs 16-22'!K8-'Indicateurs 16-22'!K27</f>
        <v>-0.10563232919036558</v>
      </c>
      <c r="L8" s="12"/>
    </row>
    <row r="9" spans="1:13" x14ac:dyDescent="0.25">
      <c r="A9" s="133"/>
      <c r="B9" s="53" t="s">
        <v>30</v>
      </c>
      <c r="C9" s="61">
        <f>'Indicateurs 16-22'!C9-'Indicateurs 16-22'!C28</f>
        <v>1.0485960161066177E-2</v>
      </c>
      <c r="D9" s="54">
        <f>'Indicateurs 16-22'!D9-'Indicateurs 16-22'!D28</f>
        <v>1.0762817322050866E-2</v>
      </c>
      <c r="E9" s="28">
        <f>'Indicateurs 16-22'!E9-'Indicateurs 16-22'!E28</f>
        <v>-3.1723746683424037E-2</v>
      </c>
      <c r="F9" s="28">
        <f>'Indicateurs 16-22'!F9-'Indicateurs 16-22'!F28</f>
        <v>-3.4307228915662624E-2</v>
      </c>
      <c r="G9" s="90">
        <f>'Indicateurs 16-22'!G9-'Indicateurs 16-22'!G28</f>
        <v>-3.6872586872586877E-2</v>
      </c>
      <c r="H9" s="29">
        <f>'Indicateurs 16-22'!H9-'Indicateurs 16-22'!H28</f>
        <v>-2.7322248977563746E-2</v>
      </c>
      <c r="I9" s="57">
        <f>'Indicateurs 16-22'!I9-'Indicateurs 16-22'!I28</f>
        <v>-2.2008877467136867E-2</v>
      </c>
      <c r="J9" s="57">
        <f>'Indicateurs 16-22'!J9-'Indicateurs 16-22'!J28</f>
        <v>-4.1496855345912742E-3</v>
      </c>
      <c r="K9" s="30">
        <f>'Indicateurs 16-22'!K9-'Indicateurs 16-22'!K28</f>
        <v>-2.4641879081525153E-2</v>
      </c>
      <c r="L9" s="12"/>
    </row>
    <row r="10" spans="1:13" ht="16.5" customHeight="1" x14ac:dyDescent="0.25">
      <c r="A10" s="133"/>
      <c r="B10" s="53" t="s">
        <v>5</v>
      </c>
      <c r="C10" s="63">
        <f>'Indicateurs 16-22'!C10-'Indicateurs 16-22'!C29</f>
        <v>2.0457522360403573</v>
      </c>
      <c r="D10" s="59">
        <f>'Indicateurs 16-22'!D10-'Indicateurs 16-22'!D29</f>
        <v>0.33975236436037903</v>
      </c>
      <c r="E10" s="20">
        <f>'Indicateurs 16-22'!E10-'Indicateurs 16-22'!E29</f>
        <v>-3.6612336789554547</v>
      </c>
      <c r="F10" s="20">
        <f>'Indicateurs 16-22'!F10-'Indicateurs 16-22'!F29</f>
        <v>-1.0606443420741982</v>
      </c>
      <c r="G10" s="89">
        <f>'Indicateurs 16-22'!G10-'Indicateurs 16-22'!G29</f>
        <v>0.6410313560313341</v>
      </c>
      <c r="H10" s="22">
        <f>'Indicateurs 16-22'!H10-'Indicateurs 16-22'!H29</f>
        <v>-2.9576555823108777</v>
      </c>
      <c r="I10" s="19">
        <f>'Indicateurs 16-22'!I10-'Indicateurs 16-22'!I29</f>
        <v>-0.65621422699578602</v>
      </c>
      <c r="J10" s="19">
        <f>'Indicateurs 16-22'!J10-'Indicateurs 16-22'!J29</f>
        <v>-0.16191931716082308</v>
      </c>
      <c r="K10" s="21">
        <f>'Indicateurs 16-22'!K10-'Indicateurs 16-22'!K29</f>
        <v>0.59974650656553763</v>
      </c>
      <c r="L10" s="12"/>
      <c r="M10" s="131" t="s">
        <v>58</v>
      </c>
    </row>
    <row r="11" spans="1:13" x14ac:dyDescent="0.25">
      <c r="A11" s="133"/>
      <c r="B11" s="53" t="s">
        <v>31</v>
      </c>
      <c r="C11" s="62">
        <f>'Indicateurs 16-22'!C11-'Indicateurs 16-22'!C30</f>
        <v>-2.9130884082243513E-3</v>
      </c>
      <c r="D11" s="58">
        <f>'Indicateurs 16-22'!D11-'Indicateurs 16-22'!D30</f>
        <v>3.3391405342624858E-2</v>
      </c>
      <c r="E11" s="38">
        <f>'Indicateurs 16-22'!E11-'Indicateurs 16-22'!E30</f>
        <v>-0.14077119117441694</v>
      </c>
      <c r="F11" s="38">
        <f>'Indicateurs 16-22'!F11-'Indicateurs 16-22'!F30</f>
        <v>2.7935270493739672E-2</v>
      </c>
      <c r="G11" s="94">
        <f>'Indicateurs 16-22'!G11-'Indicateurs 16-22'!G30</f>
        <v>5.0836550836550809E-2</v>
      </c>
      <c r="H11" s="41">
        <f>'Indicateurs 16-22'!H11-'Indicateurs 16-22'!H30</f>
        <v>-8.5399227917287823E-2</v>
      </c>
      <c r="I11" s="39">
        <f>'Indicateurs 16-22'!I11-'Indicateurs 16-22'!I30</f>
        <v>-9.1261015204247009E-2</v>
      </c>
      <c r="J11" s="39">
        <f>'Indicateurs 16-22'!J11-'Indicateurs 16-22'!J30</f>
        <v>2.2377957472297094E-2</v>
      </c>
      <c r="K11" s="40">
        <f>'Indicateurs 16-22'!K11-'Indicateurs 16-22'!K30</f>
        <v>-6.2706270627062688E-2</v>
      </c>
    </row>
    <row r="12" spans="1:13" x14ac:dyDescent="0.25">
      <c r="A12" s="133"/>
      <c r="B12" s="53" t="s">
        <v>32</v>
      </c>
      <c r="C12" s="62">
        <f>'Indicateurs 16-22'!C12-'Indicateurs 16-22'!C31</f>
        <v>3.3843494993407684E-2</v>
      </c>
      <c r="D12" s="58">
        <f>'Indicateurs 16-22'!D12-'Indicateurs 16-22'!D31</f>
        <v>6.8607930977268972E-2</v>
      </c>
      <c r="E12" s="38">
        <f>'Indicateurs 16-22'!E12-'Indicateurs 16-22'!E31</f>
        <v>0.12487781036168133</v>
      </c>
      <c r="F12" s="38">
        <f>'Indicateurs 16-22'!F12-'Indicateurs 16-22'!F31</f>
        <v>4.3349870068509329E-2</v>
      </c>
      <c r="G12" s="94">
        <f>'Indicateurs 16-22'!G12-'Indicateurs 16-22'!G31</f>
        <v>3.9253539253539249E-2</v>
      </c>
      <c r="H12" s="41">
        <f>'Indicateurs 16-22'!H12-'Indicateurs 16-22'!H31</f>
        <v>7.2812750831326684E-2</v>
      </c>
      <c r="I12" s="39">
        <f>'Indicateurs 16-22'!I12-'Indicateurs 16-22'!I31</f>
        <v>0.14364805894238675</v>
      </c>
      <c r="J12" s="39">
        <f>'Indicateurs 16-22'!J12-'Indicateurs 16-22'!J31</f>
        <v>8.4138963761605262E-2</v>
      </c>
      <c r="K12" s="40">
        <f>'Indicateurs 16-22'!K12-'Indicateurs 16-22'!K31</f>
        <v>0.11143880345481356</v>
      </c>
    </row>
    <row r="13" spans="1:13" x14ac:dyDescent="0.25">
      <c r="A13" s="133"/>
      <c r="B13" s="53" t="s">
        <v>41</v>
      </c>
      <c r="C13" s="64">
        <v>0.52876848926025621</v>
      </c>
      <c r="D13" s="23">
        <v>0.32922168583454647</v>
      </c>
      <c r="E13" s="24">
        <v>-5.2227393232904369</v>
      </c>
      <c r="F13" s="24">
        <v>-4.1421696766645528</v>
      </c>
      <c r="G13" s="88">
        <v>-4.0139608856719189</v>
      </c>
      <c r="H13" s="26">
        <v>-7.7955601647597188</v>
      </c>
      <c r="I13" s="26">
        <v>-4.7540366979710758</v>
      </c>
      <c r="J13" s="26">
        <v>-1.1630512042849706</v>
      </c>
      <c r="K13" s="83">
        <v>-3.3725976023553983</v>
      </c>
      <c r="M13" s="131" t="s">
        <v>58</v>
      </c>
    </row>
    <row r="14" spans="1:13" ht="15" customHeight="1" x14ac:dyDescent="0.25">
      <c r="A14" s="133"/>
      <c r="B14" s="17" t="s">
        <v>38</v>
      </c>
      <c r="C14" s="61">
        <f>'Indicateurs 16-22'!C14/'Indicateurs 16-22'!C33-1</f>
        <v>6.6304079817887329E-2</v>
      </c>
      <c r="D14" s="27">
        <f>'Indicateurs 16-22'!D14/'Indicateurs 16-22'!D33-1</f>
        <v>0.11340491001575326</v>
      </c>
      <c r="E14" s="28">
        <f>'Indicateurs 16-22'!E14/'Indicateurs 16-22'!E33-1</f>
        <v>5.1796873427275569E-2</v>
      </c>
      <c r="F14" s="28">
        <f>'Indicateurs 16-22'!F14/'Indicateurs 16-22'!F33-1</f>
        <v>2.2130385773462935E-2</v>
      </c>
      <c r="G14" s="90">
        <f>'Indicateurs 16-22'!G14/'Indicateurs 16-22'!G33-1</f>
        <v>1.6440466348792704E-3</v>
      </c>
      <c r="H14" s="42">
        <f>'Indicateurs 16-22'!H14/'Indicateurs 16-22'!H33-1</f>
        <v>3.0460124634073882E-2</v>
      </c>
      <c r="I14" s="42">
        <f>'Indicateurs 16-22'!I14/'Indicateurs 16-22'!I33-1</f>
        <v>6.2366752797965885E-2</v>
      </c>
      <c r="J14" s="42">
        <f>'Indicateurs 16-22'!J14/'Indicateurs 16-22'!J33-1</f>
        <v>8.4810565490216261E-2</v>
      </c>
      <c r="K14" s="84">
        <f>'Indicateurs 16-22'!K14/'Indicateurs 16-22'!K33-1</f>
        <v>0.12371984040592965</v>
      </c>
      <c r="L14" s="12"/>
      <c r="M14" s="131" t="s">
        <v>58</v>
      </c>
    </row>
    <row r="15" spans="1:13" ht="15.75" thickBot="1" x14ac:dyDescent="0.3">
      <c r="A15" s="133"/>
      <c r="B15" s="60" t="s">
        <v>33</v>
      </c>
      <c r="C15" s="69">
        <f>'Indicateurs 16-22'!C15/'Indicateurs 16-22'!C34-1</f>
        <v>8.8687334742408197E-2</v>
      </c>
      <c r="D15" s="70">
        <f>'Indicateurs 16-22'!D15/'Indicateurs 16-22'!D34-1</f>
        <v>0.13675305916059255</v>
      </c>
      <c r="E15" s="66">
        <f>'Indicateurs 16-22'!E15/'Indicateurs 16-22'!E34-1</f>
        <v>-8.3808576705844962E-3</v>
      </c>
      <c r="F15" s="66">
        <f>'Indicateurs 16-22'!F15/'Indicateurs 16-22'!F34-1</f>
        <v>-2.1899259448112107E-2</v>
      </c>
      <c r="G15" s="95">
        <f>'Indicateurs 16-22'!G15/'Indicateurs 16-22'!G34-1</f>
        <v>-4.6051361726390683E-2</v>
      </c>
      <c r="H15" s="68">
        <f>'Indicateurs 16-22'!H15/'Indicateurs 16-22'!H34-1</f>
        <v>-4.5349582885188311E-2</v>
      </c>
      <c r="I15" s="71">
        <f>'Indicateurs 16-22'!I15/'Indicateurs 16-22'!I34-1</f>
        <v>1.3898967673262597E-2</v>
      </c>
      <c r="J15" s="71">
        <f>'Indicateurs 16-22'!J15/'Indicateurs 16-22'!J34-1</f>
        <v>8.8852480945004197E-2</v>
      </c>
      <c r="K15" s="67">
        <f>'Indicateurs 16-22'!K15/'Indicateurs 16-22'!K34-1</f>
        <v>9.0040840242090914E-2</v>
      </c>
      <c r="L15" s="12"/>
      <c r="M15" s="131" t="s">
        <v>58</v>
      </c>
    </row>
    <row r="16" spans="1:13" x14ac:dyDescent="0.25">
      <c r="B16" s="152" t="s">
        <v>23</v>
      </c>
      <c r="C16" s="153">
        <f>'Indicateurs 16-22'!C16-'Indicateurs 16-22'!C35</f>
        <v>-8.5329247585789005</v>
      </c>
      <c r="D16" s="154">
        <f>'Indicateurs 16-22'!D16-'Indicateurs 16-22'!D35</f>
        <v>-9.4108955533432948</v>
      </c>
      <c r="E16" s="155">
        <f>'Indicateurs 16-22'!E16-'Indicateurs 16-22'!E35</f>
        <v>15.156017752408879</v>
      </c>
      <c r="F16" s="155">
        <f>'Indicateurs 16-22'!F16-'Indicateurs 16-22'!F35</f>
        <v>-5.6555522088353385</v>
      </c>
      <c r="G16" s="156">
        <f>'Indicateurs 16-22'!G16-'Indicateurs 16-22'!G35</f>
        <v>-7.43226336726336</v>
      </c>
      <c r="H16" s="157">
        <f>'Indicateurs 16-22'!H16-'Indicateurs 16-22'!H35</f>
        <v>32.679477850399422</v>
      </c>
      <c r="I16" s="157">
        <f>'Indicateurs 16-22'!I16-'Indicateurs 16-22'!I35</f>
        <v>14.495903726922819</v>
      </c>
      <c r="J16" s="157">
        <f>'Indicateurs 16-22'!J16-'Indicateurs 16-22'!J35</f>
        <v>20.47093003893383</v>
      </c>
      <c r="K16" s="158">
        <f>'Indicateurs 16-22'!K16-'Indicateurs 16-22'!K35</f>
        <v>6.5309844814268558</v>
      </c>
      <c r="L16" s="12"/>
      <c r="M16" s="131"/>
    </row>
    <row r="17" spans="1:13" x14ac:dyDescent="0.25">
      <c r="B17" s="17" t="s">
        <v>25</v>
      </c>
      <c r="C17" s="62">
        <f>'Indicateurs 16-22'!C17-'Indicateurs 16-22'!C36</f>
        <v>-1.0000000000000009E-2</v>
      </c>
      <c r="D17" s="37">
        <f>'Indicateurs 16-22'!D17-'Indicateurs 16-22'!D36</f>
        <v>-9.9999999999997868E-3</v>
      </c>
      <c r="E17" s="38">
        <f>'Indicateurs 16-22'!E17-'Indicateurs 16-22'!E36</f>
        <v>-1.0000000000000009E-2</v>
      </c>
      <c r="F17" s="38">
        <f>'Indicateurs 16-22'!F17-'Indicateurs 16-22'!F36</f>
        <v>-2.0000000000000018E-2</v>
      </c>
      <c r="G17" s="94">
        <f>'Indicateurs 16-22'!G17-'Indicateurs 16-22'!G36</f>
        <v>-2.0000000000000018E-2</v>
      </c>
      <c r="H17" s="41">
        <f>'Indicateurs 16-22'!H17-'Indicateurs 16-22'!H36</f>
        <v>-6.0000000000000053E-2</v>
      </c>
      <c r="I17" s="41">
        <f>'Indicateurs 16-22'!I17-'Indicateurs 16-22'!I36</f>
        <v>-2.0000000000000018E-2</v>
      </c>
      <c r="J17" s="41">
        <f>'Indicateurs 16-22'!J17-'Indicateurs 16-22'!J36</f>
        <v>-2.0000000000000018E-2</v>
      </c>
      <c r="K17" s="85">
        <f>'Indicateurs 16-22'!K17-'Indicateurs 16-22'!K36</f>
        <v>-2.0000000000000018E-2</v>
      </c>
    </row>
    <row r="18" spans="1:13" ht="15.75" thickBot="1" x14ac:dyDescent="0.3">
      <c r="B18" s="43" t="s">
        <v>24</v>
      </c>
      <c r="C18" s="137">
        <f>'Indicateurs 16-22'!C18-'Indicateurs 16-22'!C37</f>
        <v>-9.9999999999998979E-3</v>
      </c>
      <c r="D18" s="111">
        <f>'Indicateurs 16-22'!D18-'Indicateurs 16-22'!D37</f>
        <v>-1.0000000000000009E-2</v>
      </c>
      <c r="E18" s="112">
        <f>'Indicateurs 16-22'!E18-'Indicateurs 16-22'!E37</f>
        <v>1.0000000000000009E-2</v>
      </c>
      <c r="F18" s="112">
        <f>'Indicateurs 16-22'!F18-'Indicateurs 16-22'!F37</f>
        <v>-1.0000000000000009E-2</v>
      </c>
      <c r="G18" s="147">
        <f>'Indicateurs 16-22'!G18-'Indicateurs 16-22'!G37</f>
        <v>1.0000000000000009E-2</v>
      </c>
      <c r="H18" s="113">
        <f>'Indicateurs 16-22'!H18-'Indicateurs 16-22'!H37</f>
        <v>-1.0000000000000009E-2</v>
      </c>
      <c r="I18" s="113">
        <f>'Indicateurs 16-22'!I18-'Indicateurs 16-22'!I37</f>
        <v>-3.0000000000000027E-2</v>
      </c>
      <c r="J18" s="113">
        <f>'Indicateurs 16-22'!J18-'Indicateurs 16-22'!J37</f>
        <v>0</v>
      </c>
      <c r="K18" s="135">
        <f>'Indicateurs 16-22'!K18-'Indicateurs 16-22'!K37</f>
        <v>2.0000000000000018E-2</v>
      </c>
    </row>
    <row r="19" spans="1:13" s="6" customFormat="1" ht="17.25" customHeight="1" x14ac:dyDescent="0.25">
      <c r="A19" s="133"/>
      <c r="B19" s="96" t="s">
        <v>34</v>
      </c>
      <c r="C19" s="97"/>
      <c r="D19" s="97"/>
      <c r="E19" s="97"/>
      <c r="F19" s="97"/>
      <c r="G19" s="97"/>
      <c r="H19" s="97"/>
      <c r="I19" s="97"/>
      <c r="J19" s="97"/>
      <c r="K19" s="98"/>
    </row>
    <row r="20" spans="1:13" s="6" customFormat="1" ht="17.25" customHeight="1" x14ac:dyDescent="0.25">
      <c r="A20" s="133"/>
      <c r="B20" s="17" t="s">
        <v>44</v>
      </c>
      <c r="C20" s="62">
        <v>0.29511278195488722</v>
      </c>
      <c r="D20" s="37">
        <v>0.42276422764227645</v>
      </c>
      <c r="E20" s="38">
        <v>0.5</v>
      </c>
      <c r="F20" s="38">
        <v>0.69477911646586343</v>
      </c>
      <c r="G20" s="94">
        <v>0.56019656019656017</v>
      </c>
      <c r="H20" s="41">
        <v>0.24575163398692809</v>
      </c>
      <c r="I20" s="41">
        <v>0.40213178294573643</v>
      </c>
      <c r="J20" s="41">
        <v>0.40666666666666668</v>
      </c>
      <c r="K20" s="85">
        <v>0.48184818481848185</v>
      </c>
      <c r="M20" s="131" t="s">
        <v>58</v>
      </c>
    </row>
    <row r="21" spans="1:13" ht="16.5" customHeight="1" x14ac:dyDescent="0.25">
      <c r="B21" s="17" t="s">
        <v>35</v>
      </c>
      <c r="C21" s="64">
        <f t="shared" ref="C21:K21" si="0">(C41-C54)*-1</f>
        <v>-0.49177171974523048</v>
      </c>
      <c r="D21" s="23">
        <f t="shared" si="0"/>
        <v>-0.4964355362946975</v>
      </c>
      <c r="E21" s="24">
        <f t="shared" si="0"/>
        <v>-0.61397727272725433</v>
      </c>
      <c r="F21" s="24">
        <f t="shared" si="0"/>
        <v>-5.1649680559783917E-2</v>
      </c>
      <c r="G21" s="88">
        <f t="shared" si="0"/>
        <v>5.9706458884647873E-2</v>
      </c>
      <c r="H21" s="26">
        <f t="shared" si="0"/>
        <v>-0.89345472731295672</v>
      </c>
      <c r="I21" s="26">
        <f t="shared" si="0"/>
        <v>-1.0651205405088717</v>
      </c>
      <c r="J21" s="26">
        <f t="shared" si="0"/>
        <v>-0.80998649229445618</v>
      </c>
      <c r="K21" s="83">
        <f t="shared" si="0"/>
        <v>-0.44669138818602505</v>
      </c>
      <c r="L21" s="12"/>
      <c r="M21" s="131" t="s">
        <v>58</v>
      </c>
    </row>
    <row r="22" spans="1:13" x14ac:dyDescent="0.25">
      <c r="B22" s="17" t="s">
        <v>37</v>
      </c>
      <c r="C22" s="63">
        <f t="shared" ref="C22:K22" si="1">(C42-C55)*-1</f>
        <v>-3.4235661995753617</v>
      </c>
      <c r="D22" s="18">
        <f t="shared" si="1"/>
        <v>-4.6211348862405259</v>
      </c>
      <c r="E22" s="20">
        <f t="shared" si="1"/>
        <v>-11.557196969696975</v>
      </c>
      <c r="F22" s="20">
        <f t="shared" si="1"/>
        <v>-2.1209993915424548</v>
      </c>
      <c r="G22" s="89">
        <f t="shared" si="1"/>
        <v>-12.04626800940899</v>
      </c>
      <c r="H22" s="22">
        <f t="shared" si="1"/>
        <v>1.1982297005789064</v>
      </c>
      <c r="I22" s="22">
        <f t="shared" si="1"/>
        <v>-5.4041155220558039</v>
      </c>
      <c r="J22" s="22">
        <f t="shared" si="1"/>
        <v>-7.8421808804568229</v>
      </c>
      <c r="K22" s="82">
        <f t="shared" si="1"/>
        <v>-10.407223191693561</v>
      </c>
      <c r="L22" s="12"/>
    </row>
    <row r="23" spans="1:13" x14ac:dyDescent="0.25">
      <c r="B23" s="17" t="s">
        <v>30</v>
      </c>
      <c r="C23" s="64">
        <f t="shared" ref="C23:K23" si="2">((C44-C57)*-1)*100</f>
        <v>1.3430658174097609</v>
      </c>
      <c r="D23" s="23">
        <f t="shared" si="2"/>
        <v>0.34412242686890915</v>
      </c>
      <c r="E23" s="24">
        <f t="shared" si="2"/>
        <v>-2.2083333333333344</v>
      </c>
      <c r="F23" s="24">
        <f t="shared" si="2"/>
        <v>2.3665196227563134</v>
      </c>
      <c r="G23" s="88">
        <f t="shared" si="2"/>
        <v>-2.9634666274625077</v>
      </c>
      <c r="H23" s="26">
        <f t="shared" si="2"/>
        <v>2.7516270880194704</v>
      </c>
      <c r="I23" s="26">
        <f t="shared" si="2"/>
        <v>2.8654000117167566E-2</v>
      </c>
      <c r="J23" s="26">
        <f t="shared" si="2"/>
        <v>-0.37520722048259847</v>
      </c>
      <c r="K23" s="83">
        <f t="shared" si="2"/>
        <v>-1.7591396911264323</v>
      </c>
      <c r="L23" s="12"/>
    </row>
    <row r="24" spans="1:13" ht="15" customHeight="1" x14ac:dyDescent="0.25">
      <c r="B24" s="17" t="s">
        <v>5</v>
      </c>
      <c r="C24" s="63">
        <f t="shared" ref="C24:K24" si="3">(C45-C58)*-1</f>
        <v>-0.97725690021229639</v>
      </c>
      <c r="D24" s="18">
        <f t="shared" si="3"/>
        <v>-2.7129293066089133</v>
      </c>
      <c r="E24" s="20">
        <f t="shared" si="3"/>
        <v>-4.0643939393939377</v>
      </c>
      <c r="F24" s="20">
        <f t="shared" si="3"/>
        <v>-3.6104358077274128</v>
      </c>
      <c r="G24" s="89">
        <f t="shared" si="3"/>
        <v>-3.6818261785749087</v>
      </c>
      <c r="H24" s="22">
        <f t="shared" si="3"/>
        <v>-3.0466783435967386</v>
      </c>
      <c r="I24" s="22">
        <f t="shared" si="3"/>
        <v>-3.4310597332604118</v>
      </c>
      <c r="J24" s="22">
        <f t="shared" si="3"/>
        <v>-5.9906594216245992</v>
      </c>
      <c r="K24" s="82">
        <f t="shared" si="3"/>
        <v>-2.6040838495768526</v>
      </c>
      <c r="L24" s="12"/>
      <c r="M24" s="131" t="s">
        <v>58</v>
      </c>
    </row>
    <row r="25" spans="1:13" x14ac:dyDescent="0.25">
      <c r="B25" s="17" t="s">
        <v>26</v>
      </c>
      <c r="C25" s="63">
        <f t="shared" ref="C25:K25" si="4">(C43-C56)*-1</f>
        <v>5.1606576645435247</v>
      </c>
      <c r="D25" s="18">
        <f t="shared" si="4"/>
        <v>5.2096939328277356</v>
      </c>
      <c r="E25" s="20">
        <f t="shared" si="4"/>
        <v>6.4921590909090909</v>
      </c>
      <c r="F25" s="20">
        <f t="shared" si="4"/>
        <v>7.0956723456038944</v>
      </c>
      <c r="G25" s="89">
        <f t="shared" si="4"/>
        <v>5.3803060374399685</v>
      </c>
      <c r="H25" s="22">
        <f t="shared" si="4"/>
        <v>5.6305597090600692</v>
      </c>
      <c r="I25" s="22">
        <f t="shared" si="4"/>
        <v>5.777401612934721</v>
      </c>
      <c r="J25" s="22">
        <f t="shared" si="4"/>
        <v>6.6157684042487874</v>
      </c>
      <c r="K25" s="82">
        <f t="shared" si="4"/>
        <v>6.1396496815286623</v>
      </c>
      <c r="L25" s="12"/>
      <c r="M25" s="131" t="s">
        <v>58</v>
      </c>
    </row>
    <row r="26" spans="1:13" x14ac:dyDescent="0.25">
      <c r="B26" s="17" t="s">
        <v>31</v>
      </c>
      <c r="C26" s="62">
        <f t="shared" ref="C26:K26" si="5">(C46-C59)*-1</f>
        <v>5.4709129511677279E-2</v>
      </c>
      <c r="D26" s="37">
        <f t="shared" si="5"/>
        <v>6.3515709642470108E-2</v>
      </c>
      <c r="E26" s="38">
        <f t="shared" si="5"/>
        <v>-3.4090909090909061E-2</v>
      </c>
      <c r="F26" s="38">
        <f t="shared" si="5"/>
        <v>5.1718892607240718E-2</v>
      </c>
      <c r="G26" s="94">
        <f t="shared" si="5"/>
        <v>6.184455552288548E-2</v>
      </c>
      <c r="H26" s="41">
        <f t="shared" si="5"/>
        <v>3.3482060547955328E-2</v>
      </c>
      <c r="I26" s="41">
        <f t="shared" si="5"/>
        <v>3.2036085997149133E-2</v>
      </c>
      <c r="J26" s="41">
        <f t="shared" si="5"/>
        <v>-2.922576287836931E-2</v>
      </c>
      <c r="K26" s="85">
        <f t="shared" si="5"/>
        <v>0.10339411918680741</v>
      </c>
    </row>
    <row r="27" spans="1:13" x14ac:dyDescent="0.25">
      <c r="B27" s="17" t="s">
        <v>32</v>
      </c>
      <c r="C27" s="62">
        <f t="shared" ref="C27:K27" si="6">(C47-C60)*-1</f>
        <v>-7.8641188959660407E-3</v>
      </c>
      <c r="D27" s="37">
        <f t="shared" si="6"/>
        <v>-4.7806067172264349E-2</v>
      </c>
      <c r="E27" s="38">
        <f t="shared" si="6"/>
        <v>-6.8181818181818177E-2</v>
      </c>
      <c r="F27" s="38">
        <f t="shared" si="6"/>
        <v>3.8028597505324058E-4</v>
      </c>
      <c r="G27" s="94">
        <f t="shared" si="6"/>
        <v>2.7050867391943539E-2</v>
      </c>
      <c r="H27" s="41">
        <f t="shared" si="6"/>
        <v>-2.1986430178103922E-2</v>
      </c>
      <c r="I27" s="41">
        <f t="shared" si="6"/>
        <v>2.7068403272734354E-2</v>
      </c>
      <c r="J27" s="41">
        <f t="shared" si="6"/>
        <v>2.2901700742923803E-2</v>
      </c>
      <c r="K27" s="85">
        <f t="shared" si="6"/>
        <v>2.6175726376406749E-3</v>
      </c>
    </row>
    <row r="28" spans="1:13" x14ac:dyDescent="0.25">
      <c r="B28" s="17" t="s">
        <v>41</v>
      </c>
      <c r="C28" s="64">
        <v>0.75554112762858949</v>
      </c>
      <c r="D28" s="23">
        <v>1.2380388862248126</v>
      </c>
      <c r="E28" s="24">
        <v>-2.8674985589503654</v>
      </c>
      <c r="F28" s="24">
        <v>2.1236789756678309</v>
      </c>
      <c r="G28" s="88">
        <v>-4.1970640797832193</v>
      </c>
      <c r="H28" s="26">
        <v>1.4691002015614796</v>
      </c>
      <c r="I28" s="26">
        <v>-0.81726657315454032</v>
      </c>
      <c r="J28" s="26">
        <v>-2.1931565418060739</v>
      </c>
      <c r="K28" s="83">
        <v>-2.7089512946024907</v>
      </c>
      <c r="M28" s="131" t="s">
        <v>58</v>
      </c>
    </row>
    <row r="29" spans="1:13" x14ac:dyDescent="0.25">
      <c r="B29" s="17" t="s">
        <v>39</v>
      </c>
      <c r="C29" s="61">
        <f t="shared" ref="C29:K29" si="7">(C48-C61)/C48*-1</f>
        <v>-1.865867314444828E-2</v>
      </c>
      <c r="D29" s="27">
        <f t="shared" si="7"/>
        <v>8.2742689762541691E-3</v>
      </c>
      <c r="E29" s="28">
        <f t="shared" si="7"/>
        <v>-6.1887499827707512E-2</v>
      </c>
      <c r="F29" s="28">
        <f t="shared" si="7"/>
        <v>5.0482559615134624E-3</v>
      </c>
      <c r="G29" s="90">
        <f t="shared" si="7"/>
        <v>-2.1979296428942093E-2</v>
      </c>
      <c r="H29" s="42">
        <f t="shared" si="7"/>
        <v>-2.5650449484809532E-2</v>
      </c>
      <c r="I29" s="42">
        <f t="shared" si="7"/>
        <v>-2.0565353333380503E-3</v>
      </c>
      <c r="J29" s="42">
        <f t="shared" si="7"/>
        <v>-2.5269153116067079E-2</v>
      </c>
      <c r="K29" s="84">
        <f t="shared" si="7"/>
        <v>-4.7514335333792401E-2</v>
      </c>
      <c r="L29" s="12"/>
      <c r="M29" s="131" t="s">
        <v>58</v>
      </c>
    </row>
    <row r="30" spans="1:13" ht="15.75" thickBot="1" x14ac:dyDescent="0.3">
      <c r="B30" s="43" t="s">
        <v>40</v>
      </c>
      <c r="C30" s="69">
        <f t="shared" ref="C30:K30" si="8">(C31/C49)</f>
        <v>-1.083104007592744E-2</v>
      </c>
      <c r="D30" s="65">
        <f t="shared" si="8"/>
        <v>2.6461183443712531E-2</v>
      </c>
      <c r="E30" s="66">
        <f t="shared" si="8"/>
        <v>-0.10031429582747492</v>
      </c>
      <c r="F30" s="66">
        <f t="shared" si="8"/>
        <v>3.407600339103585E-2</v>
      </c>
      <c r="G30" s="95">
        <f t="shared" si="8"/>
        <v>-8.5924994655218134E-2</v>
      </c>
      <c r="H30" s="68">
        <f t="shared" si="8"/>
        <v>-6.5647005620893383E-3</v>
      </c>
      <c r="I30" s="68">
        <f t="shared" si="8"/>
        <v>-1.3995246628264653E-2</v>
      </c>
      <c r="J30" s="68">
        <f t="shared" si="8"/>
        <v>-5.3753609146829681E-2</v>
      </c>
      <c r="K30" s="93">
        <f t="shared" si="8"/>
        <v>-8.7456622748814869E-2</v>
      </c>
      <c r="L30" s="12"/>
      <c r="M30" s="131" t="s">
        <v>58</v>
      </c>
    </row>
    <row r="31" spans="1:13" x14ac:dyDescent="0.25">
      <c r="B31" s="52" t="s">
        <v>29</v>
      </c>
      <c r="C31" s="159">
        <f t="shared" ref="C31:K31" si="9">(C49-C62)*-1</f>
        <v>-45.769694777070981</v>
      </c>
      <c r="D31" s="72">
        <f t="shared" si="9"/>
        <v>81.406054983749073</v>
      </c>
      <c r="E31" s="73">
        <f t="shared" si="9"/>
        <v>-271.08064393939412</v>
      </c>
      <c r="F31" s="73">
        <f t="shared" si="9"/>
        <v>64.810756008518183</v>
      </c>
      <c r="G31" s="160">
        <f t="shared" si="9"/>
        <v>-135.81177447809455</v>
      </c>
      <c r="H31" s="157">
        <f t="shared" si="9"/>
        <v>-29.787146649950046</v>
      </c>
      <c r="I31" s="157">
        <f t="shared" si="9"/>
        <v>-43.848111850969417</v>
      </c>
      <c r="J31" s="157">
        <f t="shared" si="9"/>
        <v>-202.29697488794727</v>
      </c>
      <c r="K31" s="158">
        <f t="shared" si="9"/>
        <v>-253.66757220137833</v>
      </c>
      <c r="L31" s="12"/>
      <c r="M31" s="131"/>
    </row>
    <row r="32" spans="1:13" x14ac:dyDescent="0.25">
      <c r="B32" s="17" t="s">
        <v>23</v>
      </c>
      <c r="C32" s="91">
        <f t="shared" ref="C32:K32" si="10">(C50-C63)*-1</f>
        <v>-62.706523312101915</v>
      </c>
      <c r="D32" s="50">
        <f t="shared" si="10"/>
        <v>-49.851458559046591</v>
      </c>
      <c r="E32" s="51">
        <f t="shared" si="10"/>
        <v>-56.182954545454542</v>
      </c>
      <c r="F32" s="51">
        <f t="shared" si="10"/>
        <v>-9.5964914815941533</v>
      </c>
      <c r="G32" s="148">
        <f t="shared" si="10"/>
        <v>-31.157141527001865</v>
      </c>
      <c r="H32" s="31">
        <f t="shared" si="10"/>
        <v>-100.63161284523765</v>
      </c>
      <c r="I32" s="31">
        <f t="shared" si="10"/>
        <v>-43.999516197691904</v>
      </c>
      <c r="J32" s="31">
        <f t="shared" si="10"/>
        <v>-53.739145330631786</v>
      </c>
      <c r="K32" s="86">
        <f t="shared" si="10"/>
        <v>-44.888736584940233</v>
      </c>
      <c r="L32" s="12"/>
      <c r="M32" s="131"/>
    </row>
    <row r="33" spans="1:13" x14ac:dyDescent="0.25">
      <c r="B33" s="17" t="s">
        <v>25</v>
      </c>
      <c r="C33" s="62">
        <f t="shared" ref="C33:K33" si="11">(C51-C64)*-1</f>
        <v>0</v>
      </c>
      <c r="D33" s="37">
        <f t="shared" si="11"/>
        <v>1.9999999999999796E-2</v>
      </c>
      <c r="E33" s="38">
        <f t="shared" si="11"/>
        <v>0</v>
      </c>
      <c r="F33" s="38">
        <f t="shared" si="11"/>
        <v>-1.0000000000000009E-2</v>
      </c>
      <c r="G33" s="94">
        <f t="shared" si="11"/>
        <v>-1.0000000000000009E-2</v>
      </c>
      <c r="H33" s="41">
        <f t="shared" si="11"/>
        <v>-1.0000000000000009E-2</v>
      </c>
      <c r="I33" s="41">
        <f t="shared" si="11"/>
        <v>0</v>
      </c>
      <c r="J33" s="41">
        <f t="shared" si="11"/>
        <v>0</v>
      </c>
      <c r="K33" s="85">
        <f t="shared" si="11"/>
        <v>-1.0000000000000009E-2</v>
      </c>
      <c r="M33" s="131"/>
    </row>
    <row r="34" spans="1:13" ht="15.75" thickBot="1" x14ac:dyDescent="0.3">
      <c r="B34" s="43" t="s">
        <v>24</v>
      </c>
      <c r="C34" s="137">
        <f t="shared" ref="C34:K34" si="12">(C52-C65)*-1</f>
        <v>0</v>
      </c>
      <c r="D34" s="111">
        <f t="shared" si="12"/>
        <v>-1.0000000000000009E-2</v>
      </c>
      <c r="E34" s="112">
        <f t="shared" si="12"/>
        <v>-3.0000000000000027E-2</v>
      </c>
      <c r="F34" s="112">
        <f t="shared" si="12"/>
        <v>-3.0000000000000027E-2</v>
      </c>
      <c r="G34" s="147">
        <f t="shared" si="12"/>
        <v>-6.0000000000000053E-2</v>
      </c>
      <c r="H34" s="113">
        <f t="shared" si="12"/>
        <v>-1.0000000000000009E-2</v>
      </c>
      <c r="I34" s="113">
        <f t="shared" si="12"/>
        <v>-2.0000000000000018E-2</v>
      </c>
      <c r="J34" s="113">
        <f t="shared" si="12"/>
        <v>-3.9999999999999925E-2</v>
      </c>
      <c r="K34" s="135">
        <f t="shared" si="12"/>
        <v>-5.9999999999999942E-2</v>
      </c>
      <c r="M34" s="131"/>
    </row>
    <row r="35" spans="1:13" x14ac:dyDescent="0.25">
      <c r="B35" s="36" t="s">
        <v>65</v>
      </c>
      <c r="C35" s="47"/>
      <c r="D35" s="47"/>
      <c r="E35" s="48"/>
      <c r="F35" s="48"/>
      <c r="G35" s="48"/>
      <c r="H35" s="49"/>
      <c r="I35" s="49"/>
      <c r="J35" s="49"/>
      <c r="K35" s="49"/>
    </row>
    <row r="36" spans="1:13" ht="12.75" customHeight="1" x14ac:dyDescent="0.25">
      <c r="B36" s="36" t="s">
        <v>66</v>
      </c>
      <c r="C36" s="8"/>
      <c r="D36" s="8"/>
      <c r="E36" s="8"/>
      <c r="F36" s="8"/>
      <c r="G36" s="8"/>
      <c r="H36" s="9"/>
      <c r="I36" s="9"/>
      <c r="J36" s="9"/>
      <c r="K36" s="9"/>
    </row>
    <row r="37" spans="1:13" ht="12.75" customHeight="1" x14ac:dyDescent="0.25">
      <c r="B37" s="36" t="s">
        <v>61</v>
      </c>
      <c r="C37" s="9"/>
      <c r="D37" s="9"/>
      <c r="E37" s="9"/>
      <c r="F37" s="9"/>
      <c r="G37" s="9"/>
      <c r="H37" s="9"/>
      <c r="I37" s="9"/>
      <c r="J37" s="9"/>
      <c r="K37" s="9"/>
    </row>
    <row r="38" spans="1:13" ht="12.75" customHeight="1" x14ac:dyDescent="0.25">
      <c r="B38" s="36" t="s">
        <v>60</v>
      </c>
      <c r="C38" s="7"/>
      <c r="D38" s="7"/>
      <c r="F38" s="7"/>
      <c r="G38" s="7"/>
      <c r="H38" s="9"/>
      <c r="I38" s="9"/>
      <c r="J38" s="9"/>
      <c r="K38" s="9"/>
    </row>
    <row r="39" spans="1:13" ht="15.75" thickBot="1" x14ac:dyDescent="0.3"/>
    <row r="40" spans="1:13" s="110" customFormat="1" ht="16.5" customHeight="1" x14ac:dyDescent="0.25">
      <c r="A40" s="36"/>
      <c r="B40" s="192" t="s">
        <v>64</v>
      </c>
      <c r="C40" s="193"/>
      <c r="D40" s="193"/>
      <c r="E40" s="193"/>
      <c r="F40" s="193"/>
      <c r="G40" s="193"/>
      <c r="H40" s="193"/>
      <c r="I40" s="193"/>
      <c r="J40" s="193"/>
      <c r="K40" s="194"/>
      <c r="M40"/>
    </row>
    <row r="41" spans="1:13" ht="16.5" customHeight="1" x14ac:dyDescent="0.25">
      <c r="B41" s="17" t="s">
        <v>35</v>
      </c>
      <c r="C41" s="64">
        <v>66.820880000000002</v>
      </c>
      <c r="D41" s="23">
        <v>66.255281690140848</v>
      </c>
      <c r="E41" s="24">
        <v>65.069772727272721</v>
      </c>
      <c r="F41" s="24">
        <v>63.846447368421053</v>
      </c>
      <c r="G41" s="88">
        <v>63.688100558659215</v>
      </c>
      <c r="H41" s="26">
        <v>67.125502599653387</v>
      </c>
      <c r="I41" s="26">
        <v>66.315915721231761</v>
      </c>
      <c r="J41" s="26">
        <v>64.522172284644185</v>
      </c>
      <c r="K41" s="83">
        <v>65.05573248407643</v>
      </c>
      <c r="L41" s="12"/>
    </row>
    <row r="42" spans="1:13" x14ac:dyDescent="0.25">
      <c r="B42" s="17" t="s">
        <v>37</v>
      </c>
      <c r="C42" s="63">
        <v>150.64541333333332</v>
      </c>
      <c r="D42" s="18">
        <v>145.42978873239437</v>
      </c>
      <c r="E42" s="20">
        <v>141.90606060606061</v>
      </c>
      <c r="F42" s="20">
        <v>136.65394736842106</v>
      </c>
      <c r="G42" s="89">
        <v>128.94508379888268</v>
      </c>
      <c r="H42" s="22">
        <v>146.72935008665513</v>
      </c>
      <c r="I42" s="22">
        <v>139.16580226904375</v>
      </c>
      <c r="J42" s="22">
        <v>156.68715355805244</v>
      </c>
      <c r="K42" s="82">
        <v>141.23140127388535</v>
      </c>
      <c r="L42" s="12"/>
    </row>
    <row r="43" spans="1:13" x14ac:dyDescent="0.25">
      <c r="B43" s="17" t="s">
        <v>26</v>
      </c>
      <c r="C43" s="63">
        <v>2.5001066666666665</v>
      </c>
      <c r="D43" s="18">
        <v>2.7662676056338027</v>
      </c>
      <c r="E43" s="20">
        <v>0.99318181818181817</v>
      </c>
      <c r="F43" s="20">
        <v>0.27184210526315788</v>
      </c>
      <c r="G43" s="89">
        <v>2.0812290502793296</v>
      </c>
      <c r="H43" s="22">
        <v>0.90005199306759109</v>
      </c>
      <c r="I43" s="22">
        <v>0.80045380875202587</v>
      </c>
      <c r="J43" s="22">
        <v>1.3522097378277154</v>
      </c>
      <c r="K43" s="82">
        <v>0.90535031847133751</v>
      </c>
      <c r="L43" s="12"/>
    </row>
    <row r="44" spans="1:13" x14ac:dyDescent="0.25">
      <c r="B44" s="17" t="s">
        <v>8</v>
      </c>
      <c r="C44" s="61">
        <v>0.67962666666666671</v>
      </c>
      <c r="D44" s="27">
        <v>0.6641549295774648</v>
      </c>
      <c r="E44" s="28">
        <v>0.64015151515151514</v>
      </c>
      <c r="F44" s="28">
        <v>0.61171052631578948</v>
      </c>
      <c r="G44" s="90">
        <v>0.58687150837988822</v>
      </c>
      <c r="H44" s="29">
        <v>0.65224436741767766</v>
      </c>
      <c r="I44" s="29">
        <v>0.62756888168557534</v>
      </c>
      <c r="J44" s="29">
        <v>0.70265917602996264</v>
      </c>
      <c r="K44" s="99">
        <v>0.63560509554140132</v>
      </c>
      <c r="L44" s="12"/>
    </row>
    <row r="45" spans="1:13" ht="25.5" x14ac:dyDescent="0.25">
      <c r="B45" s="17" t="s">
        <v>27</v>
      </c>
      <c r="C45" s="63">
        <v>167.46133333333333</v>
      </c>
      <c r="D45" s="18">
        <v>164.57514084507042</v>
      </c>
      <c r="E45" s="20">
        <v>168.07450757575756</v>
      </c>
      <c r="F45" s="20">
        <v>173.34644736842105</v>
      </c>
      <c r="G45" s="89">
        <v>173.6350279329609</v>
      </c>
      <c r="H45" s="22">
        <v>171.69295493934143</v>
      </c>
      <c r="I45" s="22">
        <v>166.51539708265801</v>
      </c>
      <c r="J45" s="22">
        <v>170.63546816479399</v>
      </c>
      <c r="K45" s="82">
        <v>169.37579617834396</v>
      </c>
      <c r="L45" s="12"/>
    </row>
    <row r="46" spans="1:13" x14ac:dyDescent="0.25">
      <c r="B46" s="17" t="s">
        <v>7</v>
      </c>
      <c r="C46" s="61">
        <v>0.65866666666666662</v>
      </c>
      <c r="D46" s="27">
        <v>0.54225352112676062</v>
      </c>
      <c r="E46" s="28">
        <v>0.56060606060606055</v>
      </c>
      <c r="F46" s="28">
        <v>0.52631578947368418</v>
      </c>
      <c r="G46" s="90">
        <v>0.44692737430167595</v>
      </c>
      <c r="H46" s="42">
        <v>0.72183708838821492</v>
      </c>
      <c r="I46" s="42">
        <v>0.55591572123176658</v>
      </c>
      <c r="J46" s="42">
        <v>0.60299625468164797</v>
      </c>
      <c r="K46" s="84">
        <v>0.55414012738853502</v>
      </c>
    </row>
    <row r="47" spans="1:13" x14ac:dyDescent="0.25">
      <c r="B47" s="17" t="s">
        <v>6</v>
      </c>
      <c r="C47" s="61">
        <v>9.0666666666666673E-2</v>
      </c>
      <c r="D47" s="27">
        <v>0.21126760563380281</v>
      </c>
      <c r="E47" s="28">
        <v>0.22348484848484848</v>
      </c>
      <c r="F47" s="28">
        <v>9.2105263157894732E-2</v>
      </c>
      <c r="G47" s="90">
        <v>7.8212290502793297E-2</v>
      </c>
      <c r="H47" s="42">
        <v>0.12305025996533796</v>
      </c>
      <c r="I47" s="42">
        <v>0.20907617504051865</v>
      </c>
      <c r="J47" s="42">
        <v>0.22846441947565543</v>
      </c>
      <c r="K47" s="84">
        <v>0.21656050955414013</v>
      </c>
    </row>
    <row r="48" spans="1:13" x14ac:dyDescent="0.25">
      <c r="B48" s="17" t="s">
        <v>36</v>
      </c>
      <c r="C48" s="63">
        <v>1161.5519999999999</v>
      </c>
      <c r="D48" s="18">
        <v>909.8943661971831</v>
      </c>
      <c r="E48" s="20">
        <v>824.44318181818187</v>
      </c>
      <c r="F48" s="20">
        <v>604.43421052631584</v>
      </c>
      <c r="G48" s="89">
        <v>513.60893854748599</v>
      </c>
      <c r="H48" s="31">
        <v>1236.7634315424609</v>
      </c>
      <c r="I48" s="31">
        <v>944.711507293355</v>
      </c>
      <c r="J48" s="31">
        <v>1034.3895131086142</v>
      </c>
      <c r="K48" s="86">
        <v>872.38216560509557</v>
      </c>
      <c r="L48" s="12"/>
    </row>
    <row r="49" spans="1:13" ht="25.5" x14ac:dyDescent="0.25">
      <c r="B49" s="17" t="s">
        <v>28</v>
      </c>
      <c r="C49" s="63">
        <v>4225.7894400000005</v>
      </c>
      <c r="D49" s="18">
        <v>3076.4328873239433</v>
      </c>
      <c r="E49" s="20">
        <v>2702.3131818181819</v>
      </c>
      <c r="F49" s="20">
        <v>1901.9471052631579</v>
      </c>
      <c r="G49" s="89">
        <v>1580.5851955307262</v>
      </c>
      <c r="H49" s="31">
        <v>4537.4722530329291</v>
      </c>
      <c r="I49" s="31">
        <v>3133.0717504051863</v>
      </c>
      <c r="J49" s="31">
        <v>3763.411947565543</v>
      </c>
      <c r="K49" s="86">
        <v>2900.4958598726112</v>
      </c>
      <c r="L49" s="12"/>
    </row>
    <row r="50" spans="1:13" x14ac:dyDescent="0.25">
      <c r="B50" s="17" t="s">
        <v>23</v>
      </c>
      <c r="C50" s="91">
        <v>124.57888</v>
      </c>
      <c r="D50" s="50">
        <v>90.692323943661975</v>
      </c>
      <c r="E50" s="51">
        <v>104.18867424242424</v>
      </c>
      <c r="F50" s="51">
        <v>40.637763157894732</v>
      </c>
      <c r="G50" s="148">
        <v>55.405474860335197</v>
      </c>
      <c r="H50" s="31">
        <v>172.24887348353553</v>
      </c>
      <c r="I50" s="31">
        <v>111.20069692058347</v>
      </c>
      <c r="J50" s="31">
        <v>141.93471910112359</v>
      </c>
      <c r="K50" s="86">
        <v>90.145859872611467</v>
      </c>
      <c r="L50" s="12"/>
    </row>
    <row r="51" spans="1:13" x14ac:dyDescent="0.25">
      <c r="B51" s="17" t="s">
        <v>25</v>
      </c>
      <c r="C51" s="62">
        <v>1.1399999999999999</v>
      </c>
      <c r="D51" s="37">
        <v>1.1100000000000001</v>
      </c>
      <c r="E51" s="38">
        <v>1.1000000000000001</v>
      </c>
      <c r="F51" s="38">
        <v>1.1000000000000001</v>
      </c>
      <c r="G51" s="94">
        <v>1.1100000000000001</v>
      </c>
      <c r="H51" s="41">
        <v>1.18</v>
      </c>
      <c r="I51" s="41">
        <v>1.1299999999999999</v>
      </c>
      <c r="J51" s="41">
        <v>1.0900000000000001</v>
      </c>
      <c r="K51" s="85">
        <v>1.1100000000000001</v>
      </c>
    </row>
    <row r="52" spans="1:13" s="110" customFormat="1" ht="16.5" customHeight="1" thickBot="1" x14ac:dyDescent="0.3">
      <c r="A52" s="36"/>
      <c r="B52" s="43" t="s">
        <v>24</v>
      </c>
      <c r="C52" s="137">
        <v>0.93</v>
      </c>
      <c r="D52" s="111">
        <v>0.91</v>
      </c>
      <c r="E52" s="112">
        <v>0.91</v>
      </c>
      <c r="F52" s="112">
        <v>0.93</v>
      </c>
      <c r="G52" s="147">
        <v>0.92</v>
      </c>
      <c r="H52" s="113">
        <v>0.92</v>
      </c>
      <c r="I52" s="113">
        <v>0.9</v>
      </c>
      <c r="J52" s="113">
        <v>0.94</v>
      </c>
      <c r="K52" s="135">
        <v>0.95</v>
      </c>
      <c r="L52"/>
      <c r="M52"/>
    </row>
    <row r="53" spans="1:13" ht="16.5" customHeight="1" thickBot="1" x14ac:dyDescent="0.3">
      <c r="B53" s="184" t="s">
        <v>63</v>
      </c>
      <c r="C53" s="185"/>
      <c r="D53" s="185"/>
      <c r="E53" s="185"/>
      <c r="F53" s="185"/>
      <c r="G53" s="185"/>
      <c r="H53" s="185"/>
      <c r="I53" s="185"/>
      <c r="J53" s="185"/>
      <c r="K53" s="186"/>
      <c r="L53" s="110"/>
      <c r="M53" s="110"/>
    </row>
    <row r="54" spans="1:13" x14ac:dyDescent="0.25">
      <c r="B54" s="52" t="s">
        <v>35</v>
      </c>
      <c r="C54" s="143">
        <v>66.329108280254772</v>
      </c>
      <c r="D54" s="116">
        <v>65.75884615384615</v>
      </c>
      <c r="E54" s="117">
        <v>64.455795454545466</v>
      </c>
      <c r="F54" s="117">
        <v>63.794797687861269</v>
      </c>
      <c r="G54" s="144">
        <v>63.747807017543863</v>
      </c>
      <c r="H54" s="118">
        <v>66.232047872340431</v>
      </c>
      <c r="I54" s="118">
        <v>65.250795180722889</v>
      </c>
      <c r="J54" s="118">
        <v>63.712185792349729</v>
      </c>
      <c r="K54" s="120">
        <v>64.609041095890404</v>
      </c>
      <c r="L54" s="12"/>
    </row>
    <row r="55" spans="1:13" x14ac:dyDescent="0.25">
      <c r="B55" s="17" t="s">
        <v>37</v>
      </c>
      <c r="C55" s="63">
        <v>147.22184713375796</v>
      </c>
      <c r="D55" s="18">
        <v>140.80865384615385</v>
      </c>
      <c r="E55" s="20">
        <v>130.34886363636363</v>
      </c>
      <c r="F55" s="20">
        <v>134.5329479768786</v>
      </c>
      <c r="G55" s="89">
        <v>116.89881578947369</v>
      </c>
      <c r="H55" s="22">
        <v>147.92757978723404</v>
      </c>
      <c r="I55" s="22">
        <v>133.76168674698795</v>
      </c>
      <c r="J55" s="22">
        <v>148.84497267759562</v>
      </c>
      <c r="K55" s="82">
        <v>130.82417808219179</v>
      </c>
      <c r="L55" s="12"/>
    </row>
    <row r="56" spans="1:13" x14ac:dyDescent="0.25">
      <c r="B56" s="17" t="s">
        <v>26</v>
      </c>
      <c r="C56" s="63">
        <v>7.6607643312101912</v>
      </c>
      <c r="D56" s="18">
        <v>7.9759615384615383</v>
      </c>
      <c r="E56" s="20">
        <v>7.4853409090909091</v>
      </c>
      <c r="F56" s="20">
        <v>7.367514450867052</v>
      </c>
      <c r="G56" s="89">
        <v>7.4615350877192981</v>
      </c>
      <c r="H56" s="22">
        <v>6.5306117021276604</v>
      </c>
      <c r="I56" s="22">
        <v>6.5778554216867464</v>
      </c>
      <c r="J56" s="22">
        <v>7.967978142076503</v>
      </c>
      <c r="K56" s="82">
        <v>7.0449999999999999</v>
      </c>
      <c r="L56" s="12"/>
    </row>
    <row r="57" spans="1:13" x14ac:dyDescent="0.25">
      <c r="B57" s="17" t="s">
        <v>8</v>
      </c>
      <c r="C57" s="62">
        <v>0.69305732484076432</v>
      </c>
      <c r="D57" s="37">
        <v>0.66759615384615389</v>
      </c>
      <c r="E57" s="38">
        <v>0.61806818181818179</v>
      </c>
      <c r="F57" s="38">
        <v>0.63537572254335262</v>
      </c>
      <c r="G57" s="94">
        <v>0.55723684210526314</v>
      </c>
      <c r="H57" s="29">
        <v>0.67976063829787237</v>
      </c>
      <c r="I57" s="29">
        <v>0.62785542168674702</v>
      </c>
      <c r="J57" s="29">
        <v>0.69890710382513666</v>
      </c>
      <c r="K57" s="99">
        <v>0.618013698630137</v>
      </c>
      <c r="L57" s="12"/>
    </row>
    <row r="58" spans="1:13" ht="25.5" x14ac:dyDescent="0.25">
      <c r="B58" s="17" t="s">
        <v>27</v>
      </c>
      <c r="C58" s="63">
        <v>166.48407643312103</v>
      </c>
      <c r="D58" s="18">
        <v>161.86221153846151</v>
      </c>
      <c r="E58" s="20">
        <v>164.01011363636363</v>
      </c>
      <c r="F58" s="20">
        <v>169.73601156069364</v>
      </c>
      <c r="G58" s="89">
        <v>169.95320175438599</v>
      </c>
      <c r="H58" s="22">
        <v>168.64627659574469</v>
      </c>
      <c r="I58" s="22">
        <v>163.0843373493976</v>
      </c>
      <c r="J58" s="22">
        <v>164.64480874316939</v>
      </c>
      <c r="K58" s="82">
        <v>166.77171232876711</v>
      </c>
      <c r="L58" s="12"/>
    </row>
    <row r="59" spans="1:13" x14ac:dyDescent="0.25">
      <c r="B59" s="17" t="s">
        <v>7</v>
      </c>
      <c r="C59" s="62">
        <v>0.7133757961783439</v>
      </c>
      <c r="D59" s="37">
        <v>0.60576923076923073</v>
      </c>
      <c r="E59" s="38">
        <v>0.52651515151515149</v>
      </c>
      <c r="F59" s="38">
        <v>0.5780346820809249</v>
      </c>
      <c r="G59" s="94">
        <v>0.50877192982456143</v>
      </c>
      <c r="H59" s="41">
        <v>0.75531914893617025</v>
      </c>
      <c r="I59" s="41">
        <v>0.58795180722891571</v>
      </c>
      <c r="J59" s="41">
        <v>0.57377049180327866</v>
      </c>
      <c r="K59" s="85">
        <v>0.65753424657534243</v>
      </c>
    </row>
    <row r="60" spans="1:13" x14ac:dyDescent="0.25">
      <c r="B60" s="17" t="s">
        <v>6</v>
      </c>
      <c r="C60" s="62">
        <v>8.2802547770700632E-2</v>
      </c>
      <c r="D60" s="37">
        <v>0.16346153846153846</v>
      </c>
      <c r="E60" s="38">
        <v>0.1553030303030303</v>
      </c>
      <c r="F60" s="38">
        <v>9.2485549132947972E-2</v>
      </c>
      <c r="G60" s="94">
        <v>0.10526315789473684</v>
      </c>
      <c r="H60" s="41">
        <v>0.10106382978723404</v>
      </c>
      <c r="I60" s="41">
        <v>0.236144578313253</v>
      </c>
      <c r="J60" s="41">
        <v>0.25136612021857924</v>
      </c>
      <c r="K60" s="85">
        <v>0.21917808219178081</v>
      </c>
    </row>
    <row r="61" spans="1:13" x14ac:dyDescent="0.25">
      <c r="B61" s="17" t="s">
        <v>36</v>
      </c>
      <c r="C61" s="63">
        <v>1139.8789808917197</v>
      </c>
      <c r="D61" s="18">
        <v>917.42307692307691</v>
      </c>
      <c r="E61" s="20">
        <v>773.4204545454545</v>
      </c>
      <c r="F61" s="20">
        <v>607.48554913294799</v>
      </c>
      <c r="G61" s="89">
        <v>502.32017543859649</v>
      </c>
      <c r="H61" s="31">
        <v>1205.0398936170213</v>
      </c>
      <c r="I61" s="31">
        <v>942.76867469879517</v>
      </c>
      <c r="J61" s="31">
        <v>1008.2513661202186</v>
      </c>
      <c r="K61" s="86">
        <v>830.93150684931504</v>
      </c>
      <c r="L61" s="12"/>
    </row>
    <row r="62" spans="1:13" ht="25.5" x14ac:dyDescent="0.25">
      <c r="B62" s="17" t="s">
        <v>28</v>
      </c>
      <c r="C62" s="145">
        <v>4180.0197452229295</v>
      </c>
      <c r="D62" s="32">
        <v>3157.8389423076924</v>
      </c>
      <c r="E62" s="33">
        <v>2431.2325378787878</v>
      </c>
      <c r="F62" s="33">
        <v>1966.7578612716761</v>
      </c>
      <c r="G62" s="146">
        <v>1444.7734210526316</v>
      </c>
      <c r="H62" s="34">
        <v>4507.685106382979</v>
      </c>
      <c r="I62" s="34">
        <v>3089.2236385542169</v>
      </c>
      <c r="J62" s="34">
        <v>3561.1149726775957</v>
      </c>
      <c r="K62" s="100">
        <v>2646.8282876712328</v>
      </c>
      <c r="L62" s="12"/>
    </row>
    <row r="63" spans="1:13" x14ac:dyDescent="0.25">
      <c r="A63" s="108"/>
      <c r="B63" s="17" t="s">
        <v>23</v>
      </c>
      <c r="C63" s="91">
        <v>61.872356687898083</v>
      </c>
      <c r="D63" s="50">
        <v>40.840865384615384</v>
      </c>
      <c r="E63" s="51">
        <v>48.005719696969699</v>
      </c>
      <c r="F63" s="51">
        <v>31.041271676300578</v>
      </c>
      <c r="G63" s="148">
        <v>24.248333333333331</v>
      </c>
      <c r="H63" s="31">
        <v>71.617260638297878</v>
      </c>
      <c r="I63" s="31">
        <v>67.201180722891564</v>
      </c>
      <c r="J63" s="31">
        <v>88.195573770491805</v>
      </c>
      <c r="K63" s="86">
        <v>45.257123287671234</v>
      </c>
      <c r="L63" s="12"/>
    </row>
    <row r="64" spans="1:13" x14ac:dyDescent="0.25">
      <c r="A64" s="133"/>
      <c r="B64" s="17" t="s">
        <v>25</v>
      </c>
      <c r="C64" s="62">
        <v>1.1399999999999999</v>
      </c>
      <c r="D64" s="37">
        <v>1.1299999999999999</v>
      </c>
      <c r="E64" s="38">
        <v>1.1000000000000001</v>
      </c>
      <c r="F64" s="38">
        <v>1.0900000000000001</v>
      </c>
      <c r="G64" s="94">
        <v>1.1000000000000001</v>
      </c>
      <c r="H64" s="41">
        <v>1.17</v>
      </c>
      <c r="I64" s="41">
        <v>1.1299999999999999</v>
      </c>
      <c r="J64" s="41">
        <v>1.0900000000000001</v>
      </c>
      <c r="K64" s="85">
        <v>1.1000000000000001</v>
      </c>
    </row>
    <row r="65" spans="1:11" ht="15.75" thickBot="1" x14ac:dyDescent="0.3">
      <c r="B65" s="43" t="s">
        <v>24</v>
      </c>
      <c r="C65" s="137">
        <v>0.93</v>
      </c>
      <c r="D65" s="111">
        <v>0.9</v>
      </c>
      <c r="E65" s="112">
        <v>0.88</v>
      </c>
      <c r="F65" s="112">
        <v>0.9</v>
      </c>
      <c r="G65" s="147">
        <v>0.86</v>
      </c>
      <c r="H65" s="113">
        <v>0.91</v>
      </c>
      <c r="I65" s="113">
        <v>0.88</v>
      </c>
      <c r="J65" s="113">
        <v>0.9</v>
      </c>
      <c r="K65" s="135">
        <v>0.89</v>
      </c>
    </row>
    <row r="77" spans="1:11" x14ac:dyDescent="0.25">
      <c r="A77" s="108"/>
    </row>
  </sheetData>
  <mergeCells count="5">
    <mergeCell ref="M3:M4"/>
    <mergeCell ref="B53:K53"/>
    <mergeCell ref="C3:G3"/>
    <mergeCell ref="H3:K3"/>
    <mergeCell ref="B40:K40"/>
  </mergeCells>
  <pageMargins left="0.11811023622047245" right="0.11811023622047245" top="0.35433070866141736" bottom="0.15748031496062992" header="0" footer="0"/>
  <pageSetup paperSize="9" scale="5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Méthodologie</vt:lpstr>
      <vt:lpstr>Evolutions départs</vt:lpstr>
      <vt:lpstr>Indicateurs 16-22</vt:lpstr>
      <vt:lpstr>Ecart HF evolutions</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2023-06-04T09:03:19Z</cp:lastPrinted>
  <dcterms:created xsi:type="dcterms:W3CDTF">2023-05-30T13:04:44Z</dcterms:created>
  <dcterms:modified xsi:type="dcterms:W3CDTF">2023-06-17T11:16:52Z</dcterms:modified>
</cp:coreProperties>
</file>