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gesip-dgri-a2-1-sup\_Publications\NFs\23.X BTS Résultats session 2022\"/>
    </mc:Choice>
  </mc:AlternateContent>
  <bookViews>
    <workbookView xWindow="0" yWindow="0" windowWidth="13125" windowHeight="6105" activeTab="1"/>
  </bookViews>
  <sheets>
    <sheet name="Sommaire" sheetId="26" r:id="rId1"/>
    <sheet name="Tableau 1" sheetId="17" r:id="rId2"/>
    <sheet name="Tableau 2" sheetId="19" r:id="rId3"/>
    <sheet name="Tableau 3" sheetId="28" r:id="rId4"/>
    <sheet name="Tableau 4" sheetId="21" r:id="rId5"/>
    <sheet name="Annexe 1" sheetId="27" r:id="rId6"/>
    <sheet name="Annexe 2" sheetId="20" r:id="rId7"/>
    <sheet name="Annexe 3" sheetId="22" r:id="rId8"/>
    <sheet name="Annexe 4" sheetId="23" r:id="rId9"/>
  </sheets>
  <definedNames>
    <definedName name="_03_tableau3_bis" localSheetId="3">'Tableau 3'!$A$4:$E$21</definedName>
    <definedName name="_03_tableau3_bis">#REF!</definedName>
    <definedName name="_xlnm.Print_Titles" localSheetId="6">'Annexe 2'!$A:$B,'Annexe 2'!$1:$4</definedName>
    <definedName name="_xlnm.Print_Area" localSheetId="5">'Annexe 1'!$A$1:$K$28</definedName>
    <definedName name="_xlnm.Print_Area" localSheetId="6">'Annexe 2'!$A$1:$J$58</definedName>
    <definedName name="_xlnm.Print_Area" localSheetId="7">'Annexe 3'!$A$1:$K$30</definedName>
    <definedName name="_xlnm.Print_Area" localSheetId="8">'Annexe 4'!$A$1:$H$29</definedName>
    <definedName name="_xlnm.Print_Area" localSheetId="1">'Tableau 1'!$A$1:$D$17</definedName>
    <definedName name="_xlnm.Print_Area" localSheetId="2">'Tableau 2'!$A$1:$E$13</definedName>
    <definedName name="_xlnm.Print_Area" localSheetId="4">'Tableau 4'!$A$1:$D$26</definedName>
  </definedNames>
  <calcPr calcId="162913"/>
</workbook>
</file>

<file path=xl/calcChain.xml><?xml version="1.0" encoding="utf-8"?>
<calcChain xmlns="http://schemas.openxmlformats.org/spreadsheetml/2006/main">
  <c r="B12" i="26" l="1"/>
  <c r="B11" i="26"/>
  <c r="B10" i="26"/>
  <c r="B9" i="26"/>
  <c r="B7" i="26"/>
  <c r="B6" i="26"/>
  <c r="B5" i="26"/>
  <c r="B4" i="26"/>
</calcChain>
</file>

<file path=xl/sharedStrings.xml><?xml version="1.0" encoding="utf-8"?>
<sst xmlns="http://schemas.openxmlformats.org/spreadsheetml/2006/main" count="287" uniqueCount="188">
  <si>
    <t>Total</t>
  </si>
  <si>
    <t>-</t>
  </si>
  <si>
    <t>Hommes</t>
  </si>
  <si>
    <t>Femmes</t>
  </si>
  <si>
    <t>Présents</t>
  </si>
  <si>
    <t>Admis</t>
  </si>
  <si>
    <t>Scolaires (STS)</t>
  </si>
  <si>
    <t>Enseignement à distance</t>
  </si>
  <si>
    <t>Individuels</t>
  </si>
  <si>
    <t>Total BTS</t>
  </si>
  <si>
    <t>Apprentissage</t>
  </si>
  <si>
    <t>Formation continue</t>
  </si>
  <si>
    <t>Part des femmes parmi les 
présents (%)</t>
  </si>
  <si>
    <t>Présentes</t>
  </si>
  <si>
    <t>Admises</t>
  </si>
  <si>
    <t>20 Spécialités pluritechnologiques de production</t>
  </si>
  <si>
    <t>21 Agriculture, pêche, forêt et espaces verts</t>
  </si>
  <si>
    <t>22 Transformations</t>
  </si>
  <si>
    <t>23 Génie civil, construction et bois</t>
  </si>
  <si>
    <t>24 Matériaux souples</t>
  </si>
  <si>
    <t>25 Mécanique, électricité, électronique</t>
  </si>
  <si>
    <t>Total domaines de la production</t>
  </si>
  <si>
    <t>30 Spécialités plurivalentes des services</t>
  </si>
  <si>
    <t>31 Échanges et gestion</t>
  </si>
  <si>
    <t>32 Communication et information</t>
  </si>
  <si>
    <t>33 Services aux personnes</t>
  </si>
  <si>
    <t>34 Services à la collectivité</t>
  </si>
  <si>
    <t>Total domaines des services</t>
  </si>
  <si>
    <t xml:space="preserve">Total BTS </t>
  </si>
  <si>
    <t>Production</t>
  </si>
  <si>
    <t>Services</t>
  </si>
  <si>
    <t>Baccalauréat général</t>
  </si>
  <si>
    <t>Baccalauréat technologique</t>
  </si>
  <si>
    <t>Baccalauréat professionnel</t>
  </si>
  <si>
    <t>Autres diplômes (BT, BMA, étrangers, etc.)</t>
  </si>
  <si>
    <t>200</t>
  </si>
  <si>
    <t>Technologies industrielles fondamentales</t>
  </si>
  <si>
    <t>201</t>
  </si>
  <si>
    <t>Technologies de commandes des transformations industrielles</t>
  </si>
  <si>
    <t>Spécialités plurivalentes de l'agronomie et de l'agriculture</t>
  </si>
  <si>
    <t>Productions végétales, cultures spécialisées, protection des cultures</t>
  </si>
  <si>
    <t>Productions animales, élevages spécialisés, soins aux animaux</t>
  </si>
  <si>
    <t>Forêts, espaces verts, faune sauvage, pêche</t>
  </si>
  <si>
    <t>Aménagement paysager, parcs, jardins, espaces verts, terrains de sport</t>
  </si>
  <si>
    <t>220</t>
  </si>
  <si>
    <t>Spécialités pluritechnologiques des transformations</t>
  </si>
  <si>
    <t>221</t>
  </si>
  <si>
    <t>Agroalimentaire, alimentation, cuisine</t>
  </si>
  <si>
    <t>222</t>
  </si>
  <si>
    <t>Transformations chimiques et apparentées</t>
  </si>
  <si>
    <t>223</t>
  </si>
  <si>
    <t>Métallurgie</t>
  </si>
  <si>
    <t>224</t>
  </si>
  <si>
    <t>Matériaux de construction, verre, céramique</t>
  </si>
  <si>
    <t>225</t>
  </si>
  <si>
    <t>Plasturgie, materiaux composites</t>
  </si>
  <si>
    <t>227</t>
  </si>
  <si>
    <t>Énergie, génie climatique</t>
  </si>
  <si>
    <t>230</t>
  </si>
  <si>
    <t>Spécialités pluritechnologiques génie civil, construction, bois</t>
  </si>
  <si>
    <t>231</t>
  </si>
  <si>
    <t>Mines et carrières, génie civil, topographie</t>
  </si>
  <si>
    <t>232</t>
  </si>
  <si>
    <t>Bâtiment : construction et couverture</t>
  </si>
  <si>
    <t>233</t>
  </si>
  <si>
    <t>Bâtiment : finitions</t>
  </si>
  <si>
    <t>234</t>
  </si>
  <si>
    <t>Travail du bois et de l'ameublement</t>
  </si>
  <si>
    <t>241</t>
  </si>
  <si>
    <t>Textile</t>
  </si>
  <si>
    <t>Habillement</t>
  </si>
  <si>
    <t>Cuirs et peaux</t>
  </si>
  <si>
    <t>250</t>
  </si>
  <si>
    <t>Spécialités pluritechnologiques mécanique-électricité</t>
  </si>
  <si>
    <t>252</t>
  </si>
  <si>
    <t>Moteurs et mécanique auto</t>
  </si>
  <si>
    <t>253</t>
  </si>
  <si>
    <t>Mécanique aéronautique et spatiale</t>
  </si>
  <si>
    <t>254</t>
  </si>
  <si>
    <t>Structures métalliques</t>
  </si>
  <si>
    <t>255</t>
  </si>
  <si>
    <t>Électricité, électronique</t>
  </si>
  <si>
    <t>Total des spécialités de la production</t>
  </si>
  <si>
    <t>Spécialités plurivalentes des services</t>
  </si>
  <si>
    <t>311</t>
  </si>
  <si>
    <t>Transport, manutention, magasinage</t>
  </si>
  <si>
    <t>312</t>
  </si>
  <si>
    <t>Commerce, vente</t>
  </si>
  <si>
    <t>313</t>
  </si>
  <si>
    <t>Finances, banque, assurances</t>
  </si>
  <si>
    <t>314</t>
  </si>
  <si>
    <t>Comptabilité, gestion</t>
  </si>
  <si>
    <t>320</t>
  </si>
  <si>
    <t>Spécialités plurivalentes de la communication</t>
  </si>
  <si>
    <t>322</t>
  </si>
  <si>
    <t>Techniques de l'imprimerie et de l'édition</t>
  </si>
  <si>
    <t>323</t>
  </si>
  <si>
    <t>Techniques de l'image, du son, métiers du spectacle</t>
  </si>
  <si>
    <t>324</t>
  </si>
  <si>
    <t>Secrétariat, bureautique</t>
  </si>
  <si>
    <t>326</t>
  </si>
  <si>
    <t>Informatique, traitement de l'information</t>
  </si>
  <si>
    <t>Spécialités plurivalentes sanitaires et sociales</t>
  </si>
  <si>
    <t>331</t>
  </si>
  <si>
    <t>Santé</t>
  </si>
  <si>
    <t>332</t>
  </si>
  <si>
    <t>Travail social</t>
  </si>
  <si>
    <t>334</t>
  </si>
  <si>
    <t>Accueil, hôtellerie, tourisme</t>
  </si>
  <si>
    <t>336</t>
  </si>
  <si>
    <t>Coiffure, esthétique et autres soins</t>
  </si>
  <si>
    <t>343</t>
  </si>
  <si>
    <t>Nettoyage, assainissement, protection de l'environnement</t>
  </si>
  <si>
    <t>Application des droits et statuts des personnes </t>
  </si>
  <si>
    <t>Total des spécialités des services</t>
  </si>
  <si>
    <t xml:space="preserve"> Série S </t>
  </si>
  <si>
    <t xml:space="preserve"> Série ES</t>
  </si>
  <si>
    <t xml:space="preserve"> Série L</t>
  </si>
  <si>
    <t xml:space="preserve"> Série STL</t>
  </si>
  <si>
    <t xml:space="preserve"> Série SMS, ST2S</t>
  </si>
  <si>
    <t xml:space="preserve"> Série hôtellerie</t>
  </si>
  <si>
    <t xml:space="preserve"> Autres séries (TMD, STAV)</t>
  </si>
  <si>
    <t xml:space="preserve"> Domaines de la production</t>
  </si>
  <si>
    <t xml:space="preserve"> Domaines des services</t>
  </si>
  <si>
    <t xml:space="preserve"> Domaine indéterminé</t>
  </si>
  <si>
    <t>Total admis</t>
  </si>
  <si>
    <t xml:space="preserve"> Série STT, STMG</t>
  </si>
  <si>
    <t xml:space="preserve"> Série STI, STI2D, STD2A</t>
  </si>
  <si>
    <t>Taux de 
succès (%)</t>
  </si>
  <si>
    <t>Taux de 
succès Hommes
(%)</t>
  </si>
  <si>
    <t>Taux de 
succès Femmes
 (%)</t>
  </si>
  <si>
    <t>Taux de
succès global 
(%)</t>
  </si>
  <si>
    <t>210</t>
  </si>
  <si>
    <t>211</t>
  </si>
  <si>
    <t>212</t>
  </si>
  <si>
    <t>213</t>
  </si>
  <si>
    <t>214</t>
  </si>
  <si>
    <t>242</t>
  </si>
  <si>
    <t>243</t>
  </si>
  <si>
    <t>300</t>
  </si>
  <si>
    <t>330</t>
  </si>
  <si>
    <t>345</t>
  </si>
  <si>
    <t>Taux de succès (%)</t>
  </si>
  <si>
    <t>Ensemble</t>
  </si>
  <si>
    <t>Les indicateurs publiés dans cette note sont des taux de succès bruts (rapport effectif des admis sur effectif des présents) et non des taux de réussite calculés sur des cohortes (rapport effectif des admis sur effectif des entrants en 1ère année de STS). De ce fait, ces chiffres sont à interpréter avec précaution.</t>
  </si>
  <si>
    <t>(1) Hors BTSA</t>
  </si>
  <si>
    <t>Sommaire</t>
  </si>
  <si>
    <t>Tableau 1</t>
  </si>
  <si>
    <t>Tableau 2</t>
  </si>
  <si>
    <t>Tableau 3</t>
  </si>
  <si>
    <t>Tableau 4</t>
  </si>
  <si>
    <t>Annexe 1</t>
  </si>
  <si>
    <t>Annexe 2</t>
  </si>
  <si>
    <t>Annexe 3</t>
  </si>
  <si>
    <t>Annexe 4</t>
  </si>
  <si>
    <t>dont : Public</t>
  </si>
  <si>
    <t>Privé sous contrat</t>
  </si>
  <si>
    <t>Privé hors contrat</t>
  </si>
  <si>
    <t>dont : BTS agricoles</t>
  </si>
  <si>
    <t>BTS maritimes</t>
  </si>
  <si>
    <t>Scientifique (S)</t>
  </si>
  <si>
    <t>Economique et social (ES)</t>
  </si>
  <si>
    <t>Littéraire (L)</t>
  </si>
  <si>
    <t>Total technologique</t>
  </si>
  <si>
    <t>Total professionnel</t>
  </si>
  <si>
    <t>Total général</t>
  </si>
  <si>
    <t>Autre</t>
  </si>
  <si>
    <t>Total autre</t>
  </si>
  <si>
    <t>Catégorie de spécialités</t>
  </si>
  <si>
    <t>Domaines de spécialité</t>
  </si>
  <si>
    <t>Part des femmes parmi les diplômés (%)</t>
  </si>
  <si>
    <t>Total BTS (hors BTS agricoles) (1)</t>
  </si>
  <si>
    <t>(1) L’information sur le diplôme d’origine n’est pas disponible pour les BTS agricoles</t>
  </si>
  <si>
    <t xml:space="preserve">          31212 Négociation et relation client</t>
  </si>
  <si>
    <t xml:space="preserve">          31409 Assistant de gestion PME PMI à référentiel commun européen</t>
  </si>
  <si>
    <t>dont : 31213 Management commercial opérationnel</t>
  </si>
  <si>
    <t>344</t>
  </si>
  <si>
    <t>Sécurité des biens et des personnes</t>
  </si>
  <si>
    <t>Succes au BTS selon le mode de formation, session 2022</t>
  </si>
  <si>
    <t>Champ : France métropolitaine + DROM</t>
  </si>
  <si>
    <t>Source : MESR-SIES / Systèmes d'information OCEAN et CYCLADES du MENJ et des ministères en charge de l'agriculture et de la mer.</t>
  </si>
  <si>
    <t>Succes au BTS selon la spécialité, session 2022</t>
  </si>
  <si>
    <t>Succes au BTS selon le domaine de spécialité et le sexe, session 2022</t>
  </si>
  <si>
    <t>Succes au BTS  selon le diplome initial en 2022</t>
  </si>
  <si>
    <t>Succes au BTS selon la spécialité détaillée, session 2022</t>
  </si>
  <si>
    <t>Répartition des admis au BTS selon la spécialité de formation, session 2022</t>
  </si>
  <si>
    <t>Origine des candidats au BTS (hors BTS agricoles) selon le diplome, session 2022</t>
  </si>
  <si>
    <t>Succès au BTS  (hors BTS agricoles) aux sessions 2020 et 2021 selon le diplôme initial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</si>
</sst>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0%"/>
    <numFmt numFmtId="167" formatCode="_-* #,##0.0_-;\-* #,##0.0_-;_-* &quot;-&quot;??_-;_-@_-"/>
  </numFmts>
  <fonts count="22" x14ac:knownFonts="1">
    <font>
      <sz val="11"/>
      <color theme="1"/>
      <name val="Calibri"/>
      <family val="2"/>
      <scheme val="minor"/>
    </font>
    <font>
      <u/>
      <sz val="11"/>
      <color theme="10"/>
      <name val="Calibri"/>
    </font>
    <font>
      <sz val="11"/>
      <color theme="1"/>
      <name val="Calibri"/>
    </font>
    <font>
      <b/>
      <sz val="14"/>
      <color theme="1"/>
      <name val="Calibri"/>
    </font>
    <font>
      <b/>
      <sz val="11"/>
      <color indexed="9"/>
      <name val="Calibri"/>
    </font>
    <font>
      <sz val="11"/>
      <color rgb="FF0070C0"/>
      <name val="Calibri"/>
    </font>
    <font>
      <i/>
      <sz val="11"/>
      <color theme="1"/>
      <name val="Calibri"/>
    </font>
    <font>
      <sz val="9"/>
      <color theme="1"/>
      <name val="Calibri"/>
    </font>
    <font>
      <b/>
      <sz val="11"/>
      <color theme="1"/>
      <name val="Calibri"/>
    </font>
    <font>
      <b/>
      <sz val="11"/>
      <color rgb="FF0070C0"/>
      <name val="Calibri"/>
    </font>
    <font>
      <b/>
      <sz val="11"/>
      <color theme="0"/>
      <name val="Calibri"/>
    </font>
    <font>
      <b/>
      <sz val="8.5"/>
      <color indexed="9"/>
      <name val="Calibri"/>
    </font>
    <font>
      <sz val="8.5"/>
      <color theme="0"/>
      <name val="Calibri"/>
    </font>
    <font>
      <b/>
      <sz val="8.5"/>
      <color theme="0"/>
      <name val="Calibri"/>
    </font>
    <font>
      <b/>
      <i/>
      <sz val="8.5"/>
      <color theme="0"/>
      <name val="Calibri"/>
    </font>
    <font>
      <i/>
      <sz val="8.5"/>
      <color theme="0"/>
      <name val="Calibri"/>
    </font>
    <font>
      <sz val="8.5"/>
      <color theme="0"/>
      <name val="Arial Narrow"/>
    </font>
    <font>
      <b/>
      <sz val="8.5"/>
      <color theme="0"/>
      <name val="Arial Narrow"/>
    </font>
    <font>
      <b/>
      <sz val="8.5"/>
      <color indexed="9"/>
      <name val="Arial Narrow"/>
    </font>
    <font>
      <sz val="11"/>
      <color theme="0"/>
      <name val="Calibri"/>
    </font>
    <font>
      <sz val="14"/>
      <color theme="1"/>
      <name val="Calibri"/>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1F497D"/>
        <bgColor indexed="64"/>
      </patternFill>
    </fill>
  </fills>
  <borders count="39">
    <border>
      <left/>
      <right/>
      <top/>
      <bottom/>
      <diagonal/>
    </border>
    <border>
      <left style="thin">
        <color indexed="9"/>
      </left>
      <right style="thin">
        <color indexed="9"/>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9"/>
      </left>
      <right/>
      <top/>
      <bottom/>
      <diagonal/>
    </border>
    <border>
      <left style="thin">
        <color indexed="9"/>
      </left>
      <right style="thin">
        <color indexed="9"/>
      </right>
      <top/>
      <bottom style="thin">
        <color theme="0"/>
      </bottom>
      <diagonal/>
    </border>
    <border>
      <left/>
      <right style="thin">
        <color indexed="9"/>
      </right>
      <top/>
      <bottom style="thin">
        <color theme="0"/>
      </bottom>
      <diagonal/>
    </border>
    <border>
      <left/>
      <right style="thin">
        <color indexed="9"/>
      </right>
      <top style="thin">
        <color theme="0"/>
      </top>
      <bottom style="thin">
        <color theme="0"/>
      </bottom>
      <diagonal/>
    </border>
    <border>
      <left/>
      <right style="thin">
        <color indexed="9"/>
      </right>
      <top style="thin">
        <color theme="0"/>
      </top>
      <bottom/>
      <diagonal/>
    </border>
    <border>
      <left style="thin">
        <color indexed="9"/>
      </left>
      <right style="medium">
        <color theme="3" tint="-0.24994659260841701"/>
      </right>
      <top/>
      <bottom/>
      <diagonal/>
    </border>
    <border>
      <left style="medium">
        <color theme="3" tint="-0.24994659260841701"/>
      </left>
      <right style="thin">
        <color indexed="9"/>
      </right>
      <top/>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style="medium">
        <color theme="3" tint="-0.24994659260841701"/>
      </right>
      <top/>
      <bottom style="thin">
        <color indexed="64"/>
      </bottom>
      <diagonal/>
    </border>
    <border>
      <left style="thin">
        <color theme="0"/>
      </left>
      <right/>
      <top style="thin">
        <color theme="0"/>
      </top>
      <bottom/>
      <diagonal/>
    </border>
    <border>
      <left/>
      <right style="thin">
        <color theme="0"/>
      </right>
      <top style="thin">
        <color theme="0"/>
      </top>
      <bottom/>
      <diagonal/>
    </border>
    <border>
      <left/>
      <right/>
      <top/>
      <bottom style="thin">
        <color indexed="64"/>
      </bottom>
      <diagonal/>
    </border>
    <border>
      <left style="thin">
        <color theme="0"/>
      </left>
      <right/>
      <top/>
      <bottom style="thin">
        <color indexed="9"/>
      </bottom>
      <diagonal/>
    </border>
    <border>
      <left/>
      <right style="medium">
        <color theme="3" tint="-0.24994659260841701"/>
      </right>
      <top/>
      <bottom style="thin">
        <color indexed="9"/>
      </bottom>
      <diagonal/>
    </border>
    <border>
      <left style="medium">
        <color theme="3" tint="-0.24994659260841701"/>
      </left>
      <right/>
      <top/>
      <bottom style="thin">
        <color indexed="9"/>
      </bottom>
      <diagonal/>
    </border>
    <border>
      <left style="thin">
        <color indexed="9"/>
      </left>
      <right style="thin">
        <color indexed="9"/>
      </right>
      <top style="thin">
        <color indexed="64"/>
      </top>
      <bottom/>
      <diagonal/>
    </border>
    <border>
      <left style="thin">
        <color theme="0"/>
      </left>
      <right style="thin">
        <color indexed="9"/>
      </right>
      <top style="thin">
        <color theme="0"/>
      </top>
      <bottom style="thin">
        <color theme="0"/>
      </bottom>
      <diagonal/>
    </border>
    <border>
      <left style="thin">
        <color theme="0"/>
      </left>
      <right style="thin">
        <color indexed="9"/>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9"/>
      </left>
      <right/>
      <top style="thin">
        <color theme="0"/>
      </top>
      <bottom style="thin">
        <color theme="0"/>
      </bottom>
      <diagonal/>
    </border>
    <border>
      <left style="thin">
        <color indexed="9"/>
      </left>
      <right style="thin">
        <color indexed="9"/>
      </right>
      <top style="thin">
        <color theme="0"/>
      </top>
      <bottom style="thin">
        <color theme="0"/>
      </bottom>
      <diagonal/>
    </border>
  </borders>
  <cellStyleXfs count="3">
    <xf numFmtId="0" fontId="0" fillId="0" borderId="0"/>
    <xf numFmtId="43" fontId="21" fillId="0" borderId="0" applyFont="0" applyFill="0" applyBorder="0" applyAlignment="0" applyProtection="0"/>
    <xf numFmtId="9" fontId="21" fillId="0" borderId="0" applyFont="0" applyFill="0" applyBorder="0" applyAlignment="0" applyProtection="0"/>
  </cellStyleXfs>
  <cellXfs count="149">
    <xf numFmtId="0" fontId="0" fillId="0" borderId="0" xfId="0"/>
    <xf numFmtId="0" fontId="1" fillId="0" borderId="0" xfId="0" applyFont="1"/>
    <xf numFmtId="0" fontId="2" fillId="0" borderId="0" xfId="0" applyFont="1" applyAlignment="1">
      <alignment vertical="center" wrapText="1"/>
    </xf>
    <xf numFmtId="0" fontId="3" fillId="0" borderId="0" xfId="0" applyFont="1"/>
    <xf numFmtId="3" fontId="2" fillId="2" borderId="1" xfId="0" applyNumberFormat="1" applyFont="1" applyFill="1" applyBorder="1" applyAlignment="1">
      <alignment vertical="center"/>
    </xf>
    <xf numFmtId="164" fontId="2" fillId="2" borderId="1" xfId="0" applyNumberFormat="1" applyFont="1" applyFill="1" applyBorder="1" applyAlignment="1">
      <alignment vertical="center"/>
    </xf>
    <xf numFmtId="0" fontId="4" fillId="3" borderId="0" xfId="0" applyFont="1" applyFill="1" applyAlignment="1">
      <alignment vertical="center"/>
    </xf>
    <xf numFmtId="3" fontId="4" fillId="3" borderId="1" xfId="0" applyNumberFormat="1" applyFont="1" applyFill="1" applyBorder="1" applyAlignment="1">
      <alignment vertical="center"/>
    </xf>
    <xf numFmtId="0" fontId="4" fillId="3" borderId="1" xfId="0" applyFont="1" applyFill="1" applyBorder="1" applyAlignment="1">
      <alignment horizontal="center" vertical="center" wrapText="1"/>
    </xf>
    <xf numFmtId="164" fontId="4" fillId="3" borderId="1" xfId="0" applyNumberFormat="1" applyFont="1" applyFill="1" applyBorder="1" applyAlignment="1">
      <alignment vertical="center"/>
    </xf>
    <xf numFmtId="0" fontId="5" fillId="2" borderId="0" xfId="0" applyFont="1" applyFill="1" applyAlignment="1">
      <alignment vertical="center"/>
    </xf>
    <xf numFmtId="0" fontId="5" fillId="2" borderId="0" xfId="0" applyFont="1" applyFill="1" applyAlignment="1">
      <alignment vertical="center" wrapText="1"/>
    </xf>
    <xf numFmtId="0" fontId="6" fillId="2" borderId="0" xfId="0" applyFont="1" applyFill="1" applyAlignment="1">
      <alignment horizontal="right" vertical="center"/>
    </xf>
    <xf numFmtId="3" fontId="6" fillId="2" borderId="1" xfId="0" applyNumberFormat="1" applyFont="1" applyFill="1" applyBorder="1" applyAlignment="1">
      <alignment vertical="center"/>
    </xf>
    <xf numFmtId="164" fontId="6" fillId="2" borderId="1" xfId="0" applyNumberFormat="1" applyFont="1" applyFill="1" applyBorder="1" applyAlignment="1">
      <alignment vertical="center"/>
    </xf>
    <xf numFmtId="0" fontId="2" fillId="2" borderId="0" xfId="0" applyFont="1" applyFill="1" applyAlignment="1">
      <alignment vertical="center"/>
    </xf>
    <xf numFmtId="0" fontId="3" fillId="0" borderId="0" xfId="0" applyFont="1" applyAlignment="1">
      <alignment vertical="center"/>
    </xf>
    <xf numFmtId="0" fontId="7" fillId="0" borderId="0" xfId="0" applyFont="1" applyAlignment="1">
      <alignment vertical="center"/>
    </xf>
    <xf numFmtId="0" fontId="8" fillId="2" borderId="0" xfId="0" applyFont="1" applyFill="1" applyAlignment="1">
      <alignment vertical="center"/>
    </xf>
    <xf numFmtId="3" fontId="8" fillId="2" borderId="1" xfId="0" applyNumberFormat="1" applyFont="1" applyFill="1" applyBorder="1" applyAlignment="1">
      <alignment vertical="center"/>
    </xf>
    <xf numFmtId="164" fontId="8" fillId="2" borderId="1" xfId="0" applyNumberFormat="1" applyFont="1" applyFill="1" applyBorder="1" applyAlignment="1">
      <alignment vertical="center"/>
    </xf>
    <xf numFmtId="3" fontId="2" fillId="2" borderId="0" xfId="0" applyNumberFormat="1" applyFont="1" applyFill="1" applyAlignment="1">
      <alignment vertical="center"/>
    </xf>
    <xf numFmtId="0" fontId="3" fillId="0" borderId="0" xfId="0" applyFont="1" applyAlignment="1">
      <alignment horizontal="left" vertical="center"/>
    </xf>
    <xf numFmtId="0" fontId="9" fillId="3" borderId="0" xfId="0" applyFont="1" applyFill="1" applyAlignment="1">
      <alignment vertical="center"/>
    </xf>
    <xf numFmtId="3" fontId="9" fillId="3" borderId="1" xfId="0" applyNumberFormat="1" applyFont="1" applyFill="1" applyBorder="1" applyAlignment="1">
      <alignment vertical="center"/>
    </xf>
    <xf numFmtId="164" fontId="9" fillId="3" borderId="1" xfId="0" applyNumberFormat="1" applyFont="1" applyFill="1" applyBorder="1" applyAlignment="1">
      <alignment vertical="center"/>
    </xf>
    <xf numFmtId="0" fontId="4" fillId="3" borderId="1" xfId="0" applyFont="1" applyFill="1" applyBorder="1" applyAlignment="1">
      <alignment horizontal="center" vertical="center"/>
    </xf>
    <xf numFmtId="0" fontId="2" fillId="2" borderId="2" xfId="0" applyFont="1" applyFill="1" applyBorder="1" applyAlignment="1">
      <alignment vertical="center"/>
    </xf>
    <xf numFmtId="164" fontId="2" fillId="2" borderId="7" xfId="0" applyNumberFormat="1" applyFont="1" applyFill="1" applyBorder="1" applyAlignment="1">
      <alignment vertical="center"/>
    </xf>
    <xf numFmtId="0" fontId="2" fillId="3" borderId="8" xfId="0" applyFont="1" applyFill="1" applyBorder="1" applyAlignment="1">
      <alignment vertical="center"/>
    </xf>
    <xf numFmtId="164" fontId="2" fillId="3" borderId="9" xfId="0" applyNumberFormat="1" applyFont="1" applyFill="1" applyBorder="1" applyAlignment="1">
      <alignment vertical="center"/>
    </xf>
    <xf numFmtId="164" fontId="2" fillId="3" borderId="10" xfId="0" applyNumberFormat="1" applyFont="1" applyFill="1" applyBorder="1" applyAlignment="1">
      <alignment vertical="center"/>
    </xf>
    <xf numFmtId="164" fontId="2" fillId="3" borderId="11" xfId="0" applyNumberFormat="1" applyFont="1" applyFill="1" applyBorder="1" applyAlignment="1">
      <alignment vertical="center"/>
    </xf>
    <xf numFmtId="0" fontId="2" fillId="2" borderId="8" xfId="0" applyFont="1" applyFill="1" applyBorder="1" applyAlignment="1">
      <alignment vertical="center" wrapText="1"/>
    </xf>
    <xf numFmtId="0" fontId="8" fillId="2" borderId="8" xfId="0" applyFont="1" applyFill="1" applyBorder="1" applyAlignment="1">
      <alignment vertical="center" wrapText="1"/>
    </xf>
    <xf numFmtId="0" fontId="2" fillId="3" borderId="8" xfId="0" applyFont="1" applyFill="1" applyBorder="1" applyAlignment="1">
      <alignment vertical="center" wrapText="1"/>
    </xf>
    <xf numFmtId="0" fontId="10" fillId="3" borderId="8" xfId="0" applyFont="1" applyFill="1" applyBorder="1" applyAlignment="1">
      <alignment horizontal="center" vertical="center"/>
    </xf>
    <xf numFmtId="164" fontId="2" fillId="2" borderId="0" xfId="0" applyNumberFormat="1" applyFont="1" applyFill="1" applyAlignment="1">
      <alignment vertical="center"/>
    </xf>
    <xf numFmtId="0" fontId="8" fillId="2" borderId="8" xfId="0" applyFont="1" applyFill="1" applyBorder="1" applyAlignment="1">
      <alignment vertical="center"/>
    </xf>
    <xf numFmtId="164" fontId="8" fillId="2" borderId="0" xfId="0" applyNumberFormat="1" applyFont="1" applyFill="1" applyAlignment="1">
      <alignment vertical="center"/>
    </xf>
    <xf numFmtId="3" fontId="8" fillId="2" borderId="0" xfId="0" applyNumberFormat="1" applyFont="1" applyFill="1" applyAlignment="1">
      <alignment vertical="center"/>
    </xf>
    <xf numFmtId="0" fontId="3" fillId="2" borderId="0" xfId="0" applyFont="1" applyFill="1" applyAlignment="1">
      <alignment horizontal="left" vertical="center"/>
    </xf>
    <xf numFmtId="0" fontId="4" fillId="3" borderId="12" xfId="0" applyFont="1" applyFill="1" applyBorder="1" applyAlignment="1">
      <alignment horizontal="center" vertical="center" wrapText="1"/>
    </xf>
    <xf numFmtId="3" fontId="2" fillId="0" borderId="0" xfId="0" applyNumberFormat="1" applyFont="1" applyAlignment="1">
      <alignment vertical="center" wrapText="1"/>
    </xf>
    <xf numFmtId="0" fontId="11" fillId="3" borderId="13"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2" fillId="2" borderId="15" xfId="0" applyFont="1" applyFill="1" applyBorder="1" applyAlignment="1">
      <alignment horizontal="left" vertical="center"/>
    </xf>
    <xf numFmtId="0" fontId="5" fillId="0" borderId="0" xfId="0" applyFont="1" applyAlignment="1">
      <alignment vertical="center"/>
    </xf>
    <xf numFmtId="3" fontId="9" fillId="2" borderId="1" xfId="0" applyNumberFormat="1" applyFont="1" applyFill="1" applyBorder="1" applyAlignment="1">
      <alignment vertical="center"/>
    </xf>
    <xf numFmtId="164" fontId="9" fillId="2" borderId="1" xfId="0" applyNumberFormat="1" applyFont="1" applyFill="1" applyBorder="1" applyAlignment="1">
      <alignment vertical="center"/>
    </xf>
    <xf numFmtId="0" fontId="12" fillId="3" borderId="15" xfId="0" applyFont="1" applyFill="1" applyBorder="1" applyAlignment="1">
      <alignment vertical="center"/>
    </xf>
    <xf numFmtId="0" fontId="12" fillId="3" borderId="15" xfId="0" applyFont="1" applyFill="1" applyBorder="1" applyAlignment="1">
      <alignment horizontal="left" vertical="center"/>
    </xf>
    <xf numFmtId="0" fontId="13" fillId="3" borderId="15" xfId="0" applyFont="1" applyFill="1" applyBorder="1" applyAlignment="1">
      <alignment vertical="center"/>
    </xf>
    <xf numFmtId="0" fontId="14" fillId="3" borderId="15" xfId="0" applyFont="1" applyFill="1" applyBorder="1" applyAlignment="1">
      <alignment horizontal="right" vertical="center"/>
    </xf>
    <xf numFmtId="0" fontId="14" fillId="3" borderId="16" xfId="0" applyFont="1" applyFill="1" applyBorder="1" applyAlignment="1">
      <alignment horizontal="right" vertical="center"/>
    </xf>
    <xf numFmtId="0" fontId="15" fillId="3" borderId="15" xfId="0" applyFont="1" applyFill="1" applyBorder="1" applyAlignment="1">
      <alignment horizontal="right" vertical="center"/>
    </xf>
    <xf numFmtId="0" fontId="11" fillId="3" borderId="13" xfId="0" applyFont="1" applyFill="1" applyBorder="1" applyAlignment="1">
      <alignment horizontal="center" vertical="center"/>
    </xf>
    <xf numFmtId="3" fontId="9" fillId="2" borderId="2" xfId="0" applyNumberFormat="1" applyFont="1" applyFill="1" applyBorder="1" applyAlignment="1">
      <alignment vertical="center"/>
    </xf>
    <xf numFmtId="165" fontId="9" fillId="2" borderId="1" xfId="0" applyNumberFormat="1" applyFont="1" applyFill="1" applyBorder="1" applyAlignment="1">
      <alignment vertical="center"/>
    </xf>
    <xf numFmtId="165" fontId="9" fillId="2" borderId="17" xfId="0" applyNumberFormat="1" applyFont="1" applyFill="1" applyBorder="1" applyAlignment="1">
      <alignment vertical="center"/>
    </xf>
    <xf numFmtId="3" fontId="9" fillId="2" borderId="18" xfId="0" applyNumberFormat="1" applyFont="1" applyFill="1" applyBorder="1" applyAlignment="1">
      <alignment vertical="center"/>
    </xf>
    <xf numFmtId="3" fontId="4" fillId="2" borderId="0" xfId="0" applyNumberFormat="1" applyFont="1" applyFill="1" applyAlignment="1">
      <alignment vertical="center"/>
    </xf>
    <xf numFmtId="165" fontId="4" fillId="2" borderId="0" xfId="0" applyNumberFormat="1" applyFont="1" applyFill="1" applyAlignment="1">
      <alignment vertical="center"/>
    </xf>
    <xf numFmtId="164" fontId="4" fillId="2" borderId="0" xfId="0" applyNumberFormat="1" applyFont="1" applyFill="1" applyAlignment="1">
      <alignment vertical="center"/>
    </xf>
    <xf numFmtId="49" fontId="16" fillId="3" borderId="19" xfId="0" applyNumberFormat="1" applyFont="1" applyFill="1" applyBorder="1" applyAlignment="1">
      <alignment horizontal="center" vertical="center"/>
    </xf>
    <xf numFmtId="0" fontId="16" fillId="3" borderId="20" xfId="0" applyFont="1" applyFill="1" applyBorder="1" applyAlignment="1">
      <alignment vertical="center"/>
    </xf>
    <xf numFmtId="49" fontId="16" fillId="3" borderId="11" xfId="0" applyNumberFormat="1" applyFont="1" applyFill="1" applyBorder="1" applyAlignment="1">
      <alignment horizontal="center" vertical="center"/>
    </xf>
    <xf numFmtId="0" fontId="16" fillId="3" borderId="9" xfId="0" applyFont="1" applyFill="1" applyBorder="1" applyAlignment="1">
      <alignment vertical="center"/>
    </xf>
    <xf numFmtId="49" fontId="16" fillId="3" borderId="21" xfId="0" applyNumberFormat="1" applyFont="1" applyFill="1" applyBorder="1" applyAlignment="1">
      <alignment horizontal="center" vertical="center"/>
    </xf>
    <xf numFmtId="0" fontId="16" fillId="3" borderId="22" xfId="0" applyFont="1" applyFill="1" applyBorder="1" applyAlignment="1">
      <alignment vertical="center"/>
    </xf>
    <xf numFmtId="0" fontId="16" fillId="3" borderId="9" xfId="0" applyFont="1" applyFill="1" applyBorder="1" applyAlignment="1">
      <alignment horizontal="left" vertical="center" wrapText="1"/>
    </xf>
    <xf numFmtId="0" fontId="16" fillId="3" borderId="11" xfId="0" applyFont="1" applyFill="1" applyBorder="1" applyAlignment="1">
      <alignment vertical="center"/>
    </xf>
    <xf numFmtId="0" fontId="17" fillId="3" borderId="11" xfId="0" applyFont="1" applyFill="1" applyBorder="1" applyAlignment="1">
      <alignment horizontal="left" vertical="center"/>
    </xf>
    <xf numFmtId="0" fontId="17" fillId="3" borderId="9" xfId="0" applyFont="1" applyFill="1" applyBorder="1" applyAlignment="1">
      <alignment horizontal="left" vertical="center"/>
    </xf>
    <xf numFmtId="0" fontId="6" fillId="2" borderId="0" xfId="0" applyFont="1" applyFill="1" applyAlignment="1">
      <alignment vertical="center"/>
    </xf>
    <xf numFmtId="0" fontId="18" fillId="3" borderId="23" xfId="0" applyFont="1" applyFill="1" applyBorder="1" applyAlignment="1">
      <alignment horizontal="center" vertical="center"/>
    </xf>
    <xf numFmtId="0" fontId="18" fillId="3" borderId="2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7" fillId="3" borderId="9" xfId="0" applyFont="1" applyFill="1" applyBorder="1" applyAlignment="1">
      <alignment vertical="center"/>
    </xf>
    <xf numFmtId="3" fontId="8" fillId="2" borderId="2" xfId="0" applyNumberFormat="1" applyFont="1" applyFill="1" applyBorder="1" applyAlignment="1">
      <alignment vertical="center"/>
    </xf>
    <xf numFmtId="165" fontId="8" fillId="2" borderId="1" xfId="0" applyNumberFormat="1" applyFont="1" applyFill="1" applyBorder="1" applyAlignment="1">
      <alignment vertical="center"/>
    </xf>
    <xf numFmtId="165" fontId="8" fillId="2" borderId="17" xfId="0" applyNumberFormat="1" applyFont="1" applyFill="1" applyBorder="1" applyAlignment="1">
      <alignment vertical="center"/>
    </xf>
    <xf numFmtId="3" fontId="8" fillId="2" borderId="18" xfId="0" applyNumberFormat="1" applyFont="1" applyFill="1" applyBorder="1" applyAlignment="1">
      <alignment vertical="center"/>
    </xf>
    <xf numFmtId="0" fontId="17" fillId="3" borderId="26" xfId="0" applyFont="1" applyFill="1" applyBorder="1" applyAlignment="1">
      <alignment vertical="center"/>
    </xf>
    <xf numFmtId="164" fontId="8" fillId="2" borderId="17" xfId="0" applyNumberFormat="1" applyFont="1" applyFill="1" applyBorder="1" applyAlignment="1">
      <alignment vertical="center"/>
    </xf>
    <xf numFmtId="0" fontId="17" fillId="3" borderId="27" xfId="0" applyFont="1" applyFill="1" applyBorder="1" applyAlignment="1">
      <alignment vertical="center"/>
    </xf>
    <xf numFmtId="0" fontId="4" fillId="2" borderId="0" xfId="0" applyFont="1" applyFill="1" applyAlignment="1">
      <alignment horizontal="left" vertical="center"/>
    </xf>
    <xf numFmtId="3" fontId="2" fillId="2" borderId="2" xfId="0" applyNumberFormat="1" applyFont="1" applyFill="1" applyBorder="1" applyAlignment="1">
      <alignment vertical="center"/>
    </xf>
    <xf numFmtId="165" fontId="2" fillId="2" borderId="1" xfId="0" applyNumberFormat="1" applyFont="1" applyFill="1" applyBorder="1" applyAlignment="1">
      <alignment vertical="center"/>
    </xf>
    <xf numFmtId="165" fontId="2" fillId="2" borderId="17" xfId="0" applyNumberFormat="1" applyFont="1" applyFill="1" applyBorder="1" applyAlignment="1">
      <alignment vertical="center"/>
    </xf>
    <xf numFmtId="3" fontId="2" fillId="2" borderId="18" xfId="0" applyNumberFormat="1" applyFont="1" applyFill="1" applyBorder="1" applyAlignment="1">
      <alignment vertical="center"/>
    </xf>
    <xf numFmtId="164" fontId="2" fillId="2" borderId="32" xfId="0" applyNumberFormat="1" applyFont="1" applyFill="1" applyBorder="1" applyAlignment="1">
      <alignment vertical="center"/>
    </xf>
    <xf numFmtId="0" fontId="19" fillId="3" borderId="33" xfId="0" applyFont="1" applyFill="1" applyBorder="1" applyAlignment="1">
      <alignment vertical="center"/>
    </xf>
    <xf numFmtId="165" fontId="8" fillId="2" borderId="1" xfId="0" applyNumberFormat="1" applyFont="1" applyFill="1" applyBorder="1" applyAlignment="1">
      <alignment horizontal="right" vertical="center"/>
    </xf>
    <xf numFmtId="0" fontId="10" fillId="3" borderId="9" xfId="0" applyFont="1" applyFill="1" applyBorder="1" applyAlignment="1">
      <alignment horizontal="center" vertical="center"/>
    </xf>
    <xf numFmtId="0" fontId="20" fillId="2" borderId="0" xfId="0" applyFont="1" applyFill="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vertical="center"/>
    </xf>
    <xf numFmtId="0" fontId="2" fillId="2" borderId="9" xfId="0" applyFont="1" applyFill="1" applyBorder="1" applyAlignment="1">
      <alignment vertical="center"/>
    </xf>
    <xf numFmtId="165" fontId="2" fillId="2" borderId="1" xfId="0" applyNumberFormat="1" applyFont="1" applyFill="1" applyBorder="1" applyAlignment="1">
      <alignment horizontal="right" vertical="center"/>
    </xf>
    <xf numFmtId="0" fontId="10" fillId="3" borderId="11" xfId="0" applyFont="1" applyFill="1" applyBorder="1" applyAlignment="1">
      <alignment vertical="center"/>
    </xf>
    <xf numFmtId="0" fontId="10" fillId="3" borderId="33" xfId="0" applyFont="1" applyFill="1" applyBorder="1" applyAlignment="1">
      <alignment vertical="center"/>
    </xf>
    <xf numFmtId="0" fontId="10" fillId="3" borderId="27" xfId="0" applyFont="1" applyFill="1" applyBorder="1" applyAlignment="1">
      <alignment vertical="center"/>
    </xf>
    <xf numFmtId="0" fontId="10" fillId="3" borderId="34" xfId="0" applyFont="1" applyFill="1" applyBorder="1" applyAlignment="1">
      <alignment vertical="center"/>
    </xf>
    <xf numFmtId="0" fontId="2" fillId="3" borderId="26" xfId="0" applyFont="1" applyFill="1" applyBorder="1" applyAlignment="1">
      <alignment vertical="center"/>
    </xf>
    <xf numFmtId="0" fontId="2" fillId="3" borderId="22" xfId="0" applyFont="1" applyFill="1" applyBorder="1" applyAlignment="1">
      <alignment vertical="center"/>
    </xf>
    <xf numFmtId="0" fontId="8" fillId="2" borderId="0" xfId="0" applyFont="1" applyFill="1" applyAlignment="1">
      <alignment horizontal="left" vertical="center"/>
    </xf>
    <xf numFmtId="164" fontId="8" fillId="2" borderId="1" xfId="0" applyNumberFormat="1" applyFont="1" applyFill="1" applyBorder="1" applyAlignment="1">
      <alignment horizontal="right" vertical="center"/>
    </xf>
    <xf numFmtId="0" fontId="10" fillId="3" borderId="9"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2" fillId="0" borderId="0" xfId="0" applyFont="1" applyAlignment="1">
      <alignment vertical="center" wrapText="1"/>
    </xf>
    <xf numFmtId="0" fontId="4" fillId="3" borderId="2" xfId="0" applyFont="1" applyFill="1" applyBorder="1" applyAlignment="1">
      <alignment horizontal="right" vertical="center" wrapText="1"/>
    </xf>
    <xf numFmtId="0" fontId="2" fillId="3" borderId="2" xfId="0" applyFont="1" applyFill="1" applyBorder="1" applyAlignment="1">
      <alignment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wrapText="1"/>
    </xf>
    <xf numFmtId="0" fontId="3" fillId="2" borderId="0" xfId="0" applyFont="1" applyFill="1" applyAlignment="1">
      <alignment vertical="center"/>
    </xf>
    <xf numFmtId="0" fontId="10" fillId="3" borderId="8" xfId="0" applyFont="1" applyFill="1" applyBorder="1" applyAlignment="1">
      <alignment horizontal="center" vertical="center"/>
    </xf>
    <xf numFmtId="0" fontId="10"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4" fillId="2" borderId="0" xfId="0" applyFont="1" applyFill="1" applyAlignment="1">
      <alignment horizontal="left" vertical="center"/>
    </xf>
    <xf numFmtId="0" fontId="4" fillId="2" borderId="28" xfId="0" applyFont="1" applyFill="1" applyBorder="1" applyAlignment="1">
      <alignment horizontal="left" vertical="center"/>
    </xf>
    <xf numFmtId="0" fontId="18" fillId="3" borderId="29"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5" xfId="0" applyFont="1" applyFill="1" applyBorder="1" applyAlignment="1">
      <alignment horizontal="center" vertical="center"/>
    </xf>
    <xf numFmtId="0" fontId="5" fillId="2" borderId="0" xfId="0" applyFont="1" applyFill="1" applyAlignment="1">
      <alignment vertical="center"/>
    </xf>
    <xf numFmtId="0" fontId="5" fillId="2" borderId="0" xfId="0" applyFont="1" applyFill="1" applyAlignment="1">
      <alignment vertical="center" wrapText="1"/>
    </xf>
    <xf numFmtId="0" fontId="2" fillId="3" borderId="35" xfId="0" applyFont="1" applyFill="1" applyBorder="1" applyAlignment="1">
      <alignment vertical="center"/>
    </xf>
    <xf numFmtId="0" fontId="2" fillId="3" borderId="36" xfId="0" applyFont="1" applyFill="1" applyBorder="1" applyAlignment="1">
      <alignment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166" fontId="0" fillId="0" borderId="0" xfId="2" applyNumberFormat="1" applyFont="1"/>
    <xf numFmtId="164" fontId="0" fillId="0" borderId="0" xfId="0" applyNumberFormat="1"/>
    <xf numFmtId="0" fontId="2" fillId="3" borderId="1" xfId="0" applyFont="1" applyFill="1" applyBorder="1" applyAlignment="1">
      <alignment horizontal="center" vertical="center" wrapText="1"/>
    </xf>
    <xf numFmtId="167" fontId="0" fillId="0" borderId="0" xfId="2" applyNumberFormat="1" applyFont="1"/>
    <xf numFmtId="164" fontId="2" fillId="2" borderId="1" xfId="1" applyNumberFormat="1" applyFont="1" applyFill="1" applyBorder="1" applyAlignment="1">
      <alignment vertical="center"/>
    </xf>
    <xf numFmtId="164" fontId="6" fillId="2" borderId="1" xfId="1" applyNumberFormat="1" applyFont="1" applyFill="1" applyBorder="1" applyAlignment="1">
      <alignment vertical="center"/>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3" sqref="B3:I13"/>
    </sheetView>
  </sheetViews>
  <sheetFormatPr baseColWidth="10" defaultRowHeight="15" x14ac:dyDescent="0.25"/>
  <cols>
    <col min="1" max="1" width="19.7109375" customWidth="1"/>
  </cols>
  <sheetData>
    <row r="1" spans="1:8" ht="18.75" customHeight="1" x14ac:dyDescent="0.3">
      <c r="A1" s="3" t="s">
        <v>146</v>
      </c>
    </row>
    <row r="2" spans="1:8" ht="53.25" customHeight="1" x14ac:dyDescent="0.25">
      <c r="A2" s="111" t="s">
        <v>144</v>
      </c>
      <c r="B2" s="111"/>
      <c r="C2" s="111"/>
      <c r="D2" s="111"/>
      <c r="E2" s="111"/>
      <c r="F2" s="111"/>
      <c r="G2" s="111"/>
      <c r="H2" s="111"/>
    </row>
    <row r="4" spans="1:8" x14ac:dyDescent="0.25">
      <c r="A4" t="s">
        <v>147</v>
      </c>
      <c r="B4" s="1" t="str">
        <f>HYPERLINK("#'Tableau 1'!A1", "Succes au BTS selon le mode de formation, session 2022")</f>
        <v>Succes au BTS selon le mode de formation, session 2022</v>
      </c>
    </row>
    <row r="5" spans="1:8" x14ac:dyDescent="0.25">
      <c r="A5" t="s">
        <v>148</v>
      </c>
      <c r="B5" s="1" t="str">
        <f>HYPERLINK("#'Tableau 2'!A1", "Succes au BTS selon la spécialité, session 2022")</f>
        <v>Succes au BTS selon la spécialité, session 2022</v>
      </c>
    </row>
    <row r="6" spans="1:8" x14ac:dyDescent="0.25">
      <c r="A6" t="s">
        <v>149</v>
      </c>
      <c r="B6" s="1" t="str">
        <f>HYPERLINK("#'Tableau 3'!A1", "Succes au BTS selon la spécialité et le sexe, session 2022")</f>
        <v>Succes au BTS selon la spécialité et le sexe, session 2022</v>
      </c>
    </row>
    <row r="7" spans="1:8" x14ac:dyDescent="0.25">
      <c r="A7" t="s">
        <v>150</v>
      </c>
      <c r="B7" s="1" t="str">
        <f>HYPERLINK("#'Tableau 4'!A1", "Succes au BTS selon le diplome initial, session 2022")</f>
        <v>Succes au BTS selon le diplome initial, session 2022</v>
      </c>
    </row>
    <row r="8" spans="1:8" x14ac:dyDescent="0.25">
      <c r="B8" s="1"/>
    </row>
    <row r="9" spans="1:8" x14ac:dyDescent="0.25">
      <c r="A9" t="s">
        <v>151</v>
      </c>
      <c r="B9" s="1" t="str">
        <f>HYPERLINK("#'Annexe 1'!A1", "Succes au BTS selon la spécialité détaillée, session 2022")</f>
        <v>Succes au BTS selon la spécialité détaillée, session 2022</v>
      </c>
    </row>
    <row r="10" spans="1:8" x14ac:dyDescent="0.25">
      <c r="A10" t="s">
        <v>152</v>
      </c>
      <c r="B10" s="1" t="str">
        <f>HYPERLINK("#'Annexe 1'!A2", "Répartition des admis au BTS selon la spécialité de formation en 2022")</f>
        <v>Répartition des admis au BTS selon la spécialité de formation en 2022</v>
      </c>
    </row>
    <row r="11" spans="1:8" x14ac:dyDescent="0.25">
      <c r="A11" t="s">
        <v>153</v>
      </c>
      <c r="B11" s="1" t="str">
        <f>HYPERLINK("#'Annexe 1'!A3", "Origine des candidats au BTS (hors BTS agricoles) selon le diplome 2022")</f>
        <v>Origine des candidats au BTS (hors BTS agricoles) selon le diplome 2022</v>
      </c>
    </row>
    <row r="12" spans="1:8" x14ac:dyDescent="0.25">
      <c r="A12" t="s">
        <v>154</v>
      </c>
      <c r="B12" s="1" t="str">
        <f>HYPERLINK("#'Annexe 4'!A1", "Succès au BTS  (hors BTS agricoles) aux sessions 2020 et 2021 selon le diplôme initial")</f>
        <v>Succès au BTS  (hors BTS agricoles) aux sessions 2020 et 2021 selon le diplôme initial</v>
      </c>
    </row>
  </sheetData>
  <mergeCells count="1">
    <mergeCell ref="A2:H2"/>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tabSelected="1" zoomScaleNormal="100" workbookViewId="0">
      <selection activeCell="F6" sqref="F6"/>
    </sheetView>
  </sheetViews>
  <sheetFormatPr baseColWidth="10" defaultRowHeight="15" x14ac:dyDescent="0.25"/>
  <cols>
    <col min="1" max="1" width="23.140625" customWidth="1"/>
    <col min="2" max="3" width="8.5703125" customWidth="1"/>
    <col min="4" max="4" width="10.7109375" customWidth="1"/>
  </cols>
  <sheetData>
    <row r="1" spans="1:11" ht="18.75" customHeight="1" x14ac:dyDescent="0.25">
      <c r="A1" s="16" t="s">
        <v>178</v>
      </c>
      <c r="B1" s="16"/>
      <c r="C1" s="16"/>
      <c r="D1" s="16"/>
    </row>
    <row r="2" spans="1:11" x14ac:dyDescent="0.25">
      <c r="A2" s="17"/>
      <c r="B2" s="17"/>
      <c r="C2" s="17"/>
      <c r="D2" s="17"/>
    </row>
    <row r="3" spans="1:11" ht="15" customHeight="1" x14ac:dyDescent="0.25">
      <c r="A3" s="112"/>
      <c r="B3" s="114" t="s">
        <v>4</v>
      </c>
      <c r="C3" s="114" t="s">
        <v>5</v>
      </c>
      <c r="D3" s="114" t="s">
        <v>128</v>
      </c>
    </row>
    <row r="4" spans="1:11" ht="15" customHeight="1" x14ac:dyDescent="0.25">
      <c r="A4" s="113"/>
      <c r="B4" s="145"/>
      <c r="C4" s="145"/>
      <c r="D4" s="114"/>
    </row>
    <row r="5" spans="1:11" x14ac:dyDescent="0.25">
      <c r="A5" s="15" t="s">
        <v>6</v>
      </c>
      <c r="B5" s="4">
        <v>101716</v>
      </c>
      <c r="C5" s="4">
        <v>81810</v>
      </c>
      <c r="D5" s="147">
        <v>80.400000000000006</v>
      </c>
      <c r="F5" s="146"/>
      <c r="I5" s="143"/>
    </row>
    <row r="6" spans="1:11" x14ac:dyDescent="0.25">
      <c r="A6" s="12" t="s">
        <v>155</v>
      </c>
      <c r="B6" s="13">
        <v>69341</v>
      </c>
      <c r="C6" s="13">
        <v>55558</v>
      </c>
      <c r="D6" s="148">
        <v>80.099999999999994</v>
      </c>
      <c r="F6" s="146"/>
      <c r="I6" s="144"/>
    </row>
    <row r="7" spans="1:11" x14ac:dyDescent="0.25">
      <c r="A7" s="12" t="s">
        <v>156</v>
      </c>
      <c r="B7" s="13">
        <v>25115</v>
      </c>
      <c r="C7" s="13">
        <v>21793</v>
      </c>
      <c r="D7" s="148">
        <v>86.8</v>
      </c>
      <c r="F7" s="146"/>
    </row>
    <row r="8" spans="1:11" x14ac:dyDescent="0.25">
      <c r="A8" s="12" t="s">
        <v>157</v>
      </c>
      <c r="B8" s="13">
        <v>7260</v>
      </c>
      <c r="C8" s="13">
        <v>4459</v>
      </c>
      <c r="D8" s="148">
        <v>61.4</v>
      </c>
      <c r="F8" s="146"/>
    </row>
    <row r="9" spans="1:11" x14ac:dyDescent="0.25">
      <c r="A9" s="15" t="s">
        <v>10</v>
      </c>
      <c r="B9" s="4">
        <v>67154</v>
      </c>
      <c r="C9" s="4">
        <v>48997</v>
      </c>
      <c r="D9" s="147">
        <v>73</v>
      </c>
      <c r="F9" s="146"/>
      <c r="K9" s="144"/>
    </row>
    <row r="10" spans="1:11" x14ac:dyDescent="0.25">
      <c r="A10" s="15" t="s">
        <v>11</v>
      </c>
      <c r="B10" s="4">
        <v>6288</v>
      </c>
      <c r="C10" s="4">
        <v>4713</v>
      </c>
      <c r="D10" s="147">
        <v>75</v>
      </c>
      <c r="F10" s="146"/>
      <c r="K10" s="144"/>
    </row>
    <row r="11" spans="1:11" x14ac:dyDescent="0.25">
      <c r="A11" s="15" t="s">
        <v>7</v>
      </c>
      <c r="B11" s="4">
        <v>5588</v>
      </c>
      <c r="C11" s="4">
        <v>2414</v>
      </c>
      <c r="D11" s="147">
        <v>43.2</v>
      </c>
      <c r="F11" s="146"/>
    </row>
    <row r="12" spans="1:11" x14ac:dyDescent="0.25">
      <c r="A12" s="15" t="s">
        <v>8</v>
      </c>
      <c r="B12" s="4">
        <v>5616</v>
      </c>
      <c r="C12" s="4">
        <v>3757</v>
      </c>
      <c r="D12" s="147">
        <v>66.900000000000006</v>
      </c>
      <c r="F12" s="146"/>
    </row>
    <row r="13" spans="1:11" ht="11.25" customHeight="1" x14ac:dyDescent="0.25">
      <c r="A13" s="6"/>
      <c r="B13" s="7"/>
      <c r="C13" s="7"/>
      <c r="D13" s="9"/>
      <c r="F13" s="143"/>
    </row>
    <row r="14" spans="1:11" x14ac:dyDescent="0.25">
      <c r="A14" s="18" t="s">
        <v>9</v>
      </c>
      <c r="B14" s="19">
        <v>186362</v>
      </c>
      <c r="C14" s="19">
        <v>141691</v>
      </c>
      <c r="D14" s="20">
        <v>76</v>
      </c>
      <c r="F14" s="143"/>
    </row>
    <row r="15" spans="1:11" x14ac:dyDescent="0.25">
      <c r="A15" s="10"/>
      <c r="B15" s="11"/>
      <c r="C15" s="10"/>
      <c r="D15" s="10"/>
    </row>
    <row r="16" spans="1:11" x14ac:dyDescent="0.25">
      <c r="A16" s="10" t="s">
        <v>179</v>
      </c>
      <c r="B16" s="11"/>
      <c r="C16" s="10"/>
      <c r="D16" s="10"/>
    </row>
    <row r="17" spans="1:4" x14ac:dyDescent="0.25">
      <c r="A17" s="10" t="s">
        <v>180</v>
      </c>
      <c r="B17" s="11"/>
      <c r="C17" s="10"/>
      <c r="D17" s="10"/>
    </row>
  </sheetData>
  <mergeCells count="4">
    <mergeCell ref="A3:A4"/>
    <mergeCell ref="B3:B4"/>
    <mergeCell ref="C3:C4"/>
    <mergeCell ref="D3:D4"/>
  </mergeCells>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workbookViewId="0">
      <selection activeCell="B5" sqref="B5:E10"/>
    </sheetView>
  </sheetViews>
  <sheetFormatPr baseColWidth="10" defaultRowHeight="15" x14ac:dyDescent="0.25"/>
  <cols>
    <col min="1" max="1" width="18.140625" customWidth="1"/>
    <col min="4" max="4" width="10" customWidth="1"/>
    <col min="5" max="5" width="15.85546875" customWidth="1"/>
  </cols>
  <sheetData>
    <row r="1" spans="1:5" ht="18.75" customHeight="1" x14ac:dyDescent="0.25">
      <c r="A1" s="22" t="s">
        <v>181</v>
      </c>
    </row>
    <row r="3" spans="1:5" ht="15" customHeight="1" x14ac:dyDescent="0.25">
      <c r="A3" s="115" t="s">
        <v>168</v>
      </c>
      <c r="B3" s="117" t="s">
        <v>0</v>
      </c>
      <c r="C3" s="118"/>
      <c r="D3" s="119"/>
      <c r="E3" s="114" t="s">
        <v>12</v>
      </c>
    </row>
    <row r="4" spans="1:5" ht="45" customHeight="1" x14ac:dyDescent="0.25">
      <c r="A4" s="116"/>
      <c r="B4" s="26" t="s">
        <v>4</v>
      </c>
      <c r="C4" s="26" t="s">
        <v>5</v>
      </c>
      <c r="D4" s="8" t="s">
        <v>128</v>
      </c>
      <c r="E4" s="120"/>
    </row>
    <row r="5" spans="1:5" x14ac:dyDescent="0.25">
      <c r="A5" s="27" t="s">
        <v>29</v>
      </c>
      <c r="B5" s="4">
        <v>55605</v>
      </c>
      <c r="C5" s="4">
        <v>43882</v>
      </c>
      <c r="D5" s="5">
        <v>78.917363546443696</v>
      </c>
      <c r="E5" s="28">
        <v>19.417318586458101</v>
      </c>
    </row>
    <row r="6" spans="1:5" x14ac:dyDescent="0.25">
      <c r="A6" s="15" t="s">
        <v>30</v>
      </c>
      <c r="B6" s="4">
        <v>130757</v>
      </c>
      <c r="C6" s="4">
        <v>97809</v>
      </c>
      <c r="D6" s="5">
        <v>74.802113844765501</v>
      </c>
      <c r="E6" s="5">
        <v>60.041909802152098</v>
      </c>
    </row>
    <row r="7" spans="1:5" x14ac:dyDescent="0.25">
      <c r="A7" s="23"/>
      <c r="B7" s="24"/>
      <c r="C7" s="24"/>
      <c r="D7" s="25"/>
      <c r="E7" s="25"/>
    </row>
    <row r="8" spans="1:5" x14ac:dyDescent="0.25">
      <c r="A8" s="18" t="s">
        <v>28</v>
      </c>
      <c r="B8" s="19">
        <v>186362</v>
      </c>
      <c r="C8" s="19">
        <v>141691</v>
      </c>
      <c r="D8" s="20">
        <v>76.029984653523798</v>
      </c>
      <c r="E8" s="20">
        <v>47.9207134501669</v>
      </c>
    </row>
    <row r="9" spans="1:5" x14ac:dyDescent="0.25">
      <c r="A9" s="12" t="s">
        <v>158</v>
      </c>
      <c r="B9" s="13">
        <v>15786</v>
      </c>
      <c r="C9" s="13">
        <v>12446</v>
      </c>
      <c r="D9" s="14">
        <v>78.842011909286697</v>
      </c>
      <c r="E9" s="14">
        <v>38.401114911947303</v>
      </c>
    </row>
    <row r="10" spans="1:5" x14ac:dyDescent="0.25">
      <c r="A10" s="12" t="s">
        <v>159</v>
      </c>
      <c r="B10" s="13">
        <v>67</v>
      </c>
      <c r="C10" s="13">
        <v>59</v>
      </c>
      <c r="D10" s="14">
        <v>88.0597014925373</v>
      </c>
      <c r="E10" s="14">
        <v>10.4477611940298</v>
      </c>
    </row>
    <row r="11" spans="1:5" x14ac:dyDescent="0.25">
      <c r="A11" s="15"/>
      <c r="B11" s="21"/>
      <c r="C11" s="21"/>
      <c r="D11" s="15"/>
      <c r="E11" s="15"/>
    </row>
    <row r="12" spans="1:5" x14ac:dyDescent="0.25">
      <c r="A12" s="10" t="s">
        <v>179</v>
      </c>
      <c r="B12" s="10"/>
      <c r="C12" s="10"/>
      <c r="D12" s="10"/>
      <c r="E12" s="10"/>
    </row>
    <row r="13" spans="1:5" x14ac:dyDescent="0.25">
      <c r="A13" s="10" t="s">
        <v>180</v>
      </c>
      <c r="B13" s="10"/>
      <c r="C13" s="10"/>
      <c r="D13" s="10"/>
      <c r="E13" s="10"/>
    </row>
    <row r="18" ht="15" customHeight="1" x14ac:dyDescent="0.25"/>
  </sheetData>
  <mergeCells count="3">
    <mergeCell ref="A3:A4"/>
    <mergeCell ref="B3:D3"/>
    <mergeCell ref="E3:E4"/>
  </mergeCells>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10" workbookViewId="0">
      <selection sqref="A1:XFD1"/>
    </sheetView>
  </sheetViews>
  <sheetFormatPr baseColWidth="10" defaultRowHeight="15" x14ac:dyDescent="0.25"/>
  <cols>
    <col min="1" max="1" width="34.42578125" customWidth="1"/>
    <col min="2" max="2" width="9.7109375" customWidth="1"/>
    <col min="3" max="3" width="8.5703125" customWidth="1"/>
    <col min="4" max="4" width="9.7109375" customWidth="1"/>
    <col min="5" max="5" width="16" customWidth="1"/>
  </cols>
  <sheetData>
    <row r="1" spans="1:5" ht="18.75" customHeight="1" x14ac:dyDescent="0.25">
      <c r="A1" s="121" t="s">
        <v>182</v>
      </c>
      <c r="B1" s="121"/>
      <c r="C1" s="121"/>
      <c r="D1" s="121"/>
      <c r="E1" s="121"/>
    </row>
    <row r="4" spans="1:5" ht="15" customHeight="1" x14ac:dyDescent="0.25">
      <c r="A4" s="122" t="s">
        <v>169</v>
      </c>
      <c r="B4" s="122" t="s">
        <v>142</v>
      </c>
      <c r="C4" s="122"/>
      <c r="D4" s="122"/>
      <c r="E4" s="123" t="s">
        <v>170</v>
      </c>
    </row>
    <row r="5" spans="1:5" ht="29.25" customHeight="1" x14ac:dyDescent="0.25">
      <c r="A5" s="122"/>
      <c r="B5" s="36" t="s">
        <v>3</v>
      </c>
      <c r="C5" s="36" t="s">
        <v>2</v>
      </c>
      <c r="D5" s="36" t="s">
        <v>143</v>
      </c>
      <c r="E5" s="123"/>
    </row>
    <row r="6" spans="1:5" ht="30" customHeight="1" x14ac:dyDescent="0.25">
      <c r="A6" s="33" t="s">
        <v>15</v>
      </c>
      <c r="B6" s="37">
        <v>87.038988408851395</v>
      </c>
      <c r="C6" s="37">
        <v>83.239554651023596</v>
      </c>
      <c r="D6" s="37">
        <v>83.627176951193306</v>
      </c>
      <c r="E6" s="37">
        <v>10.6183314050649</v>
      </c>
    </row>
    <row r="7" spans="1:5" ht="30" customHeight="1" x14ac:dyDescent="0.25">
      <c r="A7" s="33" t="s">
        <v>16</v>
      </c>
      <c r="B7" s="37">
        <v>83.4366317589228</v>
      </c>
      <c r="C7" s="37">
        <v>74.753942843590707</v>
      </c>
      <c r="D7" s="37">
        <v>77.852348993288601</v>
      </c>
      <c r="E7" s="37">
        <v>38.244514106583097</v>
      </c>
    </row>
    <row r="8" spans="1:5" x14ac:dyDescent="0.25">
      <c r="A8" s="33" t="s">
        <v>17</v>
      </c>
      <c r="B8" s="37">
        <v>90.5992106207391</v>
      </c>
      <c r="C8" s="37">
        <v>79.353393085787403</v>
      </c>
      <c r="D8" s="37">
        <v>82.822357498616498</v>
      </c>
      <c r="E8" s="37">
        <v>33.743151142589902</v>
      </c>
    </row>
    <row r="9" spans="1:5" x14ac:dyDescent="0.25">
      <c r="A9" s="33" t="s">
        <v>18</v>
      </c>
      <c r="B9" s="37">
        <v>83.964143426294797</v>
      </c>
      <c r="C9" s="37">
        <v>74.721475220898995</v>
      </c>
      <c r="D9" s="37">
        <v>76.215780998389704</v>
      </c>
      <c r="E9" s="37">
        <v>17.811113458694301</v>
      </c>
    </row>
    <row r="10" spans="1:5" x14ac:dyDescent="0.25">
      <c r="A10" s="33" t="s">
        <v>19</v>
      </c>
      <c r="B10" s="37">
        <v>92.543859649122794</v>
      </c>
      <c r="C10" s="37">
        <v>90.909090909090907</v>
      </c>
      <c r="D10" s="37">
        <v>92.357512953367902</v>
      </c>
      <c r="E10" s="37">
        <v>88.779803646563806</v>
      </c>
    </row>
    <row r="11" spans="1:5" ht="30" customHeight="1" x14ac:dyDescent="0.25">
      <c r="A11" s="33" t="s">
        <v>20</v>
      </c>
      <c r="B11" s="37">
        <v>81.700288184437994</v>
      </c>
      <c r="C11" s="37">
        <v>75.236650485436897</v>
      </c>
      <c r="D11" s="37">
        <v>75.497845580528704</v>
      </c>
      <c r="E11" s="37">
        <v>4.3729754743174496</v>
      </c>
    </row>
    <row r="12" spans="1:5" x14ac:dyDescent="0.25">
      <c r="A12" s="34" t="s">
        <v>21</v>
      </c>
      <c r="B12" s="39">
        <v>86.116513846438806</v>
      </c>
      <c r="C12" s="39">
        <v>77.182645956079298</v>
      </c>
      <c r="D12" s="39">
        <v>78.917363546443696</v>
      </c>
      <c r="E12" s="39">
        <v>21.188642267900299</v>
      </c>
    </row>
    <row r="13" spans="1:5" x14ac:dyDescent="0.25">
      <c r="A13" s="35"/>
      <c r="B13" s="30"/>
      <c r="C13" s="31"/>
      <c r="D13" s="31"/>
      <c r="E13" s="32"/>
    </row>
    <row r="14" spans="1:5" ht="30" customHeight="1" x14ac:dyDescent="0.25">
      <c r="A14" s="33" t="s">
        <v>22</v>
      </c>
      <c r="B14" s="37">
        <v>79.1666666666667</v>
      </c>
      <c r="C14" s="37">
        <v>78.735632183907995</v>
      </c>
      <c r="D14" s="37">
        <v>79.0322580645161</v>
      </c>
      <c r="E14" s="37">
        <v>68.934240362811806</v>
      </c>
    </row>
    <row r="15" spans="1:5" x14ac:dyDescent="0.25">
      <c r="A15" s="33" t="s">
        <v>23</v>
      </c>
      <c r="B15" s="37">
        <v>75.530922085903498</v>
      </c>
      <c r="C15" s="37">
        <v>71.410880639441601</v>
      </c>
      <c r="D15" s="37">
        <v>73.688714386388796</v>
      </c>
      <c r="E15" s="37">
        <v>56.668829838103697</v>
      </c>
    </row>
    <row r="16" spans="1:5" x14ac:dyDescent="0.25">
      <c r="A16" s="33" t="s">
        <v>24</v>
      </c>
      <c r="B16" s="37">
        <v>79.451327433628293</v>
      </c>
      <c r="C16" s="37">
        <v>75.3878281622912</v>
      </c>
      <c r="D16" s="37">
        <v>77.537928451020804</v>
      </c>
      <c r="E16" s="37">
        <v>54.218249894317303</v>
      </c>
    </row>
    <row r="17" spans="1:5" x14ac:dyDescent="0.25">
      <c r="A17" s="33" t="s">
        <v>25</v>
      </c>
      <c r="B17" s="37">
        <v>76.401403775016604</v>
      </c>
      <c r="C17" s="37">
        <v>72.629730784237196</v>
      </c>
      <c r="D17" s="37">
        <v>75.663818098580805</v>
      </c>
      <c r="E17" s="37">
        <v>81.228255937074593</v>
      </c>
    </row>
    <row r="18" spans="1:5" x14ac:dyDescent="0.25">
      <c r="A18" s="33" t="s">
        <v>26</v>
      </c>
      <c r="B18" s="37">
        <v>76.135105204872602</v>
      </c>
      <c r="C18" s="37">
        <v>76.781778104335004</v>
      </c>
      <c r="D18" s="37">
        <v>76.413009156930798</v>
      </c>
      <c r="E18" s="37">
        <v>56.818181818181799</v>
      </c>
    </row>
    <row r="19" spans="1:5" x14ac:dyDescent="0.25">
      <c r="A19" s="34" t="s">
        <v>27</v>
      </c>
      <c r="B19" s="39">
        <v>76.360672024863405</v>
      </c>
      <c r="C19" s="39">
        <v>72.460189863726796</v>
      </c>
      <c r="D19" s="39">
        <v>74.802113844765501</v>
      </c>
      <c r="E19" s="39">
        <v>61.292928053655601</v>
      </c>
    </row>
    <row r="20" spans="1:5" x14ac:dyDescent="0.25">
      <c r="A20" s="29"/>
      <c r="B20" s="30"/>
      <c r="C20" s="31"/>
      <c r="D20" s="31"/>
      <c r="E20" s="32"/>
    </row>
    <row r="21" spans="1:5" x14ac:dyDescent="0.25">
      <c r="A21" s="38" t="s">
        <v>9</v>
      </c>
      <c r="B21" s="39">
        <v>77.540142879537797</v>
      </c>
      <c r="C21" s="39">
        <v>74.640413781734296</v>
      </c>
      <c r="D21" s="39">
        <v>76.029984653523798</v>
      </c>
      <c r="E21" s="39">
        <v>48.872546597878497</v>
      </c>
    </row>
    <row r="22" spans="1:5" x14ac:dyDescent="0.25">
      <c r="C22" s="37"/>
      <c r="D22" s="37"/>
    </row>
    <row r="23" spans="1:5" x14ac:dyDescent="0.25">
      <c r="A23" s="10" t="s">
        <v>179</v>
      </c>
      <c r="C23" s="37"/>
      <c r="D23" s="37"/>
    </row>
    <row r="24" spans="1:5" x14ac:dyDescent="0.25">
      <c r="A24" s="10" t="s">
        <v>180</v>
      </c>
      <c r="C24" s="37"/>
      <c r="D24" s="37"/>
    </row>
  </sheetData>
  <mergeCells count="4">
    <mergeCell ref="A1:E1"/>
    <mergeCell ref="A4:A5"/>
    <mergeCell ref="B4:D4"/>
    <mergeCell ref="E4:E5"/>
  </mergeCells>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topLeftCell="A13" workbookViewId="0">
      <selection activeCell="B4" sqref="B4:D21"/>
    </sheetView>
  </sheetViews>
  <sheetFormatPr baseColWidth="10" defaultRowHeight="15" x14ac:dyDescent="0.25"/>
  <cols>
    <col min="1" max="1" width="39.5703125" customWidth="1"/>
  </cols>
  <sheetData>
    <row r="1" spans="1:4" ht="18.75" customHeight="1" x14ac:dyDescent="0.25">
      <c r="A1" s="41" t="s">
        <v>183</v>
      </c>
      <c r="B1" s="15"/>
      <c r="C1" s="15"/>
      <c r="D1" s="15"/>
    </row>
    <row r="2" spans="1:4" ht="15" customHeight="1" x14ac:dyDescent="0.25">
      <c r="A2" s="15"/>
      <c r="B2" s="15"/>
      <c r="C2" s="15"/>
      <c r="D2" s="15"/>
    </row>
    <row r="3" spans="1:4" ht="28.5" customHeight="1" x14ac:dyDescent="0.25">
      <c r="A3" s="6"/>
      <c r="B3" s="42" t="s">
        <v>4</v>
      </c>
      <c r="C3" s="42" t="s">
        <v>5</v>
      </c>
      <c r="D3" s="8" t="s">
        <v>128</v>
      </c>
    </row>
    <row r="4" spans="1:4" x14ac:dyDescent="0.25">
      <c r="A4" s="18" t="s">
        <v>31</v>
      </c>
      <c r="B4" s="19">
        <v>48330</v>
      </c>
      <c r="C4" s="19">
        <v>41905</v>
      </c>
      <c r="D4" s="20">
        <v>86.705979722739499</v>
      </c>
    </row>
    <row r="5" spans="1:4" x14ac:dyDescent="0.25">
      <c r="A5" s="15" t="s">
        <v>115</v>
      </c>
      <c r="B5" s="4">
        <v>18016</v>
      </c>
      <c r="C5" s="4">
        <v>15873</v>
      </c>
      <c r="D5" s="5">
        <v>88.105017761989302</v>
      </c>
    </row>
    <row r="6" spans="1:4" x14ac:dyDescent="0.25">
      <c r="A6" s="15" t="s">
        <v>116</v>
      </c>
      <c r="B6" s="4">
        <v>23124</v>
      </c>
      <c r="C6" s="4">
        <v>20054</v>
      </c>
      <c r="D6" s="5">
        <v>86.723750216225596</v>
      </c>
    </row>
    <row r="7" spans="1:4" x14ac:dyDescent="0.25">
      <c r="A7" s="15" t="s">
        <v>117</v>
      </c>
      <c r="B7" s="4">
        <v>7190</v>
      </c>
      <c r="C7" s="4">
        <v>5978</v>
      </c>
      <c r="D7" s="5">
        <v>83.143254520166906</v>
      </c>
    </row>
    <row r="8" spans="1:4" x14ac:dyDescent="0.25">
      <c r="A8" s="18" t="s">
        <v>32</v>
      </c>
      <c r="B8" s="19">
        <v>60174</v>
      </c>
      <c r="C8" s="19">
        <v>46863</v>
      </c>
      <c r="D8" s="20">
        <v>77.879150463655407</v>
      </c>
    </row>
    <row r="9" spans="1:4" x14ac:dyDescent="0.25">
      <c r="A9" s="15" t="s">
        <v>127</v>
      </c>
      <c r="B9" s="4">
        <v>15175</v>
      </c>
      <c r="C9" s="4">
        <v>12480</v>
      </c>
      <c r="D9" s="5">
        <v>82.2405271828666</v>
      </c>
    </row>
    <row r="10" spans="1:4" x14ac:dyDescent="0.25">
      <c r="A10" s="15" t="s">
        <v>118</v>
      </c>
      <c r="B10" s="4">
        <v>3281</v>
      </c>
      <c r="C10" s="4">
        <v>2633</v>
      </c>
      <c r="D10" s="5">
        <v>80.249923803718403</v>
      </c>
    </row>
    <row r="11" spans="1:4" x14ac:dyDescent="0.25">
      <c r="A11" s="15" t="s">
        <v>126</v>
      </c>
      <c r="B11" s="4">
        <v>34379</v>
      </c>
      <c r="C11" s="4">
        <v>25777</v>
      </c>
      <c r="D11" s="5">
        <v>74.978911544838397</v>
      </c>
    </row>
    <row r="12" spans="1:4" x14ac:dyDescent="0.25">
      <c r="A12" s="15" t="s">
        <v>119</v>
      </c>
      <c r="B12" s="4">
        <v>5163</v>
      </c>
      <c r="C12" s="4">
        <v>4059</v>
      </c>
      <c r="D12" s="5">
        <v>78.617083091225993</v>
      </c>
    </row>
    <row r="13" spans="1:4" x14ac:dyDescent="0.25">
      <c r="A13" s="15" t="s">
        <v>120</v>
      </c>
      <c r="B13" s="4">
        <v>1474</v>
      </c>
      <c r="C13" s="4">
        <v>1308</v>
      </c>
      <c r="D13" s="5">
        <v>88.738127544097694</v>
      </c>
    </row>
    <row r="14" spans="1:4" x14ac:dyDescent="0.25">
      <c r="A14" s="15" t="s">
        <v>121</v>
      </c>
      <c r="B14" s="4">
        <v>702</v>
      </c>
      <c r="C14" s="4">
        <v>606</v>
      </c>
      <c r="D14" s="5">
        <v>86.324786324786302</v>
      </c>
    </row>
    <row r="15" spans="1:4" x14ac:dyDescent="0.25">
      <c r="A15" s="18" t="s">
        <v>33</v>
      </c>
      <c r="B15" s="19">
        <v>52628</v>
      </c>
      <c r="C15" s="19">
        <v>33419</v>
      </c>
      <c r="D15" s="20">
        <v>63.500418028425898</v>
      </c>
    </row>
    <row r="16" spans="1:4" x14ac:dyDescent="0.25">
      <c r="A16" s="15" t="s">
        <v>122</v>
      </c>
      <c r="B16" s="4">
        <v>21642</v>
      </c>
      <c r="C16" s="4">
        <v>14813</v>
      </c>
      <c r="D16" s="5">
        <v>68.445615007855096</v>
      </c>
    </row>
    <row r="17" spans="1:4" x14ac:dyDescent="0.25">
      <c r="A17" s="15" t="s">
        <v>123</v>
      </c>
      <c r="B17" s="4">
        <v>24985</v>
      </c>
      <c r="C17" s="4">
        <v>14950</v>
      </c>
      <c r="D17" s="5">
        <v>59.835901540924603</v>
      </c>
    </row>
    <row r="18" spans="1:4" x14ac:dyDescent="0.25">
      <c r="A18" s="15" t="s">
        <v>124</v>
      </c>
      <c r="B18" s="4">
        <v>6001</v>
      </c>
      <c r="C18" s="4">
        <v>3656</v>
      </c>
      <c r="D18" s="5">
        <v>60.9231794700883</v>
      </c>
    </row>
    <row r="19" spans="1:4" x14ac:dyDescent="0.25">
      <c r="A19" s="18" t="s">
        <v>34</v>
      </c>
      <c r="B19" s="19">
        <v>9377</v>
      </c>
      <c r="C19" s="19">
        <v>6999</v>
      </c>
      <c r="D19" s="20">
        <v>74.640076783619506</v>
      </c>
    </row>
    <row r="20" spans="1:4" x14ac:dyDescent="0.25">
      <c r="A20" s="23"/>
      <c r="B20" s="24"/>
      <c r="C20" s="24"/>
      <c r="D20" s="25"/>
    </row>
    <row r="21" spans="1:4" x14ac:dyDescent="0.25">
      <c r="A21" s="18" t="s">
        <v>171</v>
      </c>
      <c r="B21" s="19">
        <v>170509</v>
      </c>
      <c r="C21" s="19">
        <v>129186</v>
      </c>
      <c r="D21" s="20">
        <v>75.764915634951805</v>
      </c>
    </row>
    <row r="22" spans="1:4" ht="15" customHeight="1" x14ac:dyDescent="0.25">
      <c r="A22" s="18"/>
      <c r="B22" s="40"/>
      <c r="C22" s="40"/>
      <c r="D22" s="39"/>
    </row>
    <row r="23" spans="1:4" x14ac:dyDescent="0.25">
      <c r="A23" s="15" t="s">
        <v>172</v>
      </c>
      <c r="B23" s="15"/>
      <c r="C23" s="15"/>
      <c r="D23" s="15"/>
    </row>
    <row r="24" spans="1:4" x14ac:dyDescent="0.25">
      <c r="A24" s="15"/>
      <c r="B24" s="15"/>
      <c r="C24" s="15"/>
      <c r="D24" s="15"/>
    </row>
    <row r="25" spans="1:4" x14ac:dyDescent="0.25">
      <c r="A25" s="10" t="s">
        <v>179</v>
      </c>
      <c r="B25" s="15"/>
      <c r="C25" s="15"/>
      <c r="D25" s="15"/>
    </row>
    <row r="26" spans="1:4" x14ac:dyDescent="0.25">
      <c r="A26" s="10" t="s">
        <v>180</v>
      </c>
      <c r="B26" s="15"/>
      <c r="C26" s="15"/>
      <c r="D26" s="15"/>
    </row>
  </sheetData>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workbookViewId="0">
      <selection activeCell="B5" sqref="B5:K25"/>
    </sheetView>
  </sheetViews>
  <sheetFormatPr baseColWidth="10" defaultRowHeight="15" x14ac:dyDescent="0.25"/>
  <cols>
    <col min="1" max="1" width="48.140625" customWidth="1"/>
    <col min="11" max="11" width="17.42578125" customWidth="1"/>
  </cols>
  <sheetData>
    <row r="1" spans="1:11" ht="18.75" customHeight="1" x14ac:dyDescent="0.25">
      <c r="A1" s="41" t="s">
        <v>184</v>
      </c>
      <c r="B1" s="15"/>
      <c r="C1" s="15"/>
      <c r="D1" s="15"/>
      <c r="E1" s="41"/>
      <c r="F1" s="41"/>
      <c r="G1" s="41"/>
      <c r="H1" s="15"/>
      <c r="I1" s="15"/>
      <c r="J1" s="15"/>
      <c r="K1" s="15"/>
    </row>
    <row r="2" spans="1:11" x14ac:dyDescent="0.25">
      <c r="B2" s="15"/>
      <c r="C2" s="15"/>
      <c r="D2" s="15"/>
      <c r="E2" s="15"/>
      <c r="F2" s="15"/>
      <c r="G2" s="15"/>
      <c r="H2" s="15"/>
      <c r="I2" s="15"/>
      <c r="J2" s="15"/>
      <c r="K2" s="15"/>
    </row>
    <row r="3" spans="1:11" ht="15" customHeight="1" x14ac:dyDescent="0.25">
      <c r="A3" s="45"/>
      <c r="B3" s="126" t="s">
        <v>3</v>
      </c>
      <c r="C3" s="127"/>
      <c r="D3" s="128"/>
      <c r="E3" s="126" t="s">
        <v>2</v>
      </c>
      <c r="F3" s="127"/>
      <c r="G3" s="128"/>
      <c r="H3" s="126" t="s">
        <v>0</v>
      </c>
      <c r="I3" s="127"/>
      <c r="J3" s="128"/>
      <c r="K3" s="124" t="s">
        <v>12</v>
      </c>
    </row>
    <row r="4" spans="1:11" ht="27" customHeight="1" x14ac:dyDescent="0.25">
      <c r="A4" s="46"/>
      <c r="B4" s="56" t="s">
        <v>13</v>
      </c>
      <c r="C4" s="56" t="s">
        <v>14</v>
      </c>
      <c r="D4" s="44" t="s">
        <v>128</v>
      </c>
      <c r="E4" s="56" t="s">
        <v>4</v>
      </c>
      <c r="F4" s="56" t="s">
        <v>5</v>
      </c>
      <c r="G4" s="44" t="s">
        <v>128</v>
      </c>
      <c r="H4" s="56" t="s">
        <v>4</v>
      </c>
      <c r="I4" s="56" t="s">
        <v>5</v>
      </c>
      <c r="J4" s="44" t="s">
        <v>128</v>
      </c>
      <c r="K4" s="125"/>
    </row>
    <row r="5" spans="1:11" x14ac:dyDescent="0.25">
      <c r="A5" s="50" t="s">
        <v>15</v>
      </c>
      <c r="B5" s="4">
        <v>949</v>
      </c>
      <c r="C5" s="4">
        <v>826</v>
      </c>
      <c r="D5" s="5">
        <v>87.038988408851395</v>
      </c>
      <c r="E5" s="4">
        <v>8353</v>
      </c>
      <c r="F5" s="4">
        <v>6953</v>
      </c>
      <c r="G5" s="5">
        <v>83.239554651023596</v>
      </c>
      <c r="H5" s="4">
        <v>9302</v>
      </c>
      <c r="I5" s="4">
        <v>7779</v>
      </c>
      <c r="J5" s="5">
        <v>83.627176951193306</v>
      </c>
      <c r="K5" s="5">
        <v>10.2021070737476</v>
      </c>
    </row>
    <row r="6" spans="1:11" x14ac:dyDescent="0.25">
      <c r="A6" s="51" t="s">
        <v>16</v>
      </c>
      <c r="B6" s="4">
        <v>4679</v>
      </c>
      <c r="C6" s="4">
        <v>3904</v>
      </c>
      <c r="D6" s="5">
        <v>83.4366317589228</v>
      </c>
      <c r="E6" s="4">
        <v>8433</v>
      </c>
      <c r="F6" s="4">
        <v>6304</v>
      </c>
      <c r="G6" s="5">
        <v>74.753942843590707</v>
      </c>
      <c r="H6" s="4">
        <v>13112</v>
      </c>
      <c r="I6" s="4">
        <v>10208</v>
      </c>
      <c r="J6" s="5">
        <v>77.852348993288601</v>
      </c>
      <c r="K6" s="5">
        <v>35.6848688224527</v>
      </c>
    </row>
    <row r="7" spans="1:11" x14ac:dyDescent="0.25">
      <c r="A7" s="50" t="s">
        <v>17</v>
      </c>
      <c r="B7" s="4">
        <v>2787</v>
      </c>
      <c r="C7" s="4">
        <v>2525</v>
      </c>
      <c r="D7" s="5">
        <v>90.5992106207391</v>
      </c>
      <c r="E7" s="4">
        <v>6248</v>
      </c>
      <c r="F7" s="4">
        <v>4958</v>
      </c>
      <c r="G7" s="5">
        <v>79.353393085787403</v>
      </c>
      <c r="H7" s="4">
        <v>9035</v>
      </c>
      <c r="I7" s="4">
        <v>7483</v>
      </c>
      <c r="J7" s="5">
        <v>82.822357498616498</v>
      </c>
      <c r="K7" s="5">
        <v>30.846707249584899</v>
      </c>
    </row>
    <row r="8" spans="1:11" x14ac:dyDescent="0.25">
      <c r="A8" s="50" t="s">
        <v>18</v>
      </c>
      <c r="B8" s="4">
        <v>1004</v>
      </c>
      <c r="C8" s="4">
        <v>843</v>
      </c>
      <c r="D8" s="5">
        <v>83.964143426294797</v>
      </c>
      <c r="E8" s="4">
        <v>5206</v>
      </c>
      <c r="F8" s="4">
        <v>3890</v>
      </c>
      <c r="G8" s="5">
        <v>74.721475220898995</v>
      </c>
      <c r="H8" s="4">
        <v>6210</v>
      </c>
      <c r="I8" s="4">
        <v>4733</v>
      </c>
      <c r="J8" s="5">
        <v>76.215780998389704</v>
      </c>
      <c r="K8" s="5">
        <v>16.167471819645701</v>
      </c>
    </row>
    <row r="9" spans="1:11" x14ac:dyDescent="0.25">
      <c r="A9" s="50" t="s">
        <v>19</v>
      </c>
      <c r="B9" s="4">
        <v>684</v>
      </c>
      <c r="C9" s="4">
        <v>633</v>
      </c>
      <c r="D9" s="5">
        <v>92.543859649122794</v>
      </c>
      <c r="E9" s="4">
        <v>88</v>
      </c>
      <c r="F9" s="4">
        <v>80</v>
      </c>
      <c r="G9" s="5">
        <v>90.909090909090907</v>
      </c>
      <c r="H9" s="4">
        <v>772</v>
      </c>
      <c r="I9" s="4">
        <v>713</v>
      </c>
      <c r="J9" s="5">
        <v>92.357512953367902</v>
      </c>
      <c r="K9" s="5">
        <v>88.601036269430097</v>
      </c>
    </row>
    <row r="10" spans="1:11" x14ac:dyDescent="0.25">
      <c r="A10" s="50" t="s">
        <v>20</v>
      </c>
      <c r="B10" s="4">
        <v>694</v>
      </c>
      <c r="C10" s="4">
        <v>567</v>
      </c>
      <c r="D10" s="5">
        <v>81.700288184437994</v>
      </c>
      <c r="E10" s="4">
        <v>16480</v>
      </c>
      <c r="F10" s="4">
        <v>12399</v>
      </c>
      <c r="G10" s="5">
        <v>75.236650485436897</v>
      </c>
      <c r="H10" s="4">
        <v>17174</v>
      </c>
      <c r="I10" s="4">
        <v>12966</v>
      </c>
      <c r="J10" s="5">
        <v>75.497845580528704</v>
      </c>
      <c r="K10" s="5">
        <v>4.04099219750786</v>
      </c>
    </row>
    <row r="11" spans="1:11" x14ac:dyDescent="0.25">
      <c r="A11" s="52" t="s">
        <v>21</v>
      </c>
      <c r="B11" s="19">
        <v>10797</v>
      </c>
      <c r="C11" s="19">
        <v>9298</v>
      </c>
      <c r="D11" s="20">
        <v>86.116513846438806</v>
      </c>
      <c r="E11" s="19">
        <v>44808</v>
      </c>
      <c r="F11" s="19">
        <v>34584</v>
      </c>
      <c r="G11" s="20">
        <v>77.182645956079298</v>
      </c>
      <c r="H11" s="19">
        <v>55605</v>
      </c>
      <c r="I11" s="19">
        <v>43882</v>
      </c>
      <c r="J11" s="20">
        <v>78.917363546443696</v>
      </c>
      <c r="K11" s="20">
        <v>19.417318586458101</v>
      </c>
    </row>
    <row r="12" spans="1:11" x14ac:dyDescent="0.25">
      <c r="A12" s="50"/>
      <c r="B12" s="48"/>
      <c r="C12" s="48"/>
      <c r="D12" s="49"/>
      <c r="E12" s="48"/>
      <c r="F12" s="48"/>
      <c r="G12" s="49"/>
      <c r="H12" s="48"/>
      <c r="I12" s="48"/>
      <c r="J12" s="49"/>
      <c r="K12" s="49"/>
    </row>
    <row r="13" spans="1:11" x14ac:dyDescent="0.25">
      <c r="A13" s="51" t="s">
        <v>22</v>
      </c>
      <c r="B13" s="4">
        <v>384</v>
      </c>
      <c r="C13" s="4">
        <v>304</v>
      </c>
      <c r="D13" s="5">
        <v>79.1666666666667</v>
      </c>
      <c r="E13" s="4">
        <v>174</v>
      </c>
      <c r="F13" s="4">
        <v>137</v>
      </c>
      <c r="G13" s="5">
        <v>78.735632183907995</v>
      </c>
      <c r="H13" s="4">
        <v>558</v>
      </c>
      <c r="I13" s="4">
        <v>441</v>
      </c>
      <c r="J13" s="5">
        <v>79.0322580645161</v>
      </c>
      <c r="K13" s="5">
        <v>68.817204301075293</v>
      </c>
    </row>
    <row r="14" spans="1:11" x14ac:dyDescent="0.25">
      <c r="A14" s="50" t="s">
        <v>23</v>
      </c>
      <c r="B14" s="4">
        <v>43933</v>
      </c>
      <c r="C14" s="4">
        <v>33183</v>
      </c>
      <c r="D14" s="5">
        <v>75.530922085903498</v>
      </c>
      <c r="E14" s="4">
        <v>35531</v>
      </c>
      <c r="F14" s="4">
        <v>25373</v>
      </c>
      <c r="G14" s="5">
        <v>71.410880639441601</v>
      </c>
      <c r="H14" s="4">
        <v>79464</v>
      </c>
      <c r="I14" s="4">
        <v>58556</v>
      </c>
      <c r="J14" s="5">
        <v>73.688714386388796</v>
      </c>
      <c r="K14" s="5">
        <v>55.286670693647402</v>
      </c>
    </row>
    <row r="15" spans="1:11" x14ac:dyDescent="0.25">
      <c r="A15" s="55" t="s">
        <v>175</v>
      </c>
      <c r="B15" s="13">
        <v>12211</v>
      </c>
      <c r="C15" s="13">
        <v>8918</v>
      </c>
      <c r="D15" s="14">
        <v>73.032511669805899</v>
      </c>
      <c r="E15" s="13">
        <v>11653</v>
      </c>
      <c r="F15" s="13">
        <v>7684</v>
      </c>
      <c r="G15" s="14">
        <v>65.940101261477693</v>
      </c>
      <c r="H15" s="13">
        <v>23864</v>
      </c>
      <c r="I15" s="13">
        <v>16602</v>
      </c>
      <c r="J15" s="14">
        <v>69.569225611800206</v>
      </c>
      <c r="K15" s="14">
        <v>51.169125041904103</v>
      </c>
    </row>
    <row r="16" spans="1:11" x14ac:dyDescent="0.25">
      <c r="A16" s="55" t="s">
        <v>173</v>
      </c>
      <c r="B16" s="13">
        <v>6934</v>
      </c>
      <c r="C16" s="13">
        <v>5829</v>
      </c>
      <c r="D16" s="14">
        <v>84.064032304586107</v>
      </c>
      <c r="E16" s="13">
        <v>8291</v>
      </c>
      <c r="F16" s="13">
        <v>6514</v>
      </c>
      <c r="G16" s="14">
        <v>78.567120974550704</v>
      </c>
      <c r="H16" s="13">
        <v>15225</v>
      </c>
      <c r="I16" s="13">
        <v>12343</v>
      </c>
      <c r="J16" s="14">
        <v>81.070607553366202</v>
      </c>
      <c r="K16" s="14">
        <v>45.543513957307098</v>
      </c>
    </row>
    <row r="17" spans="1:11" x14ac:dyDescent="0.25">
      <c r="A17" s="55" t="s">
        <v>174</v>
      </c>
      <c r="B17" s="13">
        <v>9240</v>
      </c>
      <c r="C17" s="13">
        <v>6449</v>
      </c>
      <c r="D17" s="14">
        <v>69.794372294372295</v>
      </c>
      <c r="E17" s="13">
        <v>2977</v>
      </c>
      <c r="F17" s="13">
        <v>1949</v>
      </c>
      <c r="G17" s="14">
        <v>65.468592542828304</v>
      </c>
      <c r="H17" s="13">
        <v>12217</v>
      </c>
      <c r="I17" s="13">
        <v>8398</v>
      </c>
      <c r="J17" s="14">
        <v>68.740279937791598</v>
      </c>
      <c r="K17" s="14">
        <v>75.632315625767404</v>
      </c>
    </row>
    <row r="18" spans="1:11" x14ac:dyDescent="0.25">
      <c r="A18" s="50" t="s">
        <v>24</v>
      </c>
      <c r="B18" s="4">
        <v>11300</v>
      </c>
      <c r="C18" s="4">
        <v>8978</v>
      </c>
      <c r="D18" s="5">
        <v>79.451327433628293</v>
      </c>
      <c r="E18" s="4">
        <v>10056</v>
      </c>
      <c r="F18" s="4">
        <v>7581</v>
      </c>
      <c r="G18" s="5">
        <v>75.3878281622912</v>
      </c>
      <c r="H18" s="4">
        <v>21356</v>
      </c>
      <c r="I18" s="4">
        <v>16559</v>
      </c>
      <c r="J18" s="5">
        <v>77.537928451020804</v>
      </c>
      <c r="K18" s="5">
        <v>52.912530436411302</v>
      </c>
    </row>
    <row r="19" spans="1:11" x14ac:dyDescent="0.25">
      <c r="A19" s="50" t="s">
        <v>25</v>
      </c>
      <c r="B19" s="4">
        <v>21086</v>
      </c>
      <c r="C19" s="4">
        <v>16110</v>
      </c>
      <c r="D19" s="5">
        <v>76.401403775016604</v>
      </c>
      <c r="E19" s="4">
        <v>5126</v>
      </c>
      <c r="F19" s="4">
        <v>3723</v>
      </c>
      <c r="G19" s="5">
        <v>72.629730784237196</v>
      </c>
      <c r="H19" s="4">
        <v>26212</v>
      </c>
      <c r="I19" s="4">
        <v>19833</v>
      </c>
      <c r="J19" s="5">
        <v>75.663818098580805</v>
      </c>
      <c r="K19" s="5">
        <v>80.444071417671296</v>
      </c>
    </row>
    <row r="20" spans="1:11" x14ac:dyDescent="0.25">
      <c r="A20" s="50" t="s">
        <v>26</v>
      </c>
      <c r="B20" s="4">
        <v>1806</v>
      </c>
      <c r="C20" s="4">
        <v>1375</v>
      </c>
      <c r="D20" s="5">
        <v>76.135105204872602</v>
      </c>
      <c r="E20" s="4">
        <v>1361</v>
      </c>
      <c r="F20" s="4">
        <v>1045</v>
      </c>
      <c r="G20" s="5">
        <v>76.781778104335004</v>
      </c>
      <c r="H20" s="4">
        <v>3167</v>
      </c>
      <c r="I20" s="4">
        <v>2420</v>
      </c>
      <c r="J20" s="5">
        <v>76.413009156930798</v>
      </c>
      <c r="K20" s="5">
        <v>57.025576255131</v>
      </c>
    </row>
    <row r="21" spans="1:11" x14ac:dyDescent="0.25">
      <c r="A21" s="52" t="s">
        <v>27</v>
      </c>
      <c r="B21" s="19">
        <v>78509</v>
      </c>
      <c r="C21" s="19">
        <v>59950</v>
      </c>
      <c r="D21" s="20">
        <v>76.360672024863405</v>
      </c>
      <c r="E21" s="19">
        <v>52248</v>
      </c>
      <c r="F21" s="19">
        <v>37859</v>
      </c>
      <c r="G21" s="20">
        <v>72.460189863726796</v>
      </c>
      <c r="H21" s="19">
        <v>130757</v>
      </c>
      <c r="I21" s="19">
        <v>97809</v>
      </c>
      <c r="J21" s="20">
        <v>74.802113844765501</v>
      </c>
      <c r="K21" s="20">
        <v>60.041909802152098</v>
      </c>
    </row>
    <row r="22" spans="1:11" x14ac:dyDescent="0.25">
      <c r="A22" s="52"/>
      <c r="B22" s="48"/>
      <c r="C22" s="48"/>
      <c r="D22" s="49"/>
      <c r="E22" s="48"/>
      <c r="F22" s="48"/>
      <c r="G22" s="49"/>
      <c r="H22" s="48"/>
      <c r="I22" s="48"/>
      <c r="J22" s="49"/>
      <c r="K22" s="49"/>
    </row>
    <row r="23" spans="1:11" x14ac:dyDescent="0.25">
      <c r="A23" s="52" t="s">
        <v>28</v>
      </c>
      <c r="B23" s="19">
        <v>89306</v>
      </c>
      <c r="C23" s="19">
        <v>69248</v>
      </c>
      <c r="D23" s="20">
        <v>77.540142879537797</v>
      </c>
      <c r="E23" s="19">
        <v>97056</v>
      </c>
      <c r="F23" s="19">
        <v>72443</v>
      </c>
      <c r="G23" s="20">
        <v>74.640413781734296</v>
      </c>
      <c r="H23" s="19">
        <v>186362</v>
      </c>
      <c r="I23" s="19">
        <v>141691</v>
      </c>
      <c r="J23" s="20">
        <v>76.029984653523798</v>
      </c>
      <c r="K23" s="20">
        <v>47.9207134501669</v>
      </c>
    </row>
    <row r="24" spans="1:11" x14ac:dyDescent="0.25">
      <c r="A24" s="53" t="s">
        <v>158</v>
      </c>
      <c r="B24" s="13">
        <v>6062</v>
      </c>
      <c r="C24" s="13">
        <v>5100</v>
      </c>
      <c r="D24" s="14">
        <v>84.130649950511398</v>
      </c>
      <c r="E24" s="13">
        <v>9724</v>
      </c>
      <c r="F24" s="13">
        <v>7346</v>
      </c>
      <c r="G24" s="14">
        <v>75.545043192102</v>
      </c>
      <c r="H24" s="13">
        <v>15786</v>
      </c>
      <c r="I24" s="13">
        <v>12446</v>
      </c>
      <c r="J24" s="14">
        <v>78.842011909286697</v>
      </c>
      <c r="K24" s="14">
        <v>38.401114911947303</v>
      </c>
    </row>
    <row r="25" spans="1:11" x14ac:dyDescent="0.25">
      <c r="A25" s="54" t="s">
        <v>159</v>
      </c>
      <c r="B25" s="13">
        <v>7</v>
      </c>
      <c r="C25" s="13">
        <v>7</v>
      </c>
      <c r="D25" s="14">
        <v>100</v>
      </c>
      <c r="E25" s="13">
        <v>60</v>
      </c>
      <c r="F25" s="13">
        <v>52</v>
      </c>
      <c r="G25" s="14">
        <v>86.6666666666667</v>
      </c>
      <c r="H25" s="13">
        <v>67</v>
      </c>
      <c r="I25" s="13">
        <v>59</v>
      </c>
      <c r="J25" s="14">
        <v>88.0597014925373</v>
      </c>
      <c r="K25" s="14">
        <v>10.4477611940298</v>
      </c>
    </row>
    <row r="26" spans="1:11" x14ac:dyDescent="0.25">
      <c r="A26" s="2"/>
      <c r="B26" s="2"/>
      <c r="C26" s="2"/>
      <c r="D26" s="2"/>
      <c r="E26" s="2"/>
      <c r="F26" s="2"/>
      <c r="G26" s="2"/>
      <c r="H26" s="43"/>
      <c r="I26" s="43"/>
      <c r="J26" s="2"/>
      <c r="K26" s="2"/>
    </row>
    <row r="27" spans="1:11" x14ac:dyDescent="0.25">
      <c r="A27" s="47" t="s">
        <v>179</v>
      </c>
      <c r="B27" s="47"/>
      <c r="C27" s="47"/>
      <c r="D27" s="47"/>
      <c r="E27" s="47"/>
      <c r="F27" s="47"/>
      <c r="G27" s="47"/>
      <c r="H27" s="47"/>
      <c r="I27" s="47"/>
      <c r="J27" s="47"/>
      <c r="K27" s="47"/>
    </row>
    <row r="28" spans="1:11" x14ac:dyDescent="0.25">
      <c r="A28" s="47" t="s">
        <v>180</v>
      </c>
      <c r="B28" s="47"/>
      <c r="C28" s="47"/>
      <c r="D28" s="47"/>
      <c r="E28" s="47"/>
      <c r="F28" s="47"/>
      <c r="G28" s="47"/>
      <c r="H28" s="47"/>
      <c r="I28" s="47"/>
      <c r="J28" s="47"/>
      <c r="K28" s="47"/>
    </row>
  </sheetData>
  <mergeCells count="4">
    <mergeCell ref="K3:K4"/>
    <mergeCell ref="E3:G3"/>
    <mergeCell ref="B3:D3"/>
    <mergeCell ref="H3:J3"/>
  </mergeCells>
  <pageMargins left="0.70866141732283472" right="0.70866141732283472" top="0.74803149606299213" bottom="0.74803149606299213" header="0.31496062992125984" footer="0.31496062992125984"/>
  <pageSetup paperSize="9" scale="77"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pane ySplit="4" topLeftCell="A34" activePane="bottomLeft" state="frozen"/>
      <selection pane="bottomLeft" activeCell="A56" sqref="A56:XFD56"/>
    </sheetView>
  </sheetViews>
  <sheetFormatPr baseColWidth="10" defaultRowHeight="15" x14ac:dyDescent="0.25"/>
  <cols>
    <col min="2" max="2" width="52.42578125" customWidth="1"/>
  </cols>
  <sheetData>
    <row r="1" spans="1:10" ht="18.75" customHeight="1" x14ac:dyDescent="0.25">
      <c r="A1" s="16" t="s">
        <v>185</v>
      </c>
      <c r="B1" s="16"/>
      <c r="C1" s="16"/>
      <c r="D1" s="16"/>
    </row>
    <row r="2" spans="1:10" x14ac:dyDescent="0.25">
      <c r="A2" s="15"/>
      <c r="B2" s="15"/>
      <c r="C2" s="15"/>
      <c r="D2" s="15"/>
      <c r="E2" s="15"/>
      <c r="F2" s="15"/>
      <c r="G2" s="15"/>
      <c r="H2" s="15"/>
      <c r="I2" s="15"/>
      <c r="J2" s="15"/>
    </row>
    <row r="3" spans="1:10" x14ac:dyDescent="0.25">
      <c r="A3" s="129"/>
      <c r="B3" s="129"/>
      <c r="C3" s="131">
        <v>2021</v>
      </c>
      <c r="D3" s="132"/>
      <c r="E3" s="132"/>
      <c r="F3" s="133"/>
      <c r="G3" s="134">
        <v>2022</v>
      </c>
      <c r="H3" s="132"/>
      <c r="I3" s="132"/>
      <c r="J3" s="135"/>
    </row>
    <row r="4" spans="1:10" ht="51" customHeight="1" x14ac:dyDescent="0.25">
      <c r="A4" s="130"/>
      <c r="B4" s="130"/>
      <c r="C4" s="75" t="s">
        <v>125</v>
      </c>
      <c r="D4" s="76" t="s">
        <v>131</v>
      </c>
      <c r="E4" s="76" t="s">
        <v>129</v>
      </c>
      <c r="F4" s="77" t="s">
        <v>130</v>
      </c>
      <c r="G4" s="75" t="s">
        <v>125</v>
      </c>
      <c r="H4" s="76" t="s">
        <v>131</v>
      </c>
      <c r="I4" s="76" t="s">
        <v>129</v>
      </c>
      <c r="J4" s="76" t="s">
        <v>130</v>
      </c>
    </row>
    <row r="5" spans="1:10" x14ac:dyDescent="0.25">
      <c r="A5" s="64" t="s">
        <v>35</v>
      </c>
      <c r="B5" s="65" t="s">
        <v>36</v>
      </c>
      <c r="C5" s="87">
        <v>3750</v>
      </c>
      <c r="D5" s="88">
        <v>92.137592100000006</v>
      </c>
      <c r="E5" s="88">
        <v>91.698557600000001</v>
      </c>
      <c r="F5" s="89">
        <v>94.353640400000003</v>
      </c>
      <c r="G5" s="90">
        <v>3261</v>
      </c>
      <c r="H5" s="88">
        <v>85.545645330535194</v>
      </c>
      <c r="I5" s="88">
        <v>85.2002503128911</v>
      </c>
      <c r="J5" s="91">
        <v>87.337662337662294</v>
      </c>
    </row>
    <row r="6" spans="1:10" x14ac:dyDescent="0.25">
      <c r="A6" s="66" t="s">
        <v>37</v>
      </c>
      <c r="B6" s="67" t="s">
        <v>38</v>
      </c>
      <c r="C6" s="87">
        <v>5149</v>
      </c>
      <c r="D6" s="88">
        <v>89.314830900000004</v>
      </c>
      <c r="E6" s="88">
        <v>89.211158299999994</v>
      </c>
      <c r="F6" s="89">
        <v>90.909090899999995</v>
      </c>
      <c r="G6" s="90">
        <v>4518</v>
      </c>
      <c r="H6" s="88">
        <v>82.295081967213093</v>
      </c>
      <c r="I6" s="88">
        <v>82.024432809773103</v>
      </c>
      <c r="J6" s="5">
        <v>86.486486486486498</v>
      </c>
    </row>
    <row r="7" spans="1:10" x14ac:dyDescent="0.25">
      <c r="A7" s="66" t="s">
        <v>132</v>
      </c>
      <c r="B7" s="67" t="s">
        <v>39</v>
      </c>
      <c r="C7" s="87">
        <v>3534</v>
      </c>
      <c r="D7" s="88">
        <v>79.505061900000001</v>
      </c>
      <c r="E7" s="88">
        <v>77.917231999999998</v>
      </c>
      <c r="F7" s="89">
        <v>82.631930499999996</v>
      </c>
      <c r="G7" s="90">
        <v>3902</v>
      </c>
      <c r="H7" s="88">
        <v>77.252029301128502</v>
      </c>
      <c r="I7" s="88">
        <v>75.551470588235304</v>
      </c>
      <c r="J7" s="5">
        <v>80.358142137660906</v>
      </c>
    </row>
    <row r="8" spans="1:10" x14ac:dyDescent="0.25">
      <c r="A8" s="66" t="s">
        <v>133</v>
      </c>
      <c r="B8" s="67" t="s">
        <v>40</v>
      </c>
      <c r="C8" s="87">
        <v>1806</v>
      </c>
      <c r="D8" s="88">
        <v>86.785199399999996</v>
      </c>
      <c r="E8" s="88">
        <v>85.3324195</v>
      </c>
      <c r="F8" s="89">
        <v>90.192926</v>
      </c>
      <c r="G8" s="90">
        <v>1887</v>
      </c>
      <c r="H8" s="88">
        <v>83.127753303964795</v>
      </c>
      <c r="I8" s="88">
        <v>80.744125326370707</v>
      </c>
      <c r="J8" s="5">
        <v>88.0758807588076</v>
      </c>
    </row>
    <row r="9" spans="1:10" x14ac:dyDescent="0.25">
      <c r="A9" s="66" t="s">
        <v>134</v>
      </c>
      <c r="B9" s="67" t="s">
        <v>41</v>
      </c>
      <c r="C9" s="87">
        <v>1122</v>
      </c>
      <c r="D9" s="88">
        <v>86.507324600000004</v>
      </c>
      <c r="E9" s="88">
        <v>82.065217399999995</v>
      </c>
      <c r="F9" s="89">
        <v>89.798657700000007</v>
      </c>
      <c r="G9" s="90">
        <v>1158</v>
      </c>
      <c r="H9" s="88">
        <v>79.369431117203604</v>
      </c>
      <c r="I9" s="88">
        <v>73.8137082601054</v>
      </c>
      <c r="J9" s="5">
        <v>82.921348314606703</v>
      </c>
    </row>
    <row r="10" spans="1:10" x14ac:dyDescent="0.25">
      <c r="A10" s="66" t="s">
        <v>135</v>
      </c>
      <c r="B10" s="67" t="s">
        <v>42</v>
      </c>
      <c r="C10" s="87">
        <v>1735</v>
      </c>
      <c r="D10" s="88">
        <v>82.776717599999998</v>
      </c>
      <c r="E10" s="88">
        <v>80.467571599999999</v>
      </c>
      <c r="F10" s="89">
        <v>86.753246799999999</v>
      </c>
      <c r="G10" s="90">
        <v>1791</v>
      </c>
      <c r="H10" s="88">
        <v>78.829225352112701</v>
      </c>
      <c r="I10" s="88">
        <v>73.944166070150303</v>
      </c>
      <c r="J10" s="5">
        <v>86.628571428571405</v>
      </c>
    </row>
    <row r="11" spans="1:10" x14ac:dyDescent="0.25">
      <c r="A11" s="66" t="s">
        <v>136</v>
      </c>
      <c r="B11" s="67" t="s">
        <v>43</v>
      </c>
      <c r="C11" s="87">
        <v>1470</v>
      </c>
      <c r="D11" s="88">
        <v>82.816901400000006</v>
      </c>
      <c r="E11" s="88">
        <v>81.341719100000006</v>
      </c>
      <c r="F11" s="89">
        <v>88.953488399999998</v>
      </c>
      <c r="G11" s="90">
        <v>1470</v>
      </c>
      <c r="H11" s="88">
        <v>71.359223300970896</v>
      </c>
      <c r="I11" s="88">
        <v>68.701376421304602</v>
      </c>
      <c r="J11" s="5">
        <v>82.776349614395897</v>
      </c>
    </row>
    <row r="12" spans="1:10" x14ac:dyDescent="0.25">
      <c r="A12" s="66" t="s">
        <v>44</v>
      </c>
      <c r="B12" s="67" t="s">
        <v>45</v>
      </c>
      <c r="C12" s="87">
        <v>382</v>
      </c>
      <c r="D12" s="88">
        <v>95.5</v>
      </c>
      <c r="E12" s="88">
        <v>94.736842100000004</v>
      </c>
      <c r="F12" s="89">
        <v>97.916666699999993</v>
      </c>
      <c r="G12" s="90">
        <v>398</v>
      </c>
      <c r="H12" s="88">
        <v>90.249433106576006</v>
      </c>
      <c r="I12" s="88">
        <v>88.951841359773397</v>
      </c>
      <c r="J12" s="5">
        <v>95.454545454545496</v>
      </c>
    </row>
    <row r="13" spans="1:10" x14ac:dyDescent="0.25">
      <c r="A13" s="66" t="s">
        <v>46</v>
      </c>
      <c r="B13" s="67" t="s">
        <v>47</v>
      </c>
      <c r="C13" s="87">
        <v>1973</v>
      </c>
      <c r="D13" s="88">
        <v>89.7226012</v>
      </c>
      <c r="E13" s="88">
        <v>85.189437400000003</v>
      </c>
      <c r="F13" s="89">
        <v>92.6957831</v>
      </c>
      <c r="G13" s="90">
        <v>1974</v>
      </c>
      <c r="H13" s="88">
        <v>86.922060766182298</v>
      </c>
      <c r="I13" s="88">
        <v>82.826086956521706</v>
      </c>
      <c r="J13" s="5">
        <v>89.711324944485597</v>
      </c>
    </row>
    <row r="14" spans="1:10" x14ac:dyDescent="0.25">
      <c r="A14" s="66" t="s">
        <v>48</v>
      </c>
      <c r="B14" s="67" t="s">
        <v>49</v>
      </c>
      <c r="C14" s="87">
        <v>1696</v>
      </c>
      <c r="D14" s="88">
        <v>93.392070500000003</v>
      </c>
      <c r="E14" s="88">
        <v>89.838709699999995</v>
      </c>
      <c r="F14" s="89">
        <v>95.234113699999995</v>
      </c>
      <c r="G14" s="90">
        <v>1663</v>
      </c>
      <c r="H14" s="88">
        <v>90.037899296155899</v>
      </c>
      <c r="I14" s="88">
        <v>87.721893491124305</v>
      </c>
      <c r="J14" s="5">
        <v>91.374893253629395</v>
      </c>
    </row>
    <row r="15" spans="1:10" x14ac:dyDescent="0.25">
      <c r="A15" s="66" t="s">
        <v>50</v>
      </c>
      <c r="B15" s="67" t="s">
        <v>51</v>
      </c>
      <c r="C15" s="87">
        <v>1665</v>
      </c>
      <c r="D15" s="88">
        <v>86.091003099999995</v>
      </c>
      <c r="E15" s="88">
        <v>86.152162000000004</v>
      </c>
      <c r="F15" s="89">
        <v>85.046728999999999</v>
      </c>
      <c r="G15" s="90">
        <v>1427</v>
      </c>
      <c r="H15" s="88">
        <v>80.575945793337098</v>
      </c>
      <c r="I15" s="88">
        <v>79.952409280190395</v>
      </c>
      <c r="J15" s="5">
        <v>92.2222222222222</v>
      </c>
    </row>
    <row r="16" spans="1:10" x14ac:dyDescent="0.25">
      <c r="A16" s="66" t="s">
        <v>52</v>
      </c>
      <c r="B16" s="67" t="s">
        <v>53</v>
      </c>
      <c r="C16" s="87">
        <v>17</v>
      </c>
      <c r="D16" s="88">
        <v>85</v>
      </c>
      <c r="E16" s="88">
        <v>100</v>
      </c>
      <c r="F16" s="89">
        <v>72.7272727</v>
      </c>
      <c r="G16" s="90">
        <v>5</v>
      </c>
      <c r="H16" s="88">
        <v>71.428571428571402</v>
      </c>
      <c r="I16" s="88">
        <v>100</v>
      </c>
      <c r="J16" s="5">
        <v>50</v>
      </c>
    </row>
    <row r="17" spans="1:10" x14ac:dyDescent="0.25">
      <c r="A17" s="66" t="s">
        <v>54</v>
      </c>
      <c r="B17" s="67" t="s">
        <v>55</v>
      </c>
      <c r="C17" s="87">
        <v>322</v>
      </c>
      <c r="D17" s="88">
        <v>91.4772727</v>
      </c>
      <c r="E17" s="88">
        <v>91.437308900000005</v>
      </c>
      <c r="F17" s="89">
        <v>92</v>
      </c>
      <c r="G17" s="90">
        <v>238</v>
      </c>
      <c r="H17" s="88">
        <v>76.282051282051299</v>
      </c>
      <c r="I17" s="88">
        <v>74.733096085409301</v>
      </c>
      <c r="J17" s="5">
        <v>90.322580645161295</v>
      </c>
    </row>
    <row r="18" spans="1:10" x14ac:dyDescent="0.25">
      <c r="A18" s="66" t="s">
        <v>56</v>
      </c>
      <c r="B18" s="67" t="s">
        <v>57</v>
      </c>
      <c r="C18" s="87">
        <v>2005</v>
      </c>
      <c r="D18" s="88">
        <v>84.421052599999996</v>
      </c>
      <c r="E18" s="88">
        <v>84.267241400000003</v>
      </c>
      <c r="F18" s="89">
        <v>90.909090899999995</v>
      </c>
      <c r="G18" s="90">
        <v>1778</v>
      </c>
      <c r="H18" s="88">
        <v>74.518021793797104</v>
      </c>
      <c r="I18" s="88">
        <v>74.2073693230506</v>
      </c>
      <c r="J18" s="5">
        <v>88.461538461538495</v>
      </c>
    </row>
    <row r="19" spans="1:10" x14ac:dyDescent="0.25">
      <c r="A19" s="66" t="s">
        <v>58</v>
      </c>
      <c r="B19" s="67" t="s">
        <v>59</v>
      </c>
      <c r="C19" s="87">
        <v>2389</v>
      </c>
      <c r="D19" s="88">
        <v>86.557970999999995</v>
      </c>
      <c r="E19" s="88">
        <v>85.331452799999994</v>
      </c>
      <c r="F19" s="89">
        <v>90.679304900000005</v>
      </c>
      <c r="G19" s="90">
        <v>1843</v>
      </c>
      <c r="H19" s="88">
        <v>69.757759273277799</v>
      </c>
      <c r="I19" s="88">
        <v>68.072562358276599</v>
      </c>
      <c r="J19" s="5">
        <v>78.260869565217405</v>
      </c>
    </row>
    <row r="20" spans="1:10" x14ac:dyDescent="0.25">
      <c r="A20" s="66" t="s">
        <v>60</v>
      </c>
      <c r="B20" s="67" t="s">
        <v>61</v>
      </c>
      <c r="C20" s="87">
        <v>1639</v>
      </c>
      <c r="D20" s="88">
        <v>91.615427600000004</v>
      </c>
      <c r="E20" s="88">
        <v>91.338582700000003</v>
      </c>
      <c r="F20" s="89">
        <v>94.927536200000006</v>
      </c>
      <c r="G20" s="90">
        <v>1495</v>
      </c>
      <c r="H20" s="88">
        <v>82.460011031439606</v>
      </c>
      <c r="I20" s="88">
        <v>81.447688564476906</v>
      </c>
      <c r="J20" s="5">
        <v>92.307692307692307</v>
      </c>
    </row>
    <row r="21" spans="1:10" x14ac:dyDescent="0.25">
      <c r="A21" s="66" t="s">
        <v>62</v>
      </c>
      <c r="B21" s="67" t="s">
        <v>63</v>
      </c>
      <c r="C21" s="87">
        <v>267</v>
      </c>
      <c r="D21" s="88">
        <v>86.6883117</v>
      </c>
      <c r="E21" s="88">
        <v>85.551330800000002</v>
      </c>
      <c r="F21" s="89">
        <v>93.333333300000007</v>
      </c>
      <c r="G21" s="90">
        <v>194</v>
      </c>
      <c r="H21" s="88">
        <v>68.794326241134797</v>
      </c>
      <c r="I21" s="88">
        <v>67.479674796748</v>
      </c>
      <c r="J21" s="5">
        <v>77.7777777777778</v>
      </c>
    </row>
    <row r="22" spans="1:10" x14ac:dyDescent="0.25">
      <c r="A22" s="66" t="s">
        <v>64</v>
      </c>
      <c r="B22" s="67" t="s">
        <v>65</v>
      </c>
      <c r="C22" s="87">
        <v>513</v>
      </c>
      <c r="D22" s="88">
        <v>92.266187099999996</v>
      </c>
      <c r="E22" s="88">
        <v>88.888888899999998</v>
      </c>
      <c r="F22" s="89">
        <v>95.895522400000004</v>
      </c>
      <c r="G22" s="90">
        <v>470</v>
      </c>
      <c r="H22" s="88">
        <v>77.943615257048094</v>
      </c>
      <c r="I22" s="88">
        <v>70.065789473684205</v>
      </c>
      <c r="J22" s="5">
        <v>85.953177257525098</v>
      </c>
    </row>
    <row r="23" spans="1:10" x14ac:dyDescent="0.25">
      <c r="A23" s="66" t="s">
        <v>66</v>
      </c>
      <c r="B23" s="67" t="s">
        <v>67</v>
      </c>
      <c r="C23" s="87">
        <v>771</v>
      </c>
      <c r="D23" s="88">
        <v>91.134751800000004</v>
      </c>
      <c r="E23" s="88">
        <v>90.966921099999993</v>
      </c>
      <c r="F23" s="89">
        <v>93.333333300000007</v>
      </c>
      <c r="G23" s="90">
        <v>731</v>
      </c>
      <c r="H23" s="88">
        <v>84.022988505747094</v>
      </c>
      <c r="I23" s="88">
        <v>83.147459727385396</v>
      </c>
      <c r="J23" s="5">
        <v>95.238095238095198</v>
      </c>
    </row>
    <row r="24" spans="1:10" x14ac:dyDescent="0.25">
      <c r="A24" s="68" t="s">
        <v>68</v>
      </c>
      <c r="B24" s="69" t="s">
        <v>69</v>
      </c>
      <c r="C24" s="87">
        <v>33</v>
      </c>
      <c r="D24" s="88">
        <v>86.8421053</v>
      </c>
      <c r="E24" s="88">
        <v>87.5</v>
      </c>
      <c r="F24" s="89">
        <v>86.666666699999993</v>
      </c>
      <c r="G24" s="90">
        <v>23</v>
      </c>
      <c r="H24" s="88">
        <v>85.185185185185205</v>
      </c>
      <c r="I24" s="88">
        <v>75</v>
      </c>
      <c r="J24" s="5">
        <v>93.3333333333333</v>
      </c>
    </row>
    <row r="25" spans="1:10" x14ac:dyDescent="0.25">
      <c r="A25" s="66" t="s">
        <v>137</v>
      </c>
      <c r="B25" s="67" t="s">
        <v>70</v>
      </c>
      <c r="C25" s="87">
        <v>620</v>
      </c>
      <c r="D25" s="88">
        <v>95.384615400000001</v>
      </c>
      <c r="E25" s="88">
        <v>89.655172399999998</v>
      </c>
      <c r="F25" s="89">
        <v>95.945945899999998</v>
      </c>
      <c r="G25" s="90">
        <v>592</v>
      </c>
      <c r="H25" s="88">
        <v>92.935635792778697</v>
      </c>
      <c r="I25" s="88">
        <v>93.75</v>
      </c>
      <c r="J25" s="5">
        <v>92.844677137870903</v>
      </c>
    </row>
    <row r="26" spans="1:10" x14ac:dyDescent="0.25">
      <c r="A26" s="66" t="s">
        <v>138</v>
      </c>
      <c r="B26" s="70" t="s">
        <v>71</v>
      </c>
      <c r="C26" s="87">
        <v>102</v>
      </c>
      <c r="D26" s="88">
        <v>94.444444399999995</v>
      </c>
      <c r="E26" s="88">
        <v>90.476190500000001</v>
      </c>
      <c r="F26" s="89">
        <v>95.402298900000005</v>
      </c>
      <c r="G26" s="90">
        <v>98</v>
      </c>
      <c r="H26" s="88">
        <v>90.740740740740705</v>
      </c>
      <c r="I26" s="88">
        <v>91.6666666666667</v>
      </c>
      <c r="J26" s="5">
        <v>90.625</v>
      </c>
    </row>
    <row r="27" spans="1:10" x14ac:dyDescent="0.25">
      <c r="A27" s="66" t="s">
        <v>72</v>
      </c>
      <c r="B27" s="67" t="s">
        <v>73</v>
      </c>
      <c r="C27" s="87">
        <v>5372</v>
      </c>
      <c r="D27" s="88">
        <v>87.137064100000003</v>
      </c>
      <c r="E27" s="88">
        <v>86.917471599999999</v>
      </c>
      <c r="F27" s="89">
        <v>92.045454500000005</v>
      </c>
      <c r="G27" s="90">
        <v>4505</v>
      </c>
      <c r="H27" s="88">
        <v>75.587248322147602</v>
      </c>
      <c r="I27" s="88">
        <v>75.377060680463003</v>
      </c>
      <c r="J27" s="5">
        <v>80.232558139534902</v>
      </c>
    </row>
    <row r="28" spans="1:10" x14ac:dyDescent="0.25">
      <c r="A28" s="66" t="s">
        <v>74</v>
      </c>
      <c r="B28" s="67" t="s">
        <v>75</v>
      </c>
      <c r="C28" s="87">
        <v>2590</v>
      </c>
      <c r="D28" s="88">
        <v>86.390927300000001</v>
      </c>
      <c r="E28" s="88">
        <v>86.199793999999997</v>
      </c>
      <c r="F28" s="89">
        <v>92.941176499999997</v>
      </c>
      <c r="G28" s="90">
        <v>2209</v>
      </c>
      <c r="H28" s="88">
        <v>72.808174027686206</v>
      </c>
      <c r="I28" s="88">
        <v>72.795625427204399</v>
      </c>
      <c r="J28" s="5">
        <v>73.148148148148195</v>
      </c>
    </row>
    <row r="29" spans="1:10" x14ac:dyDescent="0.25">
      <c r="A29" s="66" t="s">
        <v>76</v>
      </c>
      <c r="B29" s="67" t="s">
        <v>77</v>
      </c>
      <c r="C29" s="87">
        <v>421</v>
      </c>
      <c r="D29" s="88">
        <v>90.149892899999998</v>
      </c>
      <c r="E29" s="88">
        <v>89.434889400000003</v>
      </c>
      <c r="F29" s="89">
        <v>95</v>
      </c>
      <c r="G29" s="90">
        <v>355</v>
      </c>
      <c r="H29" s="88">
        <v>91.025641025640994</v>
      </c>
      <c r="I29" s="88">
        <v>91.743119266055004</v>
      </c>
      <c r="J29" s="5">
        <v>87.301587301587304</v>
      </c>
    </row>
    <row r="30" spans="1:10" x14ac:dyDescent="0.25">
      <c r="A30" s="66" t="s">
        <v>78</v>
      </c>
      <c r="B30" s="67" t="s">
        <v>79</v>
      </c>
      <c r="C30" s="87">
        <v>1180</v>
      </c>
      <c r="D30" s="88">
        <v>86.892488999999998</v>
      </c>
      <c r="E30" s="88">
        <v>86.578743200000005</v>
      </c>
      <c r="F30" s="89">
        <v>92.753623200000007</v>
      </c>
      <c r="G30" s="90">
        <v>1102</v>
      </c>
      <c r="H30" s="88">
        <v>78.883321403006406</v>
      </c>
      <c r="I30" s="88">
        <v>78.475336322870007</v>
      </c>
      <c r="J30" s="5">
        <v>88.135593220339004</v>
      </c>
    </row>
    <row r="31" spans="1:10" x14ac:dyDescent="0.25">
      <c r="A31" s="66" t="s">
        <v>80</v>
      </c>
      <c r="B31" s="67" t="s">
        <v>81</v>
      </c>
      <c r="C31" s="87">
        <v>5655</v>
      </c>
      <c r="D31" s="88">
        <v>84.478637599999999</v>
      </c>
      <c r="E31" s="88">
        <v>84.169884199999998</v>
      </c>
      <c r="F31" s="89">
        <v>93.6073059</v>
      </c>
      <c r="G31" s="90">
        <v>4795</v>
      </c>
      <c r="H31" s="88">
        <v>75.003910527139098</v>
      </c>
      <c r="I31" s="88">
        <v>74.688863746565403</v>
      </c>
      <c r="J31" s="5">
        <v>84.466019417475707</v>
      </c>
    </row>
    <row r="32" spans="1:10" x14ac:dyDescent="0.25">
      <c r="A32" s="71"/>
      <c r="B32" s="78" t="s">
        <v>82</v>
      </c>
      <c r="C32" s="79">
        <v>48178</v>
      </c>
      <c r="D32" s="80">
        <v>87.023590200000001</v>
      </c>
      <c r="E32" s="80">
        <v>86.1527861</v>
      </c>
      <c r="F32" s="81">
        <v>90.801272800000007</v>
      </c>
      <c r="G32" s="82">
        <v>43882</v>
      </c>
      <c r="H32" s="80">
        <v>78.917363546443696</v>
      </c>
      <c r="I32" s="80">
        <v>77.182645956079298</v>
      </c>
      <c r="J32" s="20">
        <v>86.116513846438806</v>
      </c>
    </row>
    <row r="33" spans="1:10" x14ac:dyDescent="0.25">
      <c r="A33" s="66"/>
      <c r="B33" s="70"/>
      <c r="C33" s="87"/>
      <c r="D33" s="88"/>
      <c r="E33" s="88"/>
      <c r="F33" s="89"/>
      <c r="G33" s="90"/>
      <c r="H33" s="88"/>
      <c r="I33" s="88"/>
      <c r="J33" s="5"/>
    </row>
    <row r="34" spans="1:10" x14ac:dyDescent="0.25">
      <c r="A34" s="66" t="s">
        <v>139</v>
      </c>
      <c r="B34" s="70" t="s">
        <v>83</v>
      </c>
      <c r="C34" s="87">
        <v>433</v>
      </c>
      <c r="D34" s="88">
        <v>86.254980099999997</v>
      </c>
      <c r="E34" s="88">
        <v>83.687943300000001</v>
      </c>
      <c r="F34" s="89">
        <v>87.257617699999997</v>
      </c>
      <c r="G34" s="90">
        <v>441</v>
      </c>
      <c r="H34" s="88">
        <v>79.0322580645161</v>
      </c>
      <c r="I34" s="88">
        <v>78.735632183907995</v>
      </c>
      <c r="J34" s="5">
        <v>79.1666666666667</v>
      </c>
    </row>
    <row r="35" spans="1:10" x14ac:dyDescent="0.25">
      <c r="A35" s="66" t="s">
        <v>84</v>
      </c>
      <c r="B35" s="67" t="s">
        <v>85</v>
      </c>
      <c r="C35" s="87">
        <v>1556</v>
      </c>
      <c r="D35" s="88">
        <v>81.210855899999999</v>
      </c>
      <c r="E35" s="88">
        <v>79.366149699999994</v>
      </c>
      <c r="F35" s="89">
        <v>87.528868399999993</v>
      </c>
      <c r="G35" s="90">
        <v>1274</v>
      </c>
      <c r="H35" s="88">
        <v>62.975778546712803</v>
      </c>
      <c r="I35" s="88">
        <v>61.304909560723502</v>
      </c>
      <c r="J35" s="5">
        <v>68.421052631578902</v>
      </c>
    </row>
    <row r="36" spans="1:10" x14ac:dyDescent="0.25">
      <c r="A36" s="66" t="s">
        <v>86</v>
      </c>
      <c r="B36" s="67" t="s">
        <v>87</v>
      </c>
      <c r="C36" s="87">
        <v>35531</v>
      </c>
      <c r="D36" s="88">
        <v>88.142194399999994</v>
      </c>
      <c r="E36" s="88">
        <v>86.492266400000005</v>
      </c>
      <c r="F36" s="89">
        <v>89.784201100000004</v>
      </c>
      <c r="G36" s="90">
        <v>33356</v>
      </c>
      <c r="H36" s="88">
        <v>75.115975318650598</v>
      </c>
      <c r="I36" s="88">
        <v>71.946375372393206</v>
      </c>
      <c r="J36" s="5">
        <v>78.271616034513698</v>
      </c>
    </row>
    <row r="37" spans="1:10" x14ac:dyDescent="0.25">
      <c r="A37" s="66" t="s">
        <v>88</v>
      </c>
      <c r="B37" s="67" t="s">
        <v>89</v>
      </c>
      <c r="C37" s="87">
        <v>7947</v>
      </c>
      <c r="D37" s="88">
        <v>86.691393000000005</v>
      </c>
      <c r="E37" s="88">
        <v>85.580884400000002</v>
      </c>
      <c r="F37" s="89">
        <v>87.423090799999997</v>
      </c>
      <c r="G37" s="90">
        <v>7122</v>
      </c>
      <c r="H37" s="88">
        <v>75.381033022861999</v>
      </c>
      <c r="I37" s="88">
        <v>75.134264232008604</v>
      </c>
      <c r="J37" s="5">
        <v>75.541579315164199</v>
      </c>
    </row>
    <row r="38" spans="1:10" x14ac:dyDescent="0.25">
      <c r="A38" s="66" t="s">
        <v>90</v>
      </c>
      <c r="B38" s="67" t="s">
        <v>91</v>
      </c>
      <c r="C38" s="87">
        <v>19657</v>
      </c>
      <c r="D38" s="88">
        <v>85.313137499999996</v>
      </c>
      <c r="E38" s="88">
        <v>83.616164100000006</v>
      </c>
      <c r="F38" s="89">
        <v>86.249158199999997</v>
      </c>
      <c r="G38" s="90">
        <v>16804</v>
      </c>
      <c r="H38" s="88">
        <v>71.242633654131495</v>
      </c>
      <c r="I38" s="88">
        <v>70.166563849475594</v>
      </c>
      <c r="J38" s="5">
        <v>71.8059682211601</v>
      </c>
    </row>
    <row r="39" spans="1:10" x14ac:dyDescent="0.25">
      <c r="A39" s="66" t="s">
        <v>92</v>
      </c>
      <c r="B39" s="67" t="s">
        <v>93</v>
      </c>
      <c r="C39" s="87">
        <v>3755</v>
      </c>
      <c r="D39" s="88">
        <v>90.810157200000006</v>
      </c>
      <c r="E39" s="88">
        <v>88.028169000000005</v>
      </c>
      <c r="F39" s="89">
        <v>91.690544399999993</v>
      </c>
      <c r="G39" s="90">
        <v>3517</v>
      </c>
      <c r="H39" s="88">
        <v>78.9450056116723</v>
      </c>
      <c r="I39" s="88">
        <v>73.268292682926798</v>
      </c>
      <c r="J39" s="5">
        <v>80.641399416909593</v>
      </c>
    </row>
    <row r="40" spans="1:10" x14ac:dyDescent="0.25">
      <c r="A40" s="66" t="s">
        <v>94</v>
      </c>
      <c r="B40" s="67" t="s">
        <v>95</v>
      </c>
      <c r="C40" s="87">
        <v>545</v>
      </c>
      <c r="D40" s="88">
        <v>90.082644628099203</v>
      </c>
      <c r="E40" s="88">
        <v>86.127167630057798</v>
      </c>
      <c r="F40" s="89">
        <v>95.366795366795401</v>
      </c>
      <c r="G40" s="90">
        <v>512</v>
      </c>
      <c r="H40" s="88">
        <v>85.049833887043206</v>
      </c>
      <c r="I40" s="88">
        <v>82.195845697329403</v>
      </c>
      <c r="J40" s="5">
        <v>88.679245283018901</v>
      </c>
    </row>
    <row r="41" spans="1:10" x14ac:dyDescent="0.25">
      <c r="A41" s="66" t="s">
        <v>96</v>
      </c>
      <c r="B41" s="67" t="s">
        <v>97</v>
      </c>
      <c r="C41" s="87">
        <v>1779</v>
      </c>
      <c r="D41" s="88">
        <v>89.128256513026002</v>
      </c>
      <c r="E41" s="88">
        <v>86.634844868735101</v>
      </c>
      <c r="F41" s="89">
        <v>93.3694181326116</v>
      </c>
      <c r="G41" s="90">
        <v>1343</v>
      </c>
      <c r="H41" s="88">
        <v>77.095292766934506</v>
      </c>
      <c r="I41" s="88">
        <v>72.568578553616007</v>
      </c>
      <c r="J41" s="5">
        <v>87.198515769944294</v>
      </c>
    </row>
    <row r="42" spans="1:10" x14ac:dyDescent="0.25">
      <c r="A42" s="66" t="s">
        <v>98</v>
      </c>
      <c r="B42" s="67" t="s">
        <v>99</v>
      </c>
      <c r="C42" s="87">
        <v>7325</v>
      </c>
      <c r="D42" s="88">
        <v>88.928007769819104</v>
      </c>
      <c r="E42" s="88">
        <v>86.980781153130806</v>
      </c>
      <c r="F42" s="89">
        <v>89.402173913043498</v>
      </c>
      <c r="G42" s="90">
        <v>6076</v>
      </c>
      <c r="H42" s="88">
        <v>76.601109430156299</v>
      </c>
      <c r="I42" s="88">
        <v>69.420903954802299</v>
      </c>
      <c r="J42" s="5">
        <v>78.161448741559198</v>
      </c>
    </row>
    <row r="43" spans="1:10" x14ac:dyDescent="0.25">
      <c r="A43" s="66" t="s">
        <v>100</v>
      </c>
      <c r="B43" s="67" t="s">
        <v>101</v>
      </c>
      <c r="C43" s="87">
        <v>5778</v>
      </c>
      <c r="D43" s="88">
        <v>85.309316403366296</v>
      </c>
      <c r="E43" s="88">
        <v>85.342751645529006</v>
      </c>
      <c r="F43" s="89">
        <v>84.926470588235304</v>
      </c>
      <c r="G43" s="90">
        <v>5111</v>
      </c>
      <c r="H43" s="88">
        <v>77.147169811320794</v>
      </c>
      <c r="I43" s="88">
        <v>77.316872427983498</v>
      </c>
      <c r="J43" s="5">
        <v>75.272727272727295</v>
      </c>
    </row>
    <row r="44" spans="1:10" x14ac:dyDescent="0.25">
      <c r="A44" s="66" t="s">
        <v>140</v>
      </c>
      <c r="B44" s="67" t="s">
        <v>102</v>
      </c>
      <c r="C44" s="87">
        <v>3125</v>
      </c>
      <c r="D44" s="88">
        <v>91.911764705882305</v>
      </c>
      <c r="E44" s="88">
        <v>85.238095238095198</v>
      </c>
      <c r="F44" s="89">
        <v>92.351097178683403</v>
      </c>
      <c r="G44" s="90">
        <v>2873</v>
      </c>
      <c r="H44" s="88">
        <v>82.391740751362207</v>
      </c>
      <c r="I44" s="88">
        <v>73.584905660377402</v>
      </c>
      <c r="J44" s="5">
        <v>82.961832061068705</v>
      </c>
    </row>
    <row r="45" spans="1:10" x14ac:dyDescent="0.25">
      <c r="A45" s="66" t="s">
        <v>103</v>
      </c>
      <c r="B45" s="67" t="s">
        <v>104</v>
      </c>
      <c r="C45" s="87">
        <v>5447</v>
      </c>
      <c r="D45" s="88">
        <v>75.673798277299298</v>
      </c>
      <c r="E45" s="88">
        <v>74.224924012158098</v>
      </c>
      <c r="F45" s="89">
        <v>76.103007383396402</v>
      </c>
      <c r="G45" s="90">
        <v>4258</v>
      </c>
      <c r="H45" s="88">
        <v>57.868986137537398</v>
      </c>
      <c r="I45" s="88">
        <v>55.5419473361911</v>
      </c>
      <c r="J45" s="5">
        <v>58.532751091703098</v>
      </c>
    </row>
    <row r="46" spans="1:10" x14ac:dyDescent="0.25">
      <c r="A46" s="66" t="s">
        <v>105</v>
      </c>
      <c r="B46" s="67" t="s">
        <v>106</v>
      </c>
      <c r="C46" s="87">
        <v>3405</v>
      </c>
      <c r="D46" s="88">
        <v>90.462274176408101</v>
      </c>
      <c r="E46" s="88">
        <v>90.170940170940199</v>
      </c>
      <c r="F46" s="89">
        <v>90.481586402266302</v>
      </c>
      <c r="G46" s="90">
        <v>2903</v>
      </c>
      <c r="H46" s="88">
        <v>80.683713173985595</v>
      </c>
      <c r="I46" s="88">
        <v>75</v>
      </c>
      <c r="J46" s="5">
        <v>81.089934484812403</v>
      </c>
    </row>
    <row r="47" spans="1:10" x14ac:dyDescent="0.25">
      <c r="A47" s="66" t="s">
        <v>107</v>
      </c>
      <c r="B47" s="67" t="s">
        <v>108</v>
      </c>
      <c r="C47" s="87">
        <v>8498</v>
      </c>
      <c r="D47" s="88">
        <v>94.150232661201002</v>
      </c>
      <c r="E47" s="88">
        <v>92.454090150250394</v>
      </c>
      <c r="F47" s="89">
        <v>94.992538550820797</v>
      </c>
      <c r="G47" s="90">
        <v>7661</v>
      </c>
      <c r="H47" s="88">
        <v>86.107676744970206</v>
      </c>
      <c r="I47" s="88">
        <v>81.733333333333306</v>
      </c>
      <c r="J47" s="5">
        <v>88.333050703747702</v>
      </c>
    </row>
    <row r="48" spans="1:10" x14ac:dyDescent="0.25">
      <c r="A48" s="66" t="s">
        <v>109</v>
      </c>
      <c r="B48" s="67" t="s">
        <v>110</v>
      </c>
      <c r="C48" s="87">
        <v>2452</v>
      </c>
      <c r="D48" s="88">
        <v>91.186314615098595</v>
      </c>
      <c r="E48" s="88">
        <v>81.632653061224502</v>
      </c>
      <c r="F48" s="89">
        <v>91.363636363636402</v>
      </c>
      <c r="G48" s="90">
        <v>2138</v>
      </c>
      <c r="H48" s="88">
        <v>74.442896935933106</v>
      </c>
      <c r="I48" s="88">
        <v>68.292682926829301</v>
      </c>
      <c r="J48" s="5">
        <v>74.531967502649195</v>
      </c>
    </row>
    <row r="49" spans="1:10" x14ac:dyDescent="0.25">
      <c r="A49" s="66" t="s">
        <v>111</v>
      </c>
      <c r="B49" s="67" t="s">
        <v>112</v>
      </c>
      <c r="C49" s="87">
        <v>920</v>
      </c>
      <c r="D49" s="88">
        <v>86.792452830188694</v>
      </c>
      <c r="E49" s="88">
        <v>86.885245901639294</v>
      </c>
      <c r="F49" s="89">
        <v>86.516853932584297</v>
      </c>
      <c r="G49" s="90">
        <v>866</v>
      </c>
      <c r="H49" s="88">
        <v>78.655767484105397</v>
      </c>
      <c r="I49" s="88">
        <v>77.980535279805395</v>
      </c>
      <c r="J49" s="5">
        <v>80.645161290322605</v>
      </c>
    </row>
    <row r="50" spans="1:10" x14ac:dyDescent="0.25">
      <c r="A50" s="66" t="s">
        <v>176</v>
      </c>
      <c r="B50" s="67" t="s">
        <v>177</v>
      </c>
      <c r="C50" s="87"/>
      <c r="D50" s="88"/>
      <c r="E50" s="88"/>
      <c r="F50" s="89"/>
      <c r="G50" s="90">
        <v>278</v>
      </c>
      <c r="H50" s="88">
        <v>78.977272727272705</v>
      </c>
      <c r="I50" s="88">
        <v>80</v>
      </c>
      <c r="J50" s="5">
        <v>76.288659793814404</v>
      </c>
    </row>
    <row r="51" spans="1:10" x14ac:dyDescent="0.25">
      <c r="A51" s="66" t="s">
        <v>141</v>
      </c>
      <c r="B51" s="67" t="s">
        <v>113</v>
      </c>
      <c r="C51" s="87">
        <v>1544</v>
      </c>
      <c r="D51" s="88">
        <v>88.940092165898605</v>
      </c>
      <c r="E51" s="88">
        <v>86.545454545454504</v>
      </c>
      <c r="F51" s="89">
        <v>89.390828199863094</v>
      </c>
      <c r="G51" s="90">
        <v>1276</v>
      </c>
      <c r="H51" s="80">
        <v>74.4457409568261</v>
      </c>
      <c r="I51" s="80">
        <v>70.422535211267601</v>
      </c>
      <c r="J51" s="20">
        <v>75.244755244755197</v>
      </c>
    </row>
    <row r="52" spans="1:10" x14ac:dyDescent="0.25">
      <c r="A52" s="71"/>
      <c r="B52" s="78" t="s">
        <v>114</v>
      </c>
      <c r="C52" s="79">
        <v>109697</v>
      </c>
      <c r="D52" s="80">
        <v>87.368982764662803</v>
      </c>
      <c r="E52" s="80">
        <v>85.610421687946896</v>
      </c>
      <c r="F52" s="81">
        <v>88.540602232160595</v>
      </c>
      <c r="G52" s="82">
        <v>97809</v>
      </c>
      <c r="H52" s="80">
        <v>74.802113844765501</v>
      </c>
      <c r="I52" s="80">
        <v>72.460189863726796</v>
      </c>
      <c r="J52" s="20">
        <v>76.360672024863405</v>
      </c>
    </row>
    <row r="53" spans="1:10" x14ac:dyDescent="0.25">
      <c r="A53" s="72"/>
      <c r="B53" s="73"/>
      <c r="C53" s="57"/>
      <c r="D53" s="58"/>
      <c r="E53" s="58"/>
      <c r="F53" s="59"/>
      <c r="G53" s="60"/>
      <c r="H53" s="58"/>
      <c r="I53" s="58"/>
      <c r="J53" s="49"/>
    </row>
    <row r="54" spans="1:10" x14ac:dyDescent="0.25">
      <c r="A54" s="85" t="s">
        <v>143</v>
      </c>
      <c r="B54" s="83" t="s">
        <v>143</v>
      </c>
      <c r="C54" s="19">
        <v>157875</v>
      </c>
      <c r="D54" s="80">
        <v>87.263290551520598</v>
      </c>
      <c r="E54" s="80">
        <v>85.866756308170693</v>
      </c>
      <c r="F54" s="84">
        <v>88.814101068545597</v>
      </c>
      <c r="G54" s="82">
        <v>141691</v>
      </c>
      <c r="H54" s="80">
        <v>76.029984653523798</v>
      </c>
      <c r="I54" s="80">
        <v>74.640413781734296</v>
      </c>
      <c r="J54" s="20">
        <v>77.540142879537797</v>
      </c>
    </row>
    <row r="55" spans="1:10" x14ac:dyDescent="0.25">
      <c r="A55" s="86"/>
      <c r="B55" s="86"/>
      <c r="C55" s="61"/>
      <c r="D55" s="62"/>
      <c r="E55" s="62"/>
      <c r="F55" s="63"/>
      <c r="G55" s="61"/>
      <c r="H55" s="62"/>
      <c r="I55" s="62"/>
      <c r="J55" s="63"/>
    </row>
    <row r="56" spans="1:10" x14ac:dyDescent="0.25">
      <c r="A56" s="10" t="s">
        <v>179</v>
      </c>
      <c r="B56" s="15"/>
      <c r="C56" s="15"/>
      <c r="D56" s="15"/>
      <c r="E56" s="15"/>
      <c r="F56" s="15"/>
      <c r="G56" s="15"/>
      <c r="H56" s="15"/>
      <c r="I56" s="15"/>
      <c r="J56" s="15"/>
    </row>
    <row r="57" spans="1:10" ht="15" customHeight="1" x14ac:dyDescent="0.25">
      <c r="A57" s="10" t="s">
        <v>180</v>
      </c>
      <c r="B57" s="15"/>
      <c r="C57" s="15"/>
      <c r="D57" s="15"/>
      <c r="E57" s="15"/>
      <c r="F57" s="15"/>
      <c r="G57" s="15"/>
      <c r="H57" s="15"/>
      <c r="I57" s="15"/>
      <c r="J57" s="15"/>
    </row>
    <row r="58" spans="1:10" ht="15" customHeight="1" x14ac:dyDescent="0.25">
      <c r="A58" s="74"/>
      <c r="B58" s="74"/>
      <c r="C58" s="74"/>
      <c r="D58" s="74"/>
      <c r="E58" s="74"/>
      <c r="F58" s="74"/>
      <c r="G58" s="74"/>
      <c r="H58" s="74"/>
      <c r="I58" s="74"/>
      <c r="J58" s="74"/>
    </row>
  </sheetData>
  <mergeCells count="3">
    <mergeCell ref="A3:B4"/>
    <mergeCell ref="C3:F3"/>
    <mergeCell ref="G3:J3"/>
  </mergeCells>
  <pageMargins left="0.70866141732283472" right="0.70866141732283472" top="0.74803149606299213" bottom="0.74803149606299213" header="0.31496062992125984" footer="0.31496062992125984"/>
  <pageSetup paperSize="9" scale="5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workbookViewId="0">
      <selection activeCell="M4" sqref="M4:M23"/>
    </sheetView>
  </sheetViews>
  <sheetFormatPr baseColWidth="10" defaultRowHeight="15" x14ac:dyDescent="0.25"/>
  <cols>
    <col min="1" max="1" width="26" customWidth="1"/>
    <col min="2" max="2" width="38.42578125" customWidth="1"/>
    <col min="3" max="13" width="8.28515625" customWidth="1"/>
  </cols>
  <sheetData>
    <row r="1" spans="1:13" ht="18.75" customHeight="1" x14ac:dyDescent="0.25">
      <c r="A1" s="41" t="s">
        <v>186</v>
      </c>
      <c r="B1" s="95"/>
      <c r="C1" s="96"/>
      <c r="D1" s="96"/>
      <c r="E1" s="96"/>
      <c r="F1" s="96"/>
      <c r="G1" s="96"/>
    </row>
    <row r="3" spans="1:13" ht="24" customHeight="1" x14ac:dyDescent="0.25">
      <c r="A3" s="97"/>
      <c r="B3" s="98"/>
      <c r="C3" s="94">
        <v>2011</v>
      </c>
      <c r="D3" s="94">
        <v>2012</v>
      </c>
      <c r="E3" s="94">
        <v>2013</v>
      </c>
      <c r="F3" s="94">
        <v>2014</v>
      </c>
      <c r="G3" s="94">
        <v>2015</v>
      </c>
      <c r="H3" s="94">
        <v>2016</v>
      </c>
      <c r="I3" s="94">
        <v>2017</v>
      </c>
      <c r="J3" s="94">
        <v>2018</v>
      </c>
      <c r="K3" s="94">
        <v>2019</v>
      </c>
      <c r="L3" s="94">
        <v>2020</v>
      </c>
      <c r="M3" s="94">
        <v>2021</v>
      </c>
    </row>
    <row r="4" spans="1:13" x14ac:dyDescent="0.25">
      <c r="A4" s="100" t="s">
        <v>31</v>
      </c>
      <c r="B4" s="92" t="s">
        <v>160</v>
      </c>
      <c r="C4" s="88">
        <v>6.4731654572841082</v>
      </c>
      <c r="D4" s="88">
        <v>6.1375648323455589</v>
      </c>
      <c r="E4" s="88">
        <v>5.8031112360603512</v>
      </c>
      <c r="F4" s="88">
        <v>5.4184850961231952</v>
      </c>
      <c r="G4" s="88">
        <v>5.4260712130356064</v>
      </c>
      <c r="H4" s="88">
        <v>9.6683781334944126</v>
      </c>
      <c r="I4" s="88">
        <v>9.4826393275935708</v>
      </c>
      <c r="J4" s="88">
        <v>9.8288226000000005</v>
      </c>
      <c r="K4" s="88">
        <v>9.9</v>
      </c>
      <c r="L4" s="37">
        <v>10.044791099999999</v>
      </c>
      <c r="M4" s="37">
        <v>10.1059949362743</v>
      </c>
    </row>
    <row r="5" spans="1:13" x14ac:dyDescent="0.25">
      <c r="A5" s="100"/>
      <c r="B5" s="92" t="s">
        <v>161</v>
      </c>
      <c r="C5" s="88">
        <v>12.685704285651786</v>
      </c>
      <c r="D5" s="88">
        <v>12.386138674922448</v>
      </c>
      <c r="E5" s="88">
        <v>12.104652797301096</v>
      </c>
      <c r="F5" s="88">
        <v>11.812981412897953</v>
      </c>
      <c r="G5" s="88">
        <v>12.089318044659022</v>
      </c>
      <c r="H5" s="88">
        <v>11.922681969193597</v>
      </c>
      <c r="I5" s="88">
        <v>11.931363524237556</v>
      </c>
      <c r="J5" s="88">
        <v>11.744737499999999</v>
      </c>
      <c r="K5" s="88">
        <v>12.2</v>
      </c>
      <c r="L5" s="88">
        <v>12.443589100000001</v>
      </c>
      <c r="M5" s="88">
        <v>12.949512938248301</v>
      </c>
    </row>
    <row r="6" spans="1:13" x14ac:dyDescent="0.25">
      <c r="A6" s="100"/>
      <c r="B6" s="92" t="s">
        <v>162</v>
      </c>
      <c r="C6" s="88">
        <v>10.476940480878005</v>
      </c>
      <c r="D6" s="88">
        <v>10.269566879845081</v>
      </c>
      <c r="E6" s="88">
        <v>10.034790553837505</v>
      </c>
      <c r="F6" s="88">
        <v>9.6302864859538992</v>
      </c>
      <c r="G6" s="88">
        <v>9.8901629450814728</v>
      </c>
      <c r="H6" s="88">
        <v>5.206886137118695</v>
      </c>
      <c r="I6" s="88">
        <v>5.1110349018404539</v>
      </c>
      <c r="J6" s="88">
        <v>5.1318529000000002</v>
      </c>
      <c r="K6" s="88">
        <v>5</v>
      </c>
      <c r="L6" s="88">
        <v>4.7300719000000004</v>
      </c>
      <c r="M6" s="88">
        <v>4.1351971849118101</v>
      </c>
    </row>
    <row r="7" spans="1:13" x14ac:dyDescent="0.25">
      <c r="A7" s="100"/>
      <c r="B7" s="101" t="s">
        <v>165</v>
      </c>
      <c r="C7" s="80">
        <v>29.635810223813898</v>
      </c>
      <c r="D7" s="80">
        <v>28.793270387113086</v>
      </c>
      <c r="E7" s="80">
        <v>27.942554587198948</v>
      </c>
      <c r="F7" s="80">
        <v>26.861752994975046</v>
      </c>
      <c r="G7" s="80">
        <v>27.4055522027761</v>
      </c>
      <c r="H7" s="80">
        <v>26.797946239806702</v>
      </c>
      <c r="I7" s="80">
        <v>26.525037753671583</v>
      </c>
      <c r="J7" s="80">
        <v>26.705412899999999</v>
      </c>
      <c r="K7" s="80">
        <v>27.1</v>
      </c>
      <c r="L7" s="80">
        <v>27.2184521</v>
      </c>
      <c r="M7" s="80">
        <v>27.1907050594344</v>
      </c>
    </row>
    <row r="8" spans="1:13" x14ac:dyDescent="0.25">
      <c r="A8" s="100"/>
      <c r="B8" s="101"/>
      <c r="C8" s="88"/>
      <c r="D8" s="88"/>
      <c r="E8" s="88"/>
      <c r="F8" s="88"/>
      <c r="G8" s="88"/>
      <c r="H8" s="88"/>
      <c r="I8" s="88"/>
      <c r="J8" s="88"/>
      <c r="K8" s="88"/>
      <c r="L8" s="88"/>
      <c r="M8" s="88"/>
    </row>
    <row r="9" spans="1:13" x14ac:dyDescent="0.25">
      <c r="A9" s="100" t="s">
        <v>32</v>
      </c>
      <c r="B9" s="92" t="s">
        <v>127</v>
      </c>
      <c r="C9" s="88">
        <v>26.422665141657138</v>
      </c>
      <c r="D9" s="88">
        <v>25.738672455580978</v>
      </c>
      <c r="E9" s="88">
        <v>23.532236903757848</v>
      </c>
      <c r="F9" s="88">
        <v>22.338717623261985</v>
      </c>
      <c r="G9" s="88">
        <v>22.31442365721183</v>
      </c>
      <c r="H9" s="88">
        <v>9.1887647236484451</v>
      </c>
      <c r="I9" s="88">
        <v>9.3093635122045129</v>
      </c>
      <c r="J9" s="88">
        <v>9.4482997999999991</v>
      </c>
      <c r="K9" s="88">
        <v>9.8000000000000007</v>
      </c>
      <c r="L9" s="88">
        <v>9.6717197000000006</v>
      </c>
      <c r="M9" s="88">
        <v>8.4849590181521695</v>
      </c>
    </row>
    <row r="10" spans="1:13" x14ac:dyDescent="0.25">
      <c r="A10" s="100"/>
      <c r="B10" s="92" t="s">
        <v>118</v>
      </c>
      <c r="C10" s="88">
        <v>12.358827242670268</v>
      </c>
      <c r="D10" s="88">
        <v>11.939635767103097</v>
      </c>
      <c r="E10" s="88">
        <v>10.755786711648394</v>
      </c>
      <c r="F10" s="88">
        <v>10.091051878126105</v>
      </c>
      <c r="G10" s="88">
        <v>9.0422450211225112</v>
      </c>
      <c r="H10" s="88">
        <v>1.8139534883720929</v>
      </c>
      <c r="I10" s="88">
        <v>1.9168637077414581</v>
      </c>
      <c r="J10" s="88">
        <v>1.9245893999999999</v>
      </c>
      <c r="K10" s="88">
        <v>1.8</v>
      </c>
      <c r="L10" s="88">
        <v>1.9418842000000001</v>
      </c>
      <c r="M10" s="88">
        <v>1.84579238724628</v>
      </c>
    </row>
    <row r="11" spans="1:13" x14ac:dyDescent="0.25">
      <c r="A11" s="100"/>
      <c r="B11" s="92" t="s">
        <v>126</v>
      </c>
      <c r="C11" s="88">
        <v>2.125013281333008</v>
      </c>
      <c r="D11" s="88">
        <v>2.1751598838105695</v>
      </c>
      <c r="E11" s="88">
        <v>2.0839190328928874</v>
      </c>
      <c r="F11" s="88">
        <v>1.9601365488382336</v>
      </c>
      <c r="G11" s="88">
        <v>1.8153289076644537</v>
      </c>
      <c r="H11" s="88">
        <v>21.573542736333433</v>
      </c>
      <c r="I11" s="88">
        <v>21.119193304815024</v>
      </c>
      <c r="J11" s="88">
        <v>20.3822577</v>
      </c>
      <c r="K11" s="88">
        <v>19.5</v>
      </c>
      <c r="L11" s="88">
        <v>19.556140800000001</v>
      </c>
      <c r="M11" s="88">
        <v>19.8021713942411</v>
      </c>
    </row>
    <row r="12" spans="1:13" x14ac:dyDescent="0.25">
      <c r="A12" s="100"/>
      <c r="B12" s="92" t="s">
        <v>119</v>
      </c>
      <c r="C12" s="88">
        <v>2.3106394414965092</v>
      </c>
      <c r="D12" s="88">
        <v>2.3934776039321859</v>
      </c>
      <c r="E12" s="88">
        <v>2.376768812669853</v>
      </c>
      <c r="F12" s="88">
        <v>2.4974063834843139</v>
      </c>
      <c r="G12" s="88">
        <v>2.6294508147254074</v>
      </c>
      <c r="H12" s="88">
        <v>2.6517668378133497</v>
      </c>
      <c r="I12" s="88">
        <v>2.7092395718643392</v>
      </c>
      <c r="J12" s="88">
        <v>2.7995605000000001</v>
      </c>
      <c r="K12" s="88">
        <v>2.9</v>
      </c>
      <c r="L12" s="88">
        <v>2.9316767000000001</v>
      </c>
      <c r="M12" s="88">
        <v>3.00122301849547</v>
      </c>
    </row>
    <row r="13" spans="1:13" x14ac:dyDescent="0.25">
      <c r="A13" s="100"/>
      <c r="B13" s="92" t="s">
        <v>120</v>
      </c>
      <c r="C13" s="88">
        <v>1.0387564922280763</v>
      </c>
      <c r="D13" s="88">
        <v>1.0521187303036095</v>
      </c>
      <c r="E13" s="88">
        <v>1.0079889419923156</v>
      </c>
      <c r="F13" s="88">
        <v>0.96673795489715364</v>
      </c>
      <c r="G13" s="88">
        <v>0.97827398913699448</v>
      </c>
      <c r="H13" s="88">
        <v>1.0625188764723648</v>
      </c>
      <c r="I13" s="88">
        <v>0.99212437352971272</v>
      </c>
      <c r="J13" s="88">
        <v>0.99814939999999996</v>
      </c>
      <c r="K13" s="88">
        <v>0.9</v>
      </c>
      <c r="L13" s="88">
        <v>0.94196290000000005</v>
      </c>
      <c r="M13" s="88">
        <v>0.81749131013174303</v>
      </c>
    </row>
    <row r="14" spans="1:13" x14ac:dyDescent="0.25">
      <c r="A14" s="100"/>
      <c r="B14" s="92" t="s">
        <v>121</v>
      </c>
      <c r="C14" s="88">
        <v>0.70500440627753924</v>
      </c>
      <c r="D14" s="88">
        <v>0.72464215012118482</v>
      </c>
      <c r="E14" s="88">
        <v>0.70342517102427138</v>
      </c>
      <c r="F14" s="88">
        <v>0.23183164386022867</v>
      </c>
      <c r="G14" s="88">
        <v>0.21303560651780326</v>
      </c>
      <c r="H14" s="88">
        <v>0.23014195107218363</v>
      </c>
      <c r="I14" s="88">
        <v>0.25810876667328481</v>
      </c>
      <c r="J14" s="88">
        <v>0.24173030000000001</v>
      </c>
      <c r="K14" s="88">
        <v>0.3</v>
      </c>
      <c r="L14" s="88">
        <v>0.24083640000000001</v>
      </c>
      <c r="M14" s="88">
        <v>0.39426254130369498</v>
      </c>
    </row>
    <row r="15" spans="1:13" x14ac:dyDescent="0.25">
      <c r="A15" s="100"/>
      <c r="B15" s="101" t="s">
        <v>163</v>
      </c>
      <c r="C15" s="80">
        <v>44.960906005662537</v>
      </c>
      <c r="D15" s="80">
        <v>44.023706590851624</v>
      </c>
      <c r="E15" s="80">
        <v>40.460125573985565</v>
      </c>
      <c r="F15" s="80">
        <v>38.085882032468021</v>
      </c>
      <c r="G15" s="80">
        <v>36.992757996378998</v>
      </c>
      <c r="H15" s="80">
        <v>36.520688613711869</v>
      </c>
      <c r="I15" s="80">
        <v>36.304893236828327</v>
      </c>
      <c r="J15" s="80">
        <v>35.794587100000001</v>
      </c>
      <c r="K15" s="80">
        <v>35.200000000000003</v>
      </c>
      <c r="L15" s="80">
        <v>35.284220699999999</v>
      </c>
      <c r="M15" s="80">
        <v>34.3458996695704</v>
      </c>
    </row>
    <row r="16" spans="1:13" x14ac:dyDescent="0.25">
      <c r="A16" s="100"/>
      <c r="B16" s="101"/>
      <c r="C16" s="88"/>
      <c r="D16" s="88"/>
      <c r="E16" s="88"/>
      <c r="F16" s="88"/>
      <c r="G16" s="88"/>
      <c r="H16" s="88"/>
      <c r="I16" s="88"/>
      <c r="J16" s="88"/>
      <c r="K16" s="88"/>
      <c r="L16" s="88"/>
      <c r="M16" s="88"/>
    </row>
    <row r="17" spans="1:13" x14ac:dyDescent="0.25">
      <c r="A17" s="100" t="s">
        <v>33</v>
      </c>
      <c r="B17" s="92" t="s">
        <v>122</v>
      </c>
      <c r="C17" s="88">
        <v>7.3456709104431903</v>
      </c>
      <c r="D17" s="88">
        <v>7.958112600139378</v>
      </c>
      <c r="E17" s="88">
        <v>8.4932293130915557</v>
      </c>
      <c r="F17" s="88">
        <v>10.030196071612794</v>
      </c>
      <c r="G17" s="88">
        <v>9.7869643934821955</v>
      </c>
      <c r="H17" s="88">
        <v>9.7456961643008153</v>
      </c>
      <c r="I17" s="88">
        <v>9.5554392361424476</v>
      </c>
      <c r="J17" s="88">
        <v>9.3708072999999992</v>
      </c>
      <c r="K17" s="88">
        <v>9.6</v>
      </c>
      <c r="L17" s="88">
        <v>9.4404492999999992</v>
      </c>
      <c r="M17" s="88">
        <v>12.723683645882501</v>
      </c>
    </row>
    <row r="18" spans="1:13" x14ac:dyDescent="0.25">
      <c r="A18" s="100"/>
      <c r="B18" s="92" t="s">
        <v>123</v>
      </c>
      <c r="C18" s="88">
        <v>13.141957137232108</v>
      </c>
      <c r="D18" s="88">
        <v>13.800886838648404</v>
      </c>
      <c r="E18" s="88">
        <v>16.520241776778182</v>
      </c>
      <c r="F18" s="88">
        <v>17.031511716191702</v>
      </c>
      <c r="G18" s="88">
        <v>16.928183464091731</v>
      </c>
      <c r="H18" s="88">
        <v>16.55693144065237</v>
      </c>
      <c r="I18" s="88">
        <v>15.611067992707975</v>
      </c>
      <c r="J18" s="88">
        <v>14.986699099999999</v>
      </c>
      <c r="K18" s="88">
        <v>14.5</v>
      </c>
      <c r="L18" s="88">
        <v>14.002836</v>
      </c>
      <c r="M18" s="88">
        <v>15.394477105951999</v>
      </c>
    </row>
    <row r="19" spans="1:13" x14ac:dyDescent="0.25">
      <c r="A19" s="100"/>
      <c r="B19" s="92" t="s">
        <v>124</v>
      </c>
      <c r="C19" s="99" t="s">
        <v>1</v>
      </c>
      <c r="D19" s="99" t="s">
        <v>1</v>
      </c>
      <c r="E19" s="88">
        <v>1.7301564989223128</v>
      </c>
      <c r="F19" s="88">
        <v>3.1726160462272301</v>
      </c>
      <c r="G19" s="88">
        <v>3.9022329511164759</v>
      </c>
      <c r="H19" s="88">
        <v>5.3222591362126241</v>
      </c>
      <c r="I19" s="88">
        <v>6.4605406446100995</v>
      </c>
      <c r="J19" s="88">
        <v>7.2889197000000001</v>
      </c>
      <c r="K19" s="88">
        <v>7.5</v>
      </c>
      <c r="L19" s="88">
        <v>8.3409297999999996</v>
      </c>
      <c r="M19" s="88">
        <v>3.86270008153457</v>
      </c>
    </row>
    <row r="20" spans="1:13" x14ac:dyDescent="0.25">
      <c r="A20" s="100"/>
      <c r="B20" s="101" t="s">
        <v>164</v>
      </c>
      <c r="C20" s="93">
        <v>20.487628047675301</v>
      </c>
      <c r="D20" s="93">
        <v>21.758999438787782</v>
      </c>
      <c r="E20" s="80">
        <v>26.743627588792052</v>
      </c>
      <c r="F20" s="80">
        <v>30.234323834031727</v>
      </c>
      <c r="G20" s="80">
        <v>30.617380808690402</v>
      </c>
      <c r="H20" s="80">
        <v>31.62488674116581</v>
      </c>
      <c r="I20" s="80">
        <v>31.627047873460523</v>
      </c>
      <c r="J20" s="80">
        <v>31.646426099999999</v>
      </c>
      <c r="K20" s="80">
        <v>31.6</v>
      </c>
      <c r="L20" s="80">
        <v>31.784215100000001</v>
      </c>
      <c r="M20" s="80">
        <v>31.9808608333691</v>
      </c>
    </row>
    <row r="21" spans="1:13" x14ac:dyDescent="0.25">
      <c r="A21" s="100"/>
      <c r="B21" s="101"/>
      <c r="C21" s="99"/>
      <c r="D21" s="99"/>
      <c r="E21" s="88"/>
      <c r="F21" s="88"/>
      <c r="G21" s="88"/>
      <c r="H21" s="88"/>
      <c r="I21" s="88"/>
      <c r="J21" s="88"/>
      <c r="K21" s="88"/>
      <c r="L21" s="88"/>
      <c r="M21" s="88"/>
    </row>
    <row r="22" spans="1:13" x14ac:dyDescent="0.25">
      <c r="A22" s="100" t="s">
        <v>166</v>
      </c>
      <c r="B22" s="92" t="s">
        <v>34</v>
      </c>
      <c r="C22" s="88">
        <v>4.9156557228482685</v>
      </c>
      <c r="D22" s="88">
        <v>5.4240235832475063</v>
      </c>
      <c r="E22" s="88">
        <v>4.8536922500234283</v>
      </c>
      <c r="F22" s="88">
        <v>4.8180411385252029</v>
      </c>
      <c r="G22" s="88">
        <v>4.9843089921544959</v>
      </c>
      <c r="H22" s="88">
        <v>5.0564784053156151</v>
      </c>
      <c r="I22" s="88">
        <v>5.543021136039564</v>
      </c>
      <c r="J22" s="88">
        <v>5.8535738999999998</v>
      </c>
      <c r="K22" s="88">
        <v>6.1</v>
      </c>
      <c r="L22" s="88">
        <v>5.7057969999999996</v>
      </c>
      <c r="M22" s="88">
        <v>5.8962365360683204</v>
      </c>
    </row>
    <row r="23" spans="1:13" x14ac:dyDescent="0.25">
      <c r="A23" s="100"/>
      <c r="B23" s="101" t="s">
        <v>167</v>
      </c>
      <c r="C23" s="80">
        <v>4.9156557228482685</v>
      </c>
      <c r="D23" s="80">
        <v>5.4240235832475063</v>
      </c>
      <c r="E23" s="80">
        <v>4.8536922500234283</v>
      </c>
      <c r="F23" s="80">
        <v>4.8180411385252029</v>
      </c>
      <c r="G23" s="80">
        <v>4.9843089921544959</v>
      </c>
      <c r="H23" s="80">
        <v>5.0564784053156151</v>
      </c>
      <c r="I23" s="80">
        <v>5.543021136039564</v>
      </c>
      <c r="J23" s="80">
        <v>5.8535738999999998</v>
      </c>
      <c r="K23" s="80">
        <v>6.1</v>
      </c>
      <c r="L23" s="80">
        <v>5.7057969999999996</v>
      </c>
      <c r="M23" s="80">
        <v>6.4825344376260601</v>
      </c>
    </row>
    <row r="24" spans="1:13" x14ac:dyDescent="0.25">
      <c r="A24" s="100"/>
      <c r="B24" s="101"/>
      <c r="C24" s="88"/>
      <c r="D24" s="88"/>
      <c r="E24" s="88"/>
      <c r="F24" s="88"/>
      <c r="G24" s="88"/>
      <c r="H24" s="88"/>
      <c r="I24" s="88"/>
      <c r="J24" s="88"/>
      <c r="K24" s="88"/>
      <c r="L24" s="88"/>
      <c r="M24" s="88"/>
    </row>
    <row r="25" spans="1:13" x14ac:dyDescent="0.25">
      <c r="A25" s="102" t="s">
        <v>143</v>
      </c>
      <c r="B25" s="103" t="s">
        <v>143</v>
      </c>
      <c r="C25" s="80">
        <v>100.00000000000001</v>
      </c>
      <c r="D25" s="80">
        <v>100</v>
      </c>
      <c r="E25" s="80">
        <v>100</v>
      </c>
      <c r="F25" s="80">
        <v>100</v>
      </c>
      <c r="G25" s="80">
        <v>100</v>
      </c>
      <c r="H25" s="80">
        <v>100</v>
      </c>
      <c r="I25" s="80">
        <v>100</v>
      </c>
      <c r="J25" s="80">
        <v>100</v>
      </c>
      <c r="K25" s="80">
        <v>100</v>
      </c>
      <c r="L25" s="80">
        <v>100</v>
      </c>
      <c r="M25" s="80">
        <v>100</v>
      </c>
    </row>
    <row r="26" spans="1:13" x14ac:dyDescent="0.25">
      <c r="A26" s="15"/>
      <c r="B26" s="15"/>
      <c r="C26" s="15"/>
      <c r="D26" s="15"/>
      <c r="E26" s="15"/>
      <c r="F26" s="15"/>
      <c r="G26" s="15"/>
      <c r="H26" s="15"/>
      <c r="I26" s="15"/>
      <c r="J26" s="15"/>
    </row>
    <row r="27" spans="1:13" x14ac:dyDescent="0.25">
      <c r="A27" s="15" t="s">
        <v>145</v>
      </c>
      <c r="B27" s="15"/>
      <c r="C27" s="15"/>
      <c r="D27" s="15"/>
      <c r="E27" s="15"/>
      <c r="F27" s="15"/>
      <c r="G27" s="15"/>
      <c r="H27" s="15"/>
      <c r="I27" s="15"/>
      <c r="J27" s="15"/>
    </row>
    <row r="28" spans="1:13" x14ac:dyDescent="0.25">
      <c r="A28" s="15"/>
      <c r="B28" s="15"/>
      <c r="C28" s="15"/>
      <c r="D28" s="15"/>
      <c r="E28" s="15"/>
      <c r="F28" s="15"/>
      <c r="G28" s="15"/>
      <c r="H28" s="15"/>
      <c r="I28" s="15"/>
      <c r="J28" s="15"/>
    </row>
    <row r="29" spans="1:13" x14ac:dyDescent="0.25">
      <c r="A29" s="136" t="s">
        <v>179</v>
      </c>
      <c r="B29" s="136"/>
      <c r="C29" s="136"/>
      <c r="D29" s="136"/>
      <c r="E29" s="136"/>
      <c r="F29" s="136"/>
      <c r="G29" s="136"/>
      <c r="H29" s="136"/>
      <c r="I29" s="136"/>
      <c r="J29" s="136"/>
    </row>
    <row r="30" spans="1:13" ht="15" customHeight="1" x14ac:dyDescent="0.25">
      <c r="A30" s="137" t="s">
        <v>180</v>
      </c>
      <c r="B30" s="137"/>
      <c r="C30" s="137"/>
      <c r="D30" s="137"/>
      <c r="E30" s="137"/>
      <c r="F30" s="137"/>
      <c r="G30" s="137"/>
      <c r="H30" s="137"/>
      <c r="I30" s="137"/>
      <c r="J30" s="137"/>
    </row>
  </sheetData>
  <mergeCells count="2">
    <mergeCell ref="A29:J29"/>
    <mergeCell ref="A30:J30"/>
  </mergeCells>
  <pageMargins left="0.70866141732283472" right="0.70866141732283472" top="0.74803149606299213" bottom="0.74803149606299213" header="0.31496062992125984" footer="0.31496062992125984"/>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F5" sqref="F5:H26"/>
    </sheetView>
  </sheetViews>
  <sheetFormatPr baseColWidth="10" defaultRowHeight="15" x14ac:dyDescent="0.25"/>
  <cols>
    <col min="1" max="1" width="25.7109375" customWidth="1"/>
    <col min="2" max="2" width="39.28515625" customWidth="1"/>
  </cols>
  <sheetData>
    <row r="1" spans="1:8" ht="18.75" customHeight="1" x14ac:dyDescent="0.25">
      <c r="A1" s="41" t="s">
        <v>187</v>
      </c>
      <c r="B1" s="106"/>
    </row>
    <row r="3" spans="1:8" ht="15" customHeight="1" x14ac:dyDescent="0.25">
      <c r="A3" s="138"/>
      <c r="B3" s="104"/>
      <c r="C3" s="140">
        <v>2020</v>
      </c>
      <c r="D3" s="141"/>
      <c r="E3" s="142"/>
      <c r="F3" s="140">
        <v>2021</v>
      </c>
      <c r="G3" s="141"/>
      <c r="H3" s="142"/>
    </row>
    <row r="4" spans="1:8" ht="30" customHeight="1" x14ac:dyDescent="0.25">
      <c r="A4" s="139"/>
      <c r="B4" s="105"/>
      <c r="C4" s="108" t="s">
        <v>4</v>
      </c>
      <c r="D4" s="109" t="s">
        <v>5</v>
      </c>
      <c r="E4" s="110" t="s">
        <v>128</v>
      </c>
      <c r="F4" s="108" t="s">
        <v>4</v>
      </c>
      <c r="G4" s="109" t="s">
        <v>5</v>
      </c>
      <c r="H4" s="110" t="s">
        <v>128</v>
      </c>
    </row>
    <row r="5" spans="1:8" x14ac:dyDescent="0.25">
      <c r="A5" s="100" t="s">
        <v>31</v>
      </c>
      <c r="B5" s="92" t="s">
        <v>115</v>
      </c>
      <c r="C5" s="4">
        <v>17257</v>
      </c>
      <c r="D5" s="4">
        <v>16036</v>
      </c>
      <c r="E5" s="5">
        <v>92.924610299999998</v>
      </c>
      <c r="F5" s="4">
        <v>18016</v>
      </c>
      <c r="G5" s="4">
        <v>15873</v>
      </c>
      <c r="H5" s="5">
        <v>88.105017761989302</v>
      </c>
    </row>
    <row r="6" spans="1:8" x14ac:dyDescent="0.25">
      <c r="A6" s="100"/>
      <c r="B6" s="92" t="s">
        <v>116</v>
      </c>
      <c r="C6" s="4">
        <v>21557</v>
      </c>
      <c r="D6" s="4">
        <v>20092</v>
      </c>
      <c r="E6" s="5">
        <v>93.204063599999998</v>
      </c>
      <c r="F6" s="4">
        <v>23124</v>
      </c>
      <c r="G6" s="4">
        <v>20054</v>
      </c>
      <c r="H6" s="5">
        <v>86.723750216225596</v>
      </c>
    </row>
    <row r="7" spans="1:8" x14ac:dyDescent="0.25">
      <c r="A7" s="100"/>
      <c r="B7" s="92" t="s">
        <v>117</v>
      </c>
      <c r="C7" s="4">
        <v>8000</v>
      </c>
      <c r="D7" s="4">
        <v>7342</v>
      </c>
      <c r="E7" s="5">
        <v>91.775000000000006</v>
      </c>
      <c r="F7" s="4">
        <v>7190</v>
      </c>
      <c r="G7" s="4">
        <v>5978</v>
      </c>
      <c r="H7" s="5">
        <v>83.143254520166906</v>
      </c>
    </row>
    <row r="8" spans="1:8" x14ac:dyDescent="0.25">
      <c r="A8" s="100"/>
      <c r="B8" s="101" t="s">
        <v>165</v>
      </c>
      <c r="C8" s="19">
        <v>46814</v>
      </c>
      <c r="D8" s="19">
        <v>43470</v>
      </c>
      <c r="E8" s="20">
        <v>92.8568377</v>
      </c>
      <c r="F8" s="19">
        <v>48330</v>
      </c>
      <c r="G8" s="19">
        <v>41905</v>
      </c>
      <c r="H8" s="20">
        <v>86.705979722739499</v>
      </c>
    </row>
    <row r="9" spans="1:8" x14ac:dyDescent="0.25">
      <c r="A9" s="100"/>
      <c r="B9" s="101"/>
      <c r="C9" s="4"/>
      <c r="D9" s="4"/>
      <c r="E9" s="5"/>
      <c r="F9" s="4"/>
      <c r="G9" s="4"/>
      <c r="H9" s="5"/>
    </row>
    <row r="10" spans="1:8" x14ac:dyDescent="0.25">
      <c r="A10" s="100" t="s">
        <v>32</v>
      </c>
      <c r="B10" s="92" t="s">
        <v>127</v>
      </c>
      <c r="C10" s="4">
        <v>16877</v>
      </c>
      <c r="D10" s="4">
        <v>15302</v>
      </c>
      <c r="E10" s="5">
        <v>90.6677727</v>
      </c>
      <c r="F10" s="4">
        <v>15175</v>
      </c>
      <c r="G10" s="4">
        <v>12480</v>
      </c>
      <c r="H10" s="5">
        <v>82.2405271828666</v>
      </c>
    </row>
    <row r="11" spans="1:8" x14ac:dyDescent="0.25">
      <c r="A11" s="100"/>
      <c r="B11" s="92" t="s">
        <v>118</v>
      </c>
      <c r="C11" s="4">
        <v>3367</v>
      </c>
      <c r="D11" s="4">
        <v>3012</v>
      </c>
      <c r="E11" s="5">
        <v>89.456489500000004</v>
      </c>
      <c r="F11" s="4">
        <v>3281</v>
      </c>
      <c r="G11" s="4">
        <v>2633</v>
      </c>
      <c r="H11" s="5">
        <v>80.249923803718403</v>
      </c>
    </row>
    <row r="12" spans="1:8" x14ac:dyDescent="0.25">
      <c r="A12" s="100"/>
      <c r="B12" s="92" t="s">
        <v>126</v>
      </c>
      <c r="C12" s="4">
        <v>33533</v>
      </c>
      <c r="D12" s="4">
        <v>28517</v>
      </c>
      <c r="E12" s="5">
        <v>85.041600799999998</v>
      </c>
      <c r="F12" s="4">
        <v>34379</v>
      </c>
      <c r="G12" s="4">
        <v>25777</v>
      </c>
      <c r="H12" s="5">
        <v>74.978911544838397</v>
      </c>
    </row>
    <row r="13" spans="1:8" x14ac:dyDescent="0.25">
      <c r="A13" s="100"/>
      <c r="B13" s="92" t="s">
        <v>119</v>
      </c>
      <c r="C13" s="4">
        <v>5026</v>
      </c>
      <c r="D13" s="4">
        <v>4511</v>
      </c>
      <c r="E13" s="5">
        <v>89.753282900000002</v>
      </c>
      <c r="F13" s="4">
        <v>5163</v>
      </c>
      <c r="G13" s="4">
        <v>4059</v>
      </c>
      <c r="H13" s="5">
        <v>78.617083091225993</v>
      </c>
    </row>
    <row r="14" spans="1:8" x14ac:dyDescent="0.25">
      <c r="A14" s="100"/>
      <c r="B14" s="92" t="s">
        <v>120</v>
      </c>
      <c r="C14" s="4">
        <v>1647</v>
      </c>
      <c r="D14" s="4">
        <v>1533</v>
      </c>
      <c r="E14" s="5">
        <v>93.078324199999997</v>
      </c>
      <c r="F14" s="4">
        <v>1474</v>
      </c>
      <c r="G14" s="4">
        <v>1308</v>
      </c>
      <c r="H14" s="5">
        <v>88.738127544097694</v>
      </c>
    </row>
    <row r="15" spans="1:8" x14ac:dyDescent="0.25">
      <c r="A15" s="100"/>
      <c r="B15" s="92" t="s">
        <v>121</v>
      </c>
      <c r="C15" s="4">
        <v>424</v>
      </c>
      <c r="D15" s="4">
        <v>389</v>
      </c>
      <c r="E15" s="5">
        <v>91.745283000000001</v>
      </c>
      <c r="F15" s="4">
        <v>702</v>
      </c>
      <c r="G15" s="4">
        <v>606</v>
      </c>
      <c r="H15" s="5">
        <v>86.324786324786302</v>
      </c>
    </row>
    <row r="16" spans="1:8" x14ac:dyDescent="0.25">
      <c r="A16" s="100"/>
      <c r="B16" s="101" t="s">
        <v>163</v>
      </c>
      <c r="C16" s="19">
        <v>60874</v>
      </c>
      <c r="D16" s="19">
        <v>53264</v>
      </c>
      <c r="E16" s="20">
        <v>87.498767900000004</v>
      </c>
      <c r="F16" s="19">
        <v>60174</v>
      </c>
      <c r="G16" s="19">
        <v>46863</v>
      </c>
      <c r="H16" s="20">
        <v>77.879150463655407</v>
      </c>
    </row>
    <row r="17" spans="1:8" x14ac:dyDescent="0.25">
      <c r="A17" s="100"/>
      <c r="B17" s="101"/>
      <c r="C17" s="4"/>
      <c r="D17" s="4"/>
      <c r="E17" s="5"/>
      <c r="F17" s="4"/>
      <c r="G17" s="4"/>
      <c r="H17" s="5"/>
    </row>
    <row r="18" spans="1:8" x14ac:dyDescent="0.25">
      <c r="A18" s="100" t="s">
        <v>33</v>
      </c>
      <c r="B18" s="92" t="s">
        <v>122</v>
      </c>
      <c r="C18" s="4">
        <v>16299</v>
      </c>
      <c r="D18" s="4">
        <v>13253</v>
      </c>
      <c r="E18" s="5">
        <v>81.3117369</v>
      </c>
      <c r="F18" s="4">
        <v>21642</v>
      </c>
      <c r="G18" s="4">
        <v>14813</v>
      </c>
      <c r="H18" s="5">
        <v>68.445615007855096</v>
      </c>
    </row>
    <row r="19" spans="1:8" x14ac:dyDescent="0.25">
      <c r="A19" s="100"/>
      <c r="B19" s="92" t="s">
        <v>123</v>
      </c>
      <c r="C19" s="4">
        <v>23580</v>
      </c>
      <c r="D19" s="4">
        <v>18054</v>
      </c>
      <c r="E19" s="5">
        <v>76.564885500000003</v>
      </c>
      <c r="F19" s="4">
        <v>24985</v>
      </c>
      <c r="G19" s="4">
        <v>14950</v>
      </c>
      <c r="H19" s="5">
        <v>59.835901540924603</v>
      </c>
    </row>
    <row r="20" spans="1:8" x14ac:dyDescent="0.25">
      <c r="A20" s="100"/>
      <c r="B20" s="92" t="s">
        <v>124</v>
      </c>
      <c r="C20" s="4">
        <v>14339</v>
      </c>
      <c r="D20" s="4">
        <v>11708</v>
      </c>
      <c r="E20" s="5">
        <v>81.651440100000002</v>
      </c>
      <c r="F20" s="4">
        <v>6001</v>
      </c>
      <c r="G20" s="4">
        <v>3656</v>
      </c>
      <c r="H20" s="5">
        <v>60.9231794700883</v>
      </c>
    </row>
    <row r="21" spans="1:8" x14ac:dyDescent="0.25">
      <c r="A21" s="100"/>
      <c r="B21" s="101" t="s">
        <v>164</v>
      </c>
      <c r="C21" s="19">
        <v>54218</v>
      </c>
      <c r="D21" s="19">
        <v>43015</v>
      </c>
      <c r="E21" s="20">
        <v>79.337120499999997</v>
      </c>
      <c r="F21" s="19">
        <v>52628</v>
      </c>
      <c r="G21" s="19">
        <v>33419</v>
      </c>
      <c r="H21" s="20">
        <v>63.500418028425898</v>
      </c>
    </row>
    <row r="22" spans="1:8" x14ac:dyDescent="0.25">
      <c r="A22" s="100"/>
      <c r="B22" s="101"/>
      <c r="C22" s="4"/>
      <c r="D22" s="4"/>
      <c r="E22" s="5"/>
      <c r="F22" s="4"/>
      <c r="G22" s="4"/>
      <c r="H22" s="5"/>
    </row>
    <row r="23" spans="1:8" x14ac:dyDescent="0.25">
      <c r="A23" s="100" t="s">
        <v>166</v>
      </c>
      <c r="B23" s="92" t="s">
        <v>34</v>
      </c>
      <c r="C23" s="4">
        <v>9149</v>
      </c>
      <c r="D23" s="4">
        <v>7562</v>
      </c>
      <c r="E23" s="5">
        <v>82.653841949939888</v>
      </c>
      <c r="F23" s="4">
        <v>9377</v>
      </c>
      <c r="G23" s="4">
        <v>6999</v>
      </c>
      <c r="H23" s="5">
        <v>74.640076783619506</v>
      </c>
    </row>
    <row r="24" spans="1:8" x14ac:dyDescent="0.25">
      <c r="A24" s="100"/>
      <c r="B24" s="101" t="s">
        <v>167</v>
      </c>
      <c r="C24" s="19">
        <v>9149</v>
      </c>
      <c r="D24" s="19">
        <v>7562</v>
      </c>
      <c r="E24" s="107">
        <v>82.653841949939888</v>
      </c>
      <c r="F24" s="19">
        <v>9377</v>
      </c>
      <c r="G24" s="19">
        <v>6999</v>
      </c>
      <c r="H24" s="107">
        <v>74.640076783619506</v>
      </c>
    </row>
    <row r="25" spans="1:8" x14ac:dyDescent="0.25">
      <c r="A25" s="100"/>
      <c r="B25" s="101"/>
      <c r="C25" s="19"/>
      <c r="D25" s="19"/>
      <c r="E25" s="107"/>
      <c r="F25" s="19"/>
      <c r="G25" s="19"/>
      <c r="H25" s="20"/>
    </row>
    <row r="26" spans="1:8" x14ac:dyDescent="0.25">
      <c r="A26" s="102" t="s">
        <v>143</v>
      </c>
      <c r="B26" s="103" t="s">
        <v>143</v>
      </c>
      <c r="C26" s="19">
        <v>171055</v>
      </c>
      <c r="D26" s="19">
        <v>147311</v>
      </c>
      <c r="E26" s="20">
        <v>86.1190845</v>
      </c>
      <c r="F26" s="19">
        <v>170509</v>
      </c>
      <c r="G26" s="19">
        <v>129186</v>
      </c>
      <c r="H26" s="20">
        <v>75.764915634951805</v>
      </c>
    </row>
    <row r="27" spans="1:8" ht="15" customHeight="1" x14ac:dyDescent="0.25">
      <c r="A27" s="15"/>
      <c r="B27" s="15"/>
      <c r="C27" s="15"/>
      <c r="D27" s="15"/>
      <c r="E27" s="15"/>
      <c r="F27" s="15"/>
      <c r="G27" s="15"/>
      <c r="H27" s="15"/>
    </row>
    <row r="28" spans="1:8" ht="15" customHeight="1" x14ac:dyDescent="0.25">
      <c r="A28" s="136" t="s">
        <v>179</v>
      </c>
      <c r="B28" s="136"/>
      <c r="C28" s="136"/>
      <c r="D28" s="136"/>
      <c r="E28" s="136"/>
      <c r="F28" s="136"/>
      <c r="G28" s="136"/>
      <c r="H28" s="136"/>
    </row>
    <row r="29" spans="1:8" x14ac:dyDescent="0.25">
      <c r="A29" s="137" t="s">
        <v>180</v>
      </c>
      <c r="B29" s="137"/>
      <c r="C29" s="137"/>
      <c r="D29" s="137"/>
      <c r="E29" s="137"/>
      <c r="F29" s="137"/>
      <c r="G29" s="137"/>
      <c r="H29" s="137"/>
    </row>
  </sheetData>
  <mergeCells count="5">
    <mergeCell ref="A3:A4"/>
    <mergeCell ref="C3:E3"/>
    <mergeCell ref="F3:H3"/>
    <mergeCell ref="A28:H28"/>
    <mergeCell ref="A29:H29"/>
  </mergeCells>
  <pageMargins left="0.70866141732283472" right="0.70866141732283472" top="0.74803149606299213" bottom="0.74803149606299213" header="0.31496062992125984" footer="0.31496062992125984"/>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Sommaire</vt:lpstr>
      <vt:lpstr>Tableau 1</vt:lpstr>
      <vt:lpstr>Tableau 2</vt:lpstr>
      <vt:lpstr>Tableau 3</vt:lpstr>
      <vt:lpstr>Tableau 4</vt:lpstr>
      <vt:lpstr>Annexe 1</vt:lpstr>
      <vt:lpstr>Annexe 2</vt:lpstr>
      <vt:lpstr>Annexe 3</vt:lpstr>
      <vt:lpstr>Annexe 4</vt:lpstr>
      <vt:lpstr>'Tableau 3'!_03_tableau3_bis</vt:lpstr>
      <vt:lpstr>'Annexe 2'!Impression_des_titres</vt:lpstr>
      <vt:lpstr>'Annexe 1'!Zone_d_impression</vt:lpstr>
      <vt:lpstr>'Annexe 2'!Zone_d_impression</vt:lpstr>
      <vt:lpstr>'Annexe 3'!Zone_d_impression</vt:lpstr>
      <vt:lpstr>'Annexe 4'!Zone_d_impression</vt:lpstr>
      <vt:lpstr>'Tableau 1'!Zone_d_impression</vt:lpstr>
      <vt:lpstr>'Tableau 2'!Zone_d_impression</vt:lpstr>
      <vt:lpstr>'Tableau 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2020-05-14T10:55:19Z</cp:lastPrinted>
  <dcterms:created xsi:type="dcterms:W3CDTF">2016-03-11T15:56:45Z</dcterms:created>
  <dcterms:modified xsi:type="dcterms:W3CDTF">2023-08-28T12:25:20Z</dcterms:modified>
</cp:coreProperties>
</file>