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adedoku\Desktop\"/>
    </mc:Choice>
  </mc:AlternateContent>
  <bookViews>
    <workbookView xWindow="75" yWindow="915" windowWidth="20730" windowHeight="11040" tabRatio="854"/>
  </bookViews>
  <sheets>
    <sheet name="PG_0" sheetId="34" r:id="rId1"/>
    <sheet name="TAB_MAT" sheetId="35" r:id="rId2"/>
    <sheet name="PG_1" sheetId="24" r:id="rId3"/>
    <sheet name="TAB_S_1" sheetId="33" r:id="rId4"/>
    <sheet name="TAB_S_2" sheetId="3" r:id="rId5"/>
    <sheet name="TAB_S_3" sheetId="32" r:id="rId6"/>
    <sheet name="TAB_S_4" sheetId="21" r:id="rId7"/>
    <sheet name="PG_2" sheetId="25" r:id="rId8"/>
    <sheet name="TAB_2_1" sheetId="12" r:id="rId9"/>
    <sheet name="TAB_2_2" sheetId="13" r:id="rId10"/>
    <sheet name="TAB_2_3" sheetId="14" r:id="rId11"/>
    <sheet name="TAB_2_4" sheetId="31" r:id="rId12"/>
    <sheet name="PG_3" sheetId="26" r:id="rId13"/>
    <sheet name="TAB_3_1" sheetId="1" r:id="rId14"/>
    <sheet name="TAB_3_2" sheetId="4" r:id="rId15"/>
    <sheet name="TAB_3_3" sheetId="2" r:id="rId16"/>
    <sheet name="TAB_3_4" sheetId="6" r:id="rId17"/>
    <sheet name="TAB_3_5" sheetId="23" r:id="rId18"/>
    <sheet name="PG_4" sheetId="27" r:id="rId19"/>
    <sheet name="TAB_4_1" sheetId="15" r:id="rId20"/>
    <sheet name="TAB_4_2" sheetId="16" r:id="rId21"/>
    <sheet name="TAB_4_3" sheetId="17" r:id="rId22"/>
    <sheet name="TAB_4_4" sheetId="18" r:id="rId23"/>
    <sheet name="TAB 4 5" sheetId="37" r:id="rId24"/>
    <sheet name="PG_5" sheetId="28" r:id="rId25"/>
    <sheet name="TAB_5_1" sheetId="8" r:id="rId26"/>
    <sheet name="TAB_5_2" sheetId="10" r:id="rId27"/>
    <sheet name="TAB_5_3" sheetId="11" r:id="rId28"/>
    <sheet name="PG_6" sheetId="29" r:id="rId29"/>
    <sheet name="TAB_6" sheetId="20" r:id="rId30"/>
    <sheet name="TAB_CNU" sheetId="30" r:id="rId31"/>
  </sheets>
  <externalReferences>
    <externalReference r:id="rId32"/>
    <externalReference r:id="rId33"/>
  </externalReferences>
  <definedNames>
    <definedName name="_xlnm._FilterDatabase" localSheetId="10" hidden="1">TAB_2_3!$A$1:$A$92</definedName>
    <definedName name="_xlnm._FilterDatabase" localSheetId="11" hidden="1">TAB_2_4!$A$8:$J$8</definedName>
    <definedName name="_xlnm._FilterDatabase" localSheetId="13" hidden="1">TAB_3_1!$A$10:$M$83</definedName>
    <definedName name="_xlnm._FilterDatabase" localSheetId="6" hidden="1">TAB_S_4!$A$10:$BR$154</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8">TAB_2_1!$8:$9</definedName>
    <definedName name="_xlnm.Print_Titles" localSheetId="9">TAB_2_2!$8:$9</definedName>
    <definedName name="_xlnm.Print_Titles" localSheetId="10">TAB_2_3!$7:$10</definedName>
    <definedName name="_xlnm.Print_Titles" localSheetId="11">TAB_2_4!$6:$8</definedName>
    <definedName name="_xlnm.Print_Titles" localSheetId="13">TAB_3_1!$8:$10</definedName>
    <definedName name="_xlnm.Print_Titles" localSheetId="14">TAB_3_2!$8:$10</definedName>
    <definedName name="_xlnm.Print_Titles" localSheetId="15">TAB_3_3!$8:$10</definedName>
    <definedName name="_xlnm.Print_Titles" localSheetId="16">TAB_3_4!$8:$10</definedName>
    <definedName name="_xlnm.Print_Titles" localSheetId="19">TAB_4_1!$8:$10</definedName>
    <definedName name="_xlnm.Print_Titles" localSheetId="20">TAB_4_2!$8:$9</definedName>
    <definedName name="_xlnm.Print_Titles" localSheetId="25">TAB_5_1!$8:$10</definedName>
    <definedName name="_xlnm.Print_Titles" localSheetId="26">TAB_5_2!$8:$10</definedName>
    <definedName name="_xlnm.Print_Titles" localSheetId="27">TAB_5_3!$8:$10</definedName>
    <definedName name="_xlnm.Print_Titles" localSheetId="6">TAB_S_4!$6:$8</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0">PG_0!$A$1:$I$52</definedName>
    <definedName name="_xlnm.Print_Area" localSheetId="2">PG_1!$A$1:$I$52</definedName>
    <definedName name="_xlnm.Print_Area" localSheetId="7">PG_2!$A$1:$I$52</definedName>
    <definedName name="_xlnm.Print_Area" localSheetId="12">PG_3!$A$1:$I$52</definedName>
    <definedName name="_xlnm.Print_Area" localSheetId="18">PG_4!$A$1:$I$52</definedName>
    <definedName name="_xlnm.Print_Area" localSheetId="24">PG_5!$A$1:$I$52</definedName>
    <definedName name="_xlnm.Print_Area" localSheetId="28">PG_6!$A$1:$I$52</definedName>
    <definedName name="_xlnm.Print_Area" localSheetId="23">'TAB 4 5'!$A$1:$J$27</definedName>
    <definedName name="_xlnm.Print_Area" localSheetId="8">TAB_2_1!$A$1:$I$93</definedName>
    <definedName name="_xlnm.Print_Area" localSheetId="9">TAB_2_2!$A$1:$I$90</definedName>
    <definedName name="_xlnm.Print_Area" localSheetId="10">TAB_2_3!$A$1:$I$92</definedName>
    <definedName name="_xlnm.Print_Area" localSheetId="11">TAB_2_4!$A$1:$H$127</definedName>
    <definedName name="_xlnm.Print_Area" localSheetId="13">TAB_3_1!$A$1:$J$92</definedName>
    <definedName name="_xlnm.Print_Area" localSheetId="14">TAB_3_2!$A$1:$J$92</definedName>
    <definedName name="_xlnm.Print_Area" localSheetId="15">TAB_3_3!$A$1:$J$90</definedName>
    <definedName name="_xlnm.Print_Area" localSheetId="16">TAB_3_4!$A$1:$J$90</definedName>
    <definedName name="_xlnm.Print_Area" localSheetId="19">TAB_4_1!$A$1:$AD$75</definedName>
    <definedName name="_xlnm.Print_Area" localSheetId="20">TAB_4_2!$A$1:$AB$50</definedName>
    <definedName name="_xlnm.Print_Area" localSheetId="21">TAB_4_3!$A$1:$AC$31</definedName>
    <definedName name="_xlnm.Print_Area" localSheetId="22">TAB_4_4!$A$1:$AG$42</definedName>
    <definedName name="_xlnm.Print_Area" localSheetId="25">TAB_5_1!$A$1:$J$95</definedName>
    <definedName name="_xlnm.Print_Area" localSheetId="26">TAB_5_2!$A$1:$K$97</definedName>
    <definedName name="_xlnm.Print_Area" localSheetId="27">TAB_5_3!$A$1:$H$93</definedName>
    <definedName name="_xlnm.Print_Area" localSheetId="29">TAB_6!$A$1:$J$25</definedName>
    <definedName name="_xlnm.Print_Area" localSheetId="30">TAB_CNU!$A$1:$E$69</definedName>
    <definedName name="_xlnm.Print_Area" localSheetId="1">TAB_MAT!$A$1:$B$44</definedName>
    <definedName name="_xlnm.Print_Area" localSheetId="3">TAB_S_1!$A$1:$H$31</definedName>
    <definedName name="_xlnm.Print_Area" localSheetId="4">TAB_S_2!$A$1:$H$29</definedName>
    <definedName name="_xlnm.Print_Area" localSheetId="5">TAB_S_3!$A$1:$H$29</definedName>
    <definedName name="_xlnm.Print_Area" localSheetId="6">TAB_S_4!$A$1:$AF$159</definedName>
  </definedNames>
  <calcPr calcId="162913"/>
</workbook>
</file>

<file path=xl/calcChain.xml><?xml version="1.0" encoding="utf-8"?>
<calcChain xmlns="http://schemas.openxmlformats.org/spreadsheetml/2006/main">
  <c r="G92" i="10" l="1"/>
  <c r="G90" i="10"/>
  <c r="C16" i="20" l="1"/>
  <c r="D16" i="20"/>
  <c r="E16" i="20"/>
  <c r="F16" i="20"/>
  <c r="G16" i="20"/>
  <c r="H16" i="20"/>
  <c r="I16" i="20"/>
  <c r="B16" i="20"/>
  <c r="J18" i="20"/>
  <c r="J19" i="20"/>
  <c r="C11" i="20"/>
  <c r="D11" i="20"/>
  <c r="E11" i="20"/>
  <c r="F11" i="20"/>
  <c r="G11" i="20"/>
  <c r="H11" i="20"/>
  <c r="I11" i="20"/>
  <c r="B11" i="20"/>
  <c r="J11" i="20" s="1"/>
  <c r="J12" i="20"/>
  <c r="J13" i="20"/>
  <c r="J14" i="20"/>
  <c r="B85" i="11"/>
  <c r="B81" i="11"/>
  <c r="B73" i="11"/>
  <c r="B68" i="11"/>
  <c r="B63" i="11"/>
  <c r="B59" i="11"/>
  <c r="B55" i="11"/>
  <c r="B51" i="11"/>
  <c r="B47" i="11"/>
  <c r="B41" i="11"/>
  <c r="B31" i="11"/>
  <c r="B21" i="11"/>
  <c r="B17" i="11"/>
  <c r="B12" i="11"/>
  <c r="B80" i="11" l="1"/>
  <c r="B50" i="11"/>
  <c r="B20" i="11"/>
  <c r="B11" i="11"/>
  <c r="C90" i="11" l="1"/>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14" i="10"/>
  <c r="K14" i="10" s="1"/>
  <c r="I13" i="10"/>
  <c r="K13" i="10" s="1"/>
  <c r="I12" i="10"/>
  <c r="K12" i="10" s="1"/>
  <c r="I11" i="10"/>
  <c r="K11" i="10" s="1"/>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89" i="8" s="1"/>
  <c r="H19" i="8"/>
  <c r="H18" i="8"/>
  <c r="H17" i="8"/>
  <c r="H16" i="8"/>
  <c r="H15" i="8"/>
  <c r="H14" i="8"/>
  <c r="H13" i="8"/>
  <c r="H12" i="8"/>
  <c r="B89" i="8"/>
  <c r="B23" i="37" l="1"/>
  <c r="B22" i="37"/>
  <c r="I20" i="37"/>
  <c r="H20" i="37"/>
  <c r="J20" i="37" s="1"/>
  <c r="I19" i="37"/>
  <c r="H19" i="37"/>
  <c r="J19" i="37" s="1"/>
  <c r="I18" i="37"/>
  <c r="H18" i="37"/>
  <c r="J18" i="37" s="1"/>
  <c r="G20" i="37"/>
  <c r="G19" i="37"/>
  <c r="G18" i="37"/>
  <c r="G17" i="37"/>
  <c r="D20" i="37"/>
  <c r="D19" i="37"/>
  <c r="D18" i="37"/>
  <c r="D17" i="37"/>
  <c r="AC26" i="17"/>
  <c r="C48" i="16" l="1"/>
  <c r="D48" i="16"/>
  <c r="E48" i="16"/>
  <c r="F48" i="16"/>
  <c r="G48" i="16"/>
  <c r="H48" i="16"/>
  <c r="I48" i="16"/>
  <c r="J48" i="16"/>
  <c r="K48" i="16"/>
  <c r="L48" i="16"/>
  <c r="M48" i="16"/>
  <c r="N48" i="16"/>
  <c r="O48" i="16"/>
  <c r="P48" i="16"/>
  <c r="Q48" i="16"/>
  <c r="R48" i="16"/>
  <c r="S48" i="16"/>
  <c r="T48" i="16"/>
  <c r="U48" i="16"/>
  <c r="V48" i="16"/>
  <c r="W48" i="16"/>
  <c r="X48" i="16"/>
  <c r="Y48" i="16"/>
  <c r="Z48" i="16"/>
  <c r="B48" i="16"/>
  <c r="AB73" i="15"/>
  <c r="AA73" i="15"/>
  <c r="Z73" i="15"/>
  <c r="Y73" i="15"/>
  <c r="X73" i="15"/>
  <c r="W73" i="15"/>
  <c r="V73" i="15"/>
  <c r="U73" i="15"/>
  <c r="T73" i="15"/>
  <c r="S73" i="15"/>
  <c r="R73" i="15"/>
  <c r="Q73" i="15"/>
  <c r="P73" i="15"/>
  <c r="O73" i="15"/>
  <c r="N73" i="15"/>
  <c r="M73" i="15"/>
  <c r="L73" i="15"/>
  <c r="AD73" i="15" s="1"/>
  <c r="K73" i="15"/>
  <c r="J73" i="15"/>
  <c r="I73" i="15"/>
  <c r="H73" i="15"/>
  <c r="G73" i="15"/>
  <c r="F73" i="15"/>
  <c r="E73" i="15"/>
  <c r="D73" i="15"/>
  <c r="C73" i="15"/>
  <c r="B73" i="15"/>
  <c r="AD71" i="15"/>
  <c r="AD70" i="15"/>
  <c r="AD69" i="15"/>
  <c r="AD68" i="15"/>
  <c r="AD67" i="15"/>
  <c r="AD66" i="15"/>
  <c r="AD65" i="15"/>
  <c r="AD64" i="15"/>
  <c r="AD63" i="15"/>
  <c r="AD62" i="15"/>
  <c r="AD61" i="15"/>
  <c r="AD60" i="15"/>
  <c r="AD59" i="15"/>
  <c r="AD58" i="15"/>
  <c r="AD57" i="15"/>
  <c r="AD56" i="15"/>
  <c r="AD55" i="15"/>
  <c r="AD54" i="15"/>
  <c r="AD53" i="15"/>
  <c r="AD52" i="15"/>
  <c r="AD51" i="15"/>
  <c r="AD50" i="15"/>
  <c r="AD49" i="15"/>
  <c r="AD48" i="15"/>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D15" i="23" l="1"/>
  <c r="E15" i="23"/>
  <c r="F15" i="23"/>
  <c r="G15" i="23"/>
  <c r="H15" i="23"/>
  <c r="I15" i="23"/>
  <c r="C15" i="23"/>
  <c r="F86" i="4" l="1"/>
  <c r="H86" i="4"/>
  <c r="I86" i="4"/>
  <c r="J86" i="4"/>
  <c r="F87" i="4"/>
  <c r="H87" i="4" s="1"/>
  <c r="I87" i="4"/>
  <c r="J87" i="4"/>
  <c r="F86" i="1" l="1"/>
  <c r="H86" i="1"/>
  <c r="I86" i="1"/>
  <c r="J86" i="1"/>
  <c r="D10" i="31" l="1"/>
  <c r="H10" i="31"/>
  <c r="D11" i="31"/>
  <c r="H11" i="31"/>
  <c r="D12" i="31"/>
  <c r="H12" i="31"/>
  <c r="D13" i="31"/>
  <c r="H13" i="31"/>
  <c r="D14" i="31"/>
  <c r="H14" i="31"/>
  <c r="D15" i="31"/>
  <c r="H15" i="31"/>
  <c r="D16" i="31"/>
  <c r="H16" i="31"/>
  <c r="D17" i="31"/>
  <c r="H17" i="31"/>
  <c r="D18" i="31"/>
  <c r="H18" i="31"/>
  <c r="D19" i="31"/>
  <c r="H19" i="31"/>
  <c r="D20" i="31"/>
  <c r="H20" i="31"/>
  <c r="D21" i="31"/>
  <c r="H21" i="31"/>
  <c r="D22" i="31"/>
  <c r="H22" i="31"/>
  <c r="D23" i="31"/>
  <c r="H23" i="31"/>
  <c r="D24" i="31"/>
  <c r="H24" i="31"/>
  <c r="D25" i="31"/>
  <c r="H25" i="31"/>
  <c r="D26" i="31"/>
  <c r="H26" i="31"/>
  <c r="D27" i="31"/>
  <c r="H27" i="31"/>
  <c r="D28" i="31"/>
  <c r="H28" i="31"/>
  <c r="D29" i="31"/>
  <c r="H29" i="31"/>
  <c r="D30" i="31"/>
  <c r="H30" i="31"/>
  <c r="D31" i="31"/>
  <c r="H31" i="31"/>
  <c r="D32" i="31"/>
  <c r="H32" i="31"/>
  <c r="D33" i="31"/>
  <c r="H33" i="31"/>
  <c r="D34" i="31"/>
  <c r="H34" i="31"/>
  <c r="D35" i="31"/>
  <c r="H35" i="31"/>
  <c r="D36" i="31"/>
  <c r="H36" i="31"/>
  <c r="D37" i="31"/>
  <c r="H37" i="31"/>
  <c r="D38" i="31"/>
  <c r="H38" i="31"/>
  <c r="D39" i="31"/>
  <c r="H39" i="31"/>
  <c r="D40" i="31"/>
  <c r="H40" i="31"/>
  <c r="D41" i="31"/>
  <c r="H41" i="31"/>
  <c r="D42" i="31"/>
  <c r="H42" i="31"/>
  <c r="D43" i="31"/>
  <c r="H43" i="31"/>
  <c r="D44" i="31"/>
  <c r="H44" i="31"/>
  <c r="D45" i="31"/>
  <c r="H45" i="31"/>
  <c r="D46" i="31"/>
  <c r="H46" i="31"/>
  <c r="D47" i="31"/>
  <c r="H47" i="31"/>
  <c r="D48" i="31"/>
  <c r="H48" i="31"/>
  <c r="D49" i="31"/>
  <c r="H49" i="31"/>
  <c r="D50" i="31"/>
  <c r="H50" i="31"/>
  <c r="D51" i="31"/>
  <c r="H51" i="31"/>
  <c r="D52" i="31"/>
  <c r="H52" i="31"/>
  <c r="D53" i="31"/>
  <c r="H53" i="31"/>
  <c r="D54" i="31"/>
  <c r="H54" i="31"/>
  <c r="D55" i="31"/>
  <c r="H55" i="31"/>
  <c r="D56" i="31"/>
  <c r="H56" i="31"/>
  <c r="D57" i="31"/>
  <c r="H57" i="31"/>
  <c r="D58" i="31"/>
  <c r="H58" i="31"/>
  <c r="D59" i="31"/>
  <c r="H59" i="31"/>
  <c r="D60" i="31"/>
  <c r="H60" i="31"/>
  <c r="D61" i="31"/>
  <c r="H61" i="31"/>
  <c r="D62" i="31"/>
  <c r="H62" i="31"/>
  <c r="D63" i="31"/>
  <c r="H63" i="31"/>
  <c r="D64" i="31"/>
  <c r="H64" i="31"/>
  <c r="D65" i="31"/>
  <c r="H65" i="31"/>
  <c r="D66" i="31"/>
  <c r="H66" i="31"/>
  <c r="D67" i="31"/>
  <c r="H67" i="31"/>
  <c r="D68" i="31"/>
  <c r="H68" i="31"/>
  <c r="D69" i="31"/>
  <c r="H69" i="31"/>
  <c r="D70" i="31"/>
  <c r="H70" i="31"/>
  <c r="D71" i="31"/>
  <c r="H71" i="31"/>
  <c r="D72" i="31"/>
  <c r="H72" i="31"/>
  <c r="D73" i="31"/>
  <c r="H73" i="31"/>
  <c r="D74" i="31"/>
  <c r="H74" i="31"/>
  <c r="D75" i="31"/>
  <c r="H75" i="31"/>
  <c r="D76" i="31"/>
  <c r="H76" i="31"/>
  <c r="D77" i="31"/>
  <c r="H77" i="31"/>
  <c r="D78" i="31"/>
  <c r="H78" i="31"/>
  <c r="D79" i="31"/>
  <c r="H79" i="31"/>
  <c r="D80" i="31"/>
  <c r="H80" i="31"/>
  <c r="D81" i="31"/>
  <c r="H81" i="31"/>
  <c r="D82" i="31"/>
  <c r="H82" i="31"/>
  <c r="D83" i="31"/>
  <c r="H83" i="31"/>
  <c r="D84" i="31"/>
  <c r="H84" i="31"/>
  <c r="D85" i="31"/>
  <c r="H85" i="31"/>
  <c r="D86" i="31"/>
  <c r="H86" i="31"/>
  <c r="D87" i="31"/>
  <c r="H87" i="31"/>
  <c r="D88" i="31"/>
  <c r="H88" i="31"/>
  <c r="D89" i="31"/>
  <c r="H89" i="31"/>
  <c r="D90" i="31"/>
  <c r="H90" i="31"/>
  <c r="D91" i="31"/>
  <c r="H91" i="31"/>
  <c r="D92" i="31"/>
  <c r="H92" i="31"/>
  <c r="D93" i="31"/>
  <c r="H93" i="31"/>
  <c r="D94" i="31"/>
  <c r="H94" i="31"/>
  <c r="D95" i="31"/>
  <c r="H95" i="31"/>
  <c r="D96" i="31"/>
  <c r="H96" i="31"/>
  <c r="D97" i="31"/>
  <c r="H97" i="31"/>
  <c r="D98" i="31"/>
  <c r="H98" i="31"/>
  <c r="D99" i="31"/>
  <c r="H99" i="31"/>
  <c r="D100" i="31"/>
  <c r="H100" i="31"/>
  <c r="D101" i="31"/>
  <c r="H101" i="31"/>
  <c r="D102" i="31"/>
  <c r="H102" i="31"/>
  <c r="D103" i="31"/>
  <c r="H103" i="31"/>
  <c r="D104" i="31"/>
  <c r="H104" i="31"/>
  <c r="D105" i="31"/>
  <c r="H105" i="31"/>
  <c r="D106" i="31"/>
  <c r="H106" i="31"/>
  <c r="D107" i="31"/>
  <c r="H107" i="31"/>
  <c r="D108" i="31"/>
  <c r="H108" i="31"/>
  <c r="D109" i="31"/>
  <c r="H109" i="31"/>
  <c r="D110" i="31"/>
  <c r="H110" i="31"/>
  <c r="D111" i="31"/>
  <c r="H111" i="31"/>
  <c r="D112" i="31"/>
  <c r="H112" i="31"/>
  <c r="D113" i="31"/>
  <c r="H113" i="31"/>
  <c r="D114" i="31"/>
  <c r="H114" i="31"/>
  <c r="D115" i="31"/>
  <c r="H115" i="31"/>
  <c r="D116" i="31"/>
  <c r="H116" i="31"/>
  <c r="D117" i="31"/>
  <c r="H117" i="31"/>
  <c r="D118" i="31"/>
  <c r="H118" i="31"/>
  <c r="D119" i="31"/>
  <c r="H119" i="31"/>
  <c r="D120" i="31"/>
  <c r="H120" i="31"/>
  <c r="D121" i="31"/>
  <c r="H121" i="31"/>
  <c r="D122" i="31"/>
  <c r="H122" i="31"/>
  <c r="D123" i="31"/>
  <c r="H123" i="31"/>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G12" i="12"/>
  <c r="I11" i="12"/>
  <c r="H11" i="12"/>
  <c r="G11" i="12"/>
  <c r="W156" i="21" l="1"/>
  <c r="V156" i="21"/>
  <c r="U156" i="21"/>
  <c r="T156" i="21"/>
  <c r="Q156" i="21"/>
  <c r="P156" i="21"/>
  <c r="O156" i="21"/>
  <c r="N156" i="21"/>
  <c r="K156" i="21"/>
  <c r="J156" i="21"/>
  <c r="I156" i="21"/>
  <c r="H156" i="21"/>
  <c r="E156" i="21"/>
  <c r="D156" i="21"/>
  <c r="C156" i="21"/>
  <c r="B156" i="21"/>
  <c r="F144" i="21"/>
  <c r="G144" i="21"/>
  <c r="L144" i="21"/>
  <c r="M144" i="21"/>
  <c r="R144" i="21"/>
  <c r="S144" i="21"/>
  <c r="X144" i="21"/>
  <c r="Y144" i="21"/>
  <c r="AA144" i="21"/>
  <c r="AB144" i="21"/>
  <c r="AC144" i="21"/>
  <c r="AD144" i="21"/>
  <c r="F121" i="21"/>
  <c r="G121" i="21"/>
  <c r="L121" i="21"/>
  <c r="M121" i="21"/>
  <c r="R121" i="21"/>
  <c r="S121" i="21"/>
  <c r="X121" i="21"/>
  <c r="Y121" i="21"/>
  <c r="AA121" i="21"/>
  <c r="AB121" i="21"/>
  <c r="AC121" i="21"/>
  <c r="AD121" i="21"/>
  <c r="F104" i="21"/>
  <c r="G104" i="21"/>
  <c r="L104" i="21"/>
  <c r="M104" i="21"/>
  <c r="R104" i="21"/>
  <c r="S104" i="21"/>
  <c r="X104" i="21"/>
  <c r="Y104" i="21"/>
  <c r="AA104" i="21"/>
  <c r="AB104" i="21"/>
  <c r="AC104" i="21"/>
  <c r="AD104" i="21"/>
  <c r="F105" i="21"/>
  <c r="G105" i="21"/>
  <c r="L105" i="21"/>
  <c r="M105" i="21"/>
  <c r="R105" i="21"/>
  <c r="S105" i="21"/>
  <c r="X105" i="21"/>
  <c r="Y105" i="21"/>
  <c r="AA105" i="21"/>
  <c r="AB105" i="21"/>
  <c r="AC105" i="21"/>
  <c r="AD105" i="21"/>
  <c r="F99" i="21"/>
  <c r="G99" i="21"/>
  <c r="L99" i="21"/>
  <c r="M99" i="21"/>
  <c r="R99" i="21"/>
  <c r="S99" i="21"/>
  <c r="X99" i="21"/>
  <c r="Y99" i="21"/>
  <c r="AA99" i="21"/>
  <c r="AB99" i="21"/>
  <c r="AC99" i="21"/>
  <c r="AD99" i="21"/>
  <c r="F79" i="21"/>
  <c r="G79" i="21"/>
  <c r="L79" i="21"/>
  <c r="M79" i="21"/>
  <c r="R79" i="21"/>
  <c r="S79" i="21"/>
  <c r="X79" i="21"/>
  <c r="Y79" i="21"/>
  <c r="AA79" i="21"/>
  <c r="AB79" i="21"/>
  <c r="AC79" i="21"/>
  <c r="AD79" i="21"/>
  <c r="AF99" i="21" l="1"/>
  <c r="AE99" i="21"/>
  <c r="AF144" i="21"/>
  <c r="AE144" i="21"/>
  <c r="AF121" i="21"/>
  <c r="AE121" i="21"/>
  <c r="AF104" i="21"/>
  <c r="AE105" i="21"/>
  <c r="AF105" i="21"/>
  <c r="AE104" i="21"/>
  <c r="AF79" i="21"/>
  <c r="AE79" i="21"/>
  <c r="F18" i="33"/>
  <c r="F61" i="21" l="1"/>
  <c r="G61" i="21"/>
  <c r="L61" i="21"/>
  <c r="M61" i="21"/>
  <c r="R61" i="21"/>
  <c r="S61" i="21"/>
  <c r="X61" i="21"/>
  <c r="Y61" i="21"/>
  <c r="AA61" i="21"/>
  <c r="AB61" i="21"/>
  <c r="AC61" i="21"/>
  <c r="AD61" i="21"/>
  <c r="AD154" i="21"/>
  <c r="AC154" i="21"/>
  <c r="AB154" i="21"/>
  <c r="AA154" i="21"/>
  <c r="Y154" i="21"/>
  <c r="X154" i="21"/>
  <c r="S154" i="21"/>
  <c r="R154" i="21"/>
  <c r="M154" i="21"/>
  <c r="L154" i="21"/>
  <c r="G154" i="21"/>
  <c r="F154" i="21"/>
  <c r="AD153" i="21"/>
  <c r="AC153" i="21"/>
  <c r="AB153" i="21"/>
  <c r="AA153" i="21"/>
  <c r="Y153" i="21"/>
  <c r="X153" i="21"/>
  <c r="S153" i="21"/>
  <c r="R153" i="21"/>
  <c r="M153" i="21"/>
  <c r="L153" i="21"/>
  <c r="G153" i="21"/>
  <c r="F153" i="21"/>
  <c r="AD152" i="21"/>
  <c r="AC152" i="21"/>
  <c r="AB152" i="21"/>
  <c r="AA152" i="21"/>
  <c r="Y152" i="21"/>
  <c r="X152" i="21"/>
  <c r="S152" i="21"/>
  <c r="R152" i="21"/>
  <c r="M152" i="21"/>
  <c r="L152" i="21"/>
  <c r="G152" i="21"/>
  <c r="F152" i="21"/>
  <c r="F37" i="21"/>
  <c r="F30" i="21"/>
  <c r="G30" i="21"/>
  <c r="L30" i="21"/>
  <c r="M30" i="21"/>
  <c r="R30" i="21"/>
  <c r="S30" i="21"/>
  <c r="X30" i="21"/>
  <c r="Y30" i="21"/>
  <c r="AA30" i="21"/>
  <c r="AB30" i="21"/>
  <c r="AC30" i="21"/>
  <c r="AD30" i="21"/>
  <c r="F21" i="21"/>
  <c r="G21" i="21"/>
  <c r="L21" i="21"/>
  <c r="M21" i="21"/>
  <c r="R21" i="21"/>
  <c r="S21" i="21"/>
  <c r="X21" i="21"/>
  <c r="Y21" i="21"/>
  <c r="AA21" i="21"/>
  <c r="AB21" i="21"/>
  <c r="AC21" i="21"/>
  <c r="AD21" i="21"/>
  <c r="AD37" i="21"/>
  <c r="AC37" i="21"/>
  <c r="AB37" i="21"/>
  <c r="AA37" i="21"/>
  <c r="Y37" i="21"/>
  <c r="X37" i="21"/>
  <c r="S37" i="21"/>
  <c r="R37" i="21"/>
  <c r="M37" i="21"/>
  <c r="L37" i="21"/>
  <c r="G37" i="21"/>
  <c r="F38" i="21"/>
  <c r="G38" i="21"/>
  <c r="L38" i="21"/>
  <c r="M38" i="21"/>
  <c r="R38" i="21"/>
  <c r="S38" i="21"/>
  <c r="X38" i="21"/>
  <c r="Y38" i="21"/>
  <c r="AA38" i="21"/>
  <c r="AB38" i="21"/>
  <c r="AC38" i="21"/>
  <c r="AD38" i="21"/>
  <c r="AE152" i="21" l="1"/>
  <c r="AE153" i="21"/>
  <c r="AE154" i="21"/>
  <c r="AF152" i="21"/>
  <c r="AF153" i="21"/>
  <c r="AF154" i="21"/>
  <c r="AF61" i="21"/>
  <c r="AE61" i="21"/>
  <c r="AE37" i="21"/>
  <c r="AF37" i="21"/>
  <c r="AF38" i="21"/>
  <c r="AE38" i="21"/>
  <c r="AE21" i="21"/>
  <c r="AF30" i="21"/>
  <c r="AF21" i="21"/>
  <c r="AE30" i="21"/>
  <c r="F24" i="32"/>
  <c r="F23" i="32"/>
  <c r="F22" i="32"/>
  <c r="F21" i="32"/>
  <c r="F20" i="32"/>
  <c r="F19" i="32"/>
  <c r="F18" i="32"/>
  <c r="H18" i="32"/>
  <c r="F20" i="3"/>
  <c r="F21" i="3"/>
  <c r="F22" i="3"/>
  <c r="F22" i="33" l="1"/>
  <c r="F21" i="33"/>
  <c r="F20" i="33"/>
  <c r="F19" i="33"/>
  <c r="F16" i="33"/>
  <c r="F15" i="33"/>
  <c r="F14" i="33"/>
  <c r="F13" i="33"/>
  <c r="F12" i="33"/>
  <c r="H89" i="11" l="1"/>
  <c r="H88" i="11"/>
  <c r="H87" i="11"/>
  <c r="H86" i="11"/>
  <c r="H84" i="11"/>
  <c r="H83" i="11"/>
  <c r="H82" i="11"/>
  <c r="H79" i="11"/>
  <c r="H78" i="11"/>
  <c r="H77" i="11"/>
  <c r="H76" i="11"/>
  <c r="H75" i="11"/>
  <c r="H74" i="11"/>
  <c r="H72" i="11"/>
  <c r="H71" i="11"/>
  <c r="H70" i="11"/>
  <c r="H69" i="11"/>
  <c r="H67" i="11"/>
  <c r="H66" i="11"/>
  <c r="H65" i="11"/>
  <c r="H64" i="11"/>
  <c r="H62" i="11"/>
  <c r="H61" i="11"/>
  <c r="H60" i="11"/>
  <c r="H58" i="11"/>
  <c r="H57" i="11"/>
  <c r="H56" i="11"/>
  <c r="H54" i="11"/>
  <c r="H53" i="11"/>
  <c r="H52" i="11"/>
  <c r="H49" i="11"/>
  <c r="H48" i="11"/>
  <c r="H46" i="11"/>
  <c r="H45" i="11"/>
  <c r="H44" i="11"/>
  <c r="H43" i="11"/>
  <c r="H42" i="11"/>
  <c r="H40" i="11"/>
  <c r="H39" i="11"/>
  <c r="H38" i="11"/>
  <c r="H37" i="11"/>
  <c r="H36" i="11"/>
  <c r="H35" i="11"/>
  <c r="H34" i="11"/>
  <c r="H33" i="11"/>
  <c r="H32" i="11"/>
  <c r="H30" i="11"/>
  <c r="H29" i="11"/>
  <c r="H28" i="11"/>
  <c r="H27" i="11"/>
  <c r="H26" i="11"/>
  <c r="H25" i="11"/>
  <c r="H24" i="11"/>
  <c r="H23" i="11"/>
  <c r="H22" i="11"/>
  <c r="H19" i="11"/>
  <c r="H18" i="11"/>
  <c r="H16" i="11"/>
  <c r="H15" i="11"/>
  <c r="H14" i="11"/>
  <c r="H13"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K89" i="10"/>
  <c r="J88" i="8"/>
  <c r="J86" i="6"/>
  <c r="I86" i="6"/>
  <c r="H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H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H15" i="6"/>
  <c r="J14" i="6"/>
  <c r="I14" i="6"/>
  <c r="J13" i="6"/>
  <c r="I13" i="6"/>
  <c r="J12" i="6"/>
  <c r="I12" i="6"/>
  <c r="J11" i="6"/>
  <c r="I11" i="6"/>
  <c r="J86" i="2"/>
  <c r="I86" i="2"/>
  <c r="H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H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82" i="4"/>
  <c r="J88" i="4"/>
  <c r="I88" i="4"/>
  <c r="H88" i="4"/>
  <c r="J85" i="4"/>
  <c r="I85" i="4"/>
  <c r="J84" i="4"/>
  <c r="I84" i="4"/>
  <c r="J83" i="4"/>
  <c r="I83" i="4"/>
  <c r="I82" i="4"/>
  <c r="J81" i="4"/>
  <c r="I81" i="4"/>
  <c r="J80"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H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H48" i="4"/>
  <c r="J47" i="4"/>
  <c r="I47" i="4"/>
  <c r="H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J15" i="4"/>
  <c r="I15" i="4"/>
  <c r="J14" i="4"/>
  <c r="I14" i="4"/>
  <c r="J13" i="4"/>
  <c r="I13" i="4"/>
  <c r="J12" i="4"/>
  <c r="I12" i="4"/>
  <c r="J11" i="4"/>
  <c r="I11" i="4"/>
  <c r="J88" i="1"/>
  <c r="I88" i="1"/>
  <c r="H88" i="1"/>
  <c r="J87" i="1"/>
  <c r="I87"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H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H48" i="1"/>
  <c r="J47" i="1"/>
  <c r="I47" i="1"/>
  <c r="H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H9" i="31"/>
  <c r="D9" i="31"/>
  <c r="I11" i="14"/>
  <c r="G11" i="14"/>
  <c r="E11" i="14"/>
  <c r="C11" i="14"/>
  <c r="G10" i="13"/>
  <c r="I10" i="13"/>
  <c r="H10" i="13"/>
  <c r="I88" i="12"/>
  <c r="H88" i="12"/>
  <c r="G88" i="12"/>
  <c r="I10" i="12"/>
  <c r="H10" i="12"/>
  <c r="G10" i="12"/>
  <c r="H25" i="32"/>
  <c r="H24" i="32"/>
  <c r="H23" i="32"/>
  <c r="H22" i="32"/>
  <c r="H21" i="32"/>
  <c r="H20" i="32"/>
  <c r="H19" i="32"/>
  <c r="H25" i="3"/>
  <c r="H15" i="3"/>
  <c r="H14" i="3"/>
  <c r="H25" i="33"/>
  <c r="F85" i="11" l="1"/>
  <c r="H85" i="11" s="1"/>
  <c r="F81" i="11"/>
  <c r="F59" i="11"/>
  <c r="H59" i="11" s="1"/>
  <c r="F73" i="11"/>
  <c r="H73" i="11" s="1"/>
  <c r="F68" i="11"/>
  <c r="H68" i="11" s="1"/>
  <c r="F63" i="11"/>
  <c r="H63" i="11" s="1"/>
  <c r="F55" i="11"/>
  <c r="H55" i="11" s="1"/>
  <c r="F51" i="11"/>
  <c r="F47" i="11"/>
  <c r="H47" i="11" s="1"/>
  <c r="F41" i="11"/>
  <c r="H41" i="11" s="1"/>
  <c r="F31" i="11"/>
  <c r="H31" i="11" s="1"/>
  <c r="F21" i="11"/>
  <c r="F17" i="11"/>
  <c r="H17" i="11" s="1"/>
  <c r="F12" i="11"/>
  <c r="H12" i="11" s="1"/>
  <c r="F20" i="11" l="1"/>
  <c r="H20" i="11" s="1"/>
  <c r="H21" i="11"/>
  <c r="F50" i="11"/>
  <c r="H50" i="11" s="1"/>
  <c r="H51" i="11"/>
  <c r="F80" i="11"/>
  <c r="H80" i="11" s="1"/>
  <c r="H81" i="11"/>
  <c r="F11" i="11"/>
  <c r="B90" i="10"/>
  <c r="H11" i="11" l="1"/>
  <c r="B22" i="20"/>
  <c r="J15" i="20"/>
  <c r="J16" i="20" l="1"/>
  <c r="B13" i="37"/>
  <c r="I12" i="37"/>
  <c r="H12" i="37"/>
  <c r="J12" i="37" s="1"/>
  <c r="B21" i="37"/>
  <c r="H10" i="37"/>
  <c r="AB17" i="16" l="1"/>
  <c r="AB18" i="16"/>
  <c r="AB19" i="16"/>
  <c r="AB20" i="16"/>
  <c r="AB21" i="16"/>
  <c r="AB22" i="16"/>
  <c r="AB23" i="16"/>
  <c r="F84" i="6" l="1"/>
  <c r="H84" i="6" s="1"/>
  <c r="F85" i="6"/>
  <c r="H85" i="6" s="1"/>
  <c r="F84" i="2"/>
  <c r="H84" i="2" s="1"/>
  <c r="F85" i="2"/>
  <c r="H85" i="2" s="1"/>
  <c r="B86" i="13"/>
  <c r="H86" i="13" s="1"/>
  <c r="F145" i="21"/>
  <c r="G145" i="21"/>
  <c r="L145" i="21"/>
  <c r="M145" i="21"/>
  <c r="R145" i="21"/>
  <c r="S145" i="21"/>
  <c r="X145" i="21"/>
  <c r="Y145" i="21"/>
  <c r="AA145" i="21"/>
  <c r="AB145" i="21"/>
  <c r="AC145" i="21"/>
  <c r="AD145" i="21"/>
  <c r="F146" i="21"/>
  <c r="G146" i="21"/>
  <c r="L146" i="21"/>
  <c r="M146" i="21"/>
  <c r="R146" i="21"/>
  <c r="S146" i="21"/>
  <c r="X146" i="21"/>
  <c r="Y146" i="21"/>
  <c r="AA146" i="21"/>
  <c r="AB146" i="21"/>
  <c r="AC146" i="21"/>
  <c r="AD146" i="21"/>
  <c r="F132" i="21"/>
  <c r="G132" i="21"/>
  <c r="L132" i="21"/>
  <c r="M132" i="21"/>
  <c r="R132" i="21"/>
  <c r="S132" i="21"/>
  <c r="X132" i="21"/>
  <c r="Y132" i="21"/>
  <c r="AA132" i="21"/>
  <c r="AB132" i="21"/>
  <c r="AC132" i="21"/>
  <c r="AD132" i="21"/>
  <c r="AA124" i="21"/>
  <c r="AB124" i="21"/>
  <c r="AC124" i="21"/>
  <c r="AD124" i="21"/>
  <c r="F112" i="21"/>
  <c r="G112" i="21"/>
  <c r="L112" i="21"/>
  <c r="M112" i="21"/>
  <c r="R112" i="21"/>
  <c r="S112" i="21"/>
  <c r="X112" i="21"/>
  <c r="Y112" i="21"/>
  <c r="AA112" i="21"/>
  <c r="AB112" i="21"/>
  <c r="AC112" i="21"/>
  <c r="AD112" i="21"/>
  <c r="F91" i="21"/>
  <c r="G91" i="21"/>
  <c r="L91" i="21"/>
  <c r="M91" i="21"/>
  <c r="R91" i="21"/>
  <c r="S91" i="21"/>
  <c r="X91" i="21"/>
  <c r="Y91" i="21"/>
  <c r="AA91" i="21"/>
  <c r="AB91" i="21"/>
  <c r="AC91" i="21"/>
  <c r="AD91" i="21"/>
  <c r="F34" i="21"/>
  <c r="AD35" i="21"/>
  <c r="AC35" i="21"/>
  <c r="AB35" i="21"/>
  <c r="AA35" i="21"/>
  <c r="Y35" i="21"/>
  <c r="X35" i="21"/>
  <c r="S35" i="21"/>
  <c r="R35" i="21"/>
  <c r="M35" i="21"/>
  <c r="L35" i="21"/>
  <c r="G35" i="21"/>
  <c r="F35" i="21"/>
  <c r="AD34" i="21"/>
  <c r="AC34" i="21"/>
  <c r="AB34" i="21"/>
  <c r="AA34" i="21"/>
  <c r="Y34" i="21"/>
  <c r="X34" i="21"/>
  <c r="S34" i="21"/>
  <c r="R34" i="21"/>
  <c r="M34" i="21"/>
  <c r="L34" i="21"/>
  <c r="G34" i="21"/>
  <c r="F13" i="21"/>
  <c r="G13" i="21"/>
  <c r="L13" i="21"/>
  <c r="M13" i="21"/>
  <c r="R13" i="21"/>
  <c r="S13" i="21"/>
  <c r="X13" i="21"/>
  <c r="Y13" i="21"/>
  <c r="AA13" i="21"/>
  <c r="AB13" i="21"/>
  <c r="AC13" i="21"/>
  <c r="AD13" i="21"/>
  <c r="F10" i="21"/>
  <c r="AE145" i="21" l="1"/>
  <c r="AE146" i="21"/>
  <c r="AE132" i="21"/>
  <c r="AF146" i="21"/>
  <c r="AF145" i="21"/>
  <c r="AF132" i="21"/>
  <c r="AE91" i="21"/>
  <c r="AF112" i="21"/>
  <c r="AE112" i="21"/>
  <c r="AF91" i="21"/>
  <c r="AE34" i="21"/>
  <c r="AF35" i="21"/>
  <c r="AE35" i="21"/>
  <c r="AF34" i="21"/>
  <c r="AE13" i="21"/>
  <c r="AF13" i="21"/>
  <c r="AA139" i="21" l="1"/>
  <c r="AB139" i="21"/>
  <c r="AC139" i="21"/>
  <c r="AD139" i="21"/>
  <c r="Y151" i="21"/>
  <c r="X151" i="21"/>
  <c r="Y150" i="21"/>
  <c r="X150" i="21"/>
  <c r="Y149" i="21"/>
  <c r="X149" i="21"/>
  <c r="Y148" i="21"/>
  <c r="X148" i="21"/>
  <c r="Y147" i="21"/>
  <c r="X147" i="21"/>
  <c r="Y143" i="21"/>
  <c r="X143" i="21"/>
  <c r="Y142" i="21"/>
  <c r="X142" i="21"/>
  <c r="Y141" i="21"/>
  <c r="X141" i="21"/>
  <c r="Y140" i="21"/>
  <c r="X140" i="21"/>
  <c r="Y139" i="21"/>
  <c r="X139" i="21"/>
  <c r="Y138" i="21"/>
  <c r="X138" i="21"/>
  <c r="Y137" i="21"/>
  <c r="X137" i="21"/>
  <c r="Y136" i="21"/>
  <c r="X136" i="21"/>
  <c r="Y135" i="21"/>
  <c r="X135" i="21"/>
  <c r="Y134" i="21"/>
  <c r="X134" i="21"/>
  <c r="Y133" i="21"/>
  <c r="X133" i="21"/>
  <c r="Y131" i="21"/>
  <c r="X131" i="21"/>
  <c r="Y130" i="21"/>
  <c r="X130" i="21"/>
  <c r="Y129" i="21"/>
  <c r="X129" i="21"/>
  <c r="Y128" i="21"/>
  <c r="X128" i="21"/>
  <c r="Y127" i="21"/>
  <c r="X127" i="21"/>
  <c r="Y126" i="21"/>
  <c r="X126" i="21"/>
  <c r="Y125" i="21"/>
  <c r="X125" i="21"/>
  <c r="Y124" i="21"/>
  <c r="X124" i="21"/>
  <c r="Y123" i="21"/>
  <c r="X123" i="21"/>
  <c r="Y122" i="21"/>
  <c r="X122" i="21"/>
  <c r="Y120" i="21"/>
  <c r="X120" i="21"/>
  <c r="Y119" i="21"/>
  <c r="X119" i="21"/>
  <c r="Y118" i="21"/>
  <c r="X118" i="21"/>
  <c r="Y117" i="21"/>
  <c r="X117" i="21"/>
  <c r="Y116" i="21"/>
  <c r="X116" i="21"/>
  <c r="Y115" i="21"/>
  <c r="X115" i="21"/>
  <c r="Y114" i="21"/>
  <c r="X114" i="21"/>
  <c r="Y113" i="21"/>
  <c r="X113" i="21"/>
  <c r="Y111" i="21"/>
  <c r="X111" i="21"/>
  <c r="Y110" i="21"/>
  <c r="X110" i="21"/>
  <c r="Y109" i="21"/>
  <c r="X109" i="21"/>
  <c r="Y108" i="21"/>
  <c r="X108" i="21"/>
  <c r="Y107" i="21"/>
  <c r="X107" i="21"/>
  <c r="Y106" i="21"/>
  <c r="X106" i="21"/>
  <c r="Y103" i="21"/>
  <c r="X103" i="21"/>
  <c r="Y102" i="21"/>
  <c r="X102" i="21"/>
  <c r="Y101" i="21"/>
  <c r="X101" i="21"/>
  <c r="Y100" i="21"/>
  <c r="X100" i="21"/>
  <c r="Y98" i="21"/>
  <c r="X98" i="21"/>
  <c r="Y97" i="21"/>
  <c r="X97" i="21"/>
  <c r="Y96" i="21"/>
  <c r="X96" i="21"/>
  <c r="Y95" i="21"/>
  <c r="X95" i="21"/>
  <c r="Y94" i="21"/>
  <c r="X94" i="21"/>
  <c r="Y93" i="21"/>
  <c r="X93" i="21"/>
  <c r="Y92" i="21"/>
  <c r="X92" i="21"/>
  <c r="Y90" i="21"/>
  <c r="X90" i="21"/>
  <c r="Y89" i="21"/>
  <c r="X89" i="21"/>
  <c r="Y88" i="21"/>
  <c r="X88" i="21"/>
  <c r="Y87" i="21"/>
  <c r="X87" i="21"/>
  <c r="Y86" i="21"/>
  <c r="X86" i="21"/>
  <c r="Y85" i="21"/>
  <c r="X85" i="21"/>
  <c r="Y84" i="21"/>
  <c r="X84" i="21"/>
  <c r="Y83" i="21"/>
  <c r="X83" i="21"/>
  <c r="Y82" i="21"/>
  <c r="X82" i="21"/>
  <c r="Y81" i="21"/>
  <c r="X81" i="21"/>
  <c r="Y80" i="21"/>
  <c r="X80" i="21"/>
  <c r="Y78" i="21"/>
  <c r="X78" i="21"/>
  <c r="Y77" i="21"/>
  <c r="X77" i="21"/>
  <c r="Y76" i="21"/>
  <c r="X76" i="21"/>
  <c r="Y75" i="21"/>
  <c r="X75" i="21"/>
  <c r="Y74" i="21"/>
  <c r="X74" i="21"/>
  <c r="Y73" i="21"/>
  <c r="X73" i="21"/>
  <c r="Y72" i="21"/>
  <c r="X72" i="21"/>
  <c r="Y71" i="21"/>
  <c r="X71" i="21"/>
  <c r="Y70" i="21"/>
  <c r="X70" i="21"/>
  <c r="Y69" i="21"/>
  <c r="X69" i="21"/>
  <c r="Y68" i="21"/>
  <c r="X68" i="21"/>
  <c r="Y67" i="21"/>
  <c r="X67" i="21"/>
  <c r="Y66" i="21"/>
  <c r="X66" i="21"/>
  <c r="Y65" i="21"/>
  <c r="X65" i="21"/>
  <c r="Y64" i="21"/>
  <c r="X64" i="21"/>
  <c r="Y63" i="21"/>
  <c r="X63" i="21"/>
  <c r="Y62" i="21"/>
  <c r="X62" i="21"/>
  <c r="Y60" i="21"/>
  <c r="X60" i="21"/>
  <c r="Y59" i="21"/>
  <c r="X59" i="21"/>
  <c r="Y58" i="21"/>
  <c r="X58" i="21"/>
  <c r="Y57" i="21"/>
  <c r="X57" i="21"/>
  <c r="Y56" i="21"/>
  <c r="X56" i="21"/>
  <c r="Y55" i="21"/>
  <c r="X55" i="21"/>
  <c r="Y54" i="21"/>
  <c r="X54" i="21"/>
  <c r="Y53" i="21"/>
  <c r="X53" i="21"/>
  <c r="Y52" i="21"/>
  <c r="X52" i="21"/>
  <c r="Y51" i="21"/>
  <c r="X51" i="21"/>
  <c r="Y50" i="21"/>
  <c r="X50" i="21"/>
  <c r="Y49" i="21"/>
  <c r="X49" i="21"/>
  <c r="Y48" i="21"/>
  <c r="X48" i="21"/>
  <c r="Y47" i="21"/>
  <c r="X47" i="21"/>
  <c r="Y46" i="21"/>
  <c r="X46" i="21"/>
  <c r="Y45" i="21"/>
  <c r="X45" i="21"/>
  <c r="Y44" i="21"/>
  <c r="X44" i="21"/>
  <c r="Y43" i="21"/>
  <c r="X43" i="21"/>
  <c r="Y42" i="21"/>
  <c r="X42" i="21"/>
  <c r="Y41" i="21"/>
  <c r="X41" i="21"/>
  <c r="Y40" i="21"/>
  <c r="X40" i="21"/>
  <c r="Y39" i="21"/>
  <c r="X39" i="21"/>
  <c r="Y36" i="21"/>
  <c r="X36" i="21"/>
  <c r="Y33" i="21"/>
  <c r="X33" i="21"/>
  <c r="Y32" i="21"/>
  <c r="X32" i="21"/>
  <c r="Y31" i="21"/>
  <c r="X31" i="21"/>
  <c r="Y29" i="21"/>
  <c r="X29" i="21"/>
  <c r="Y28" i="21"/>
  <c r="X28" i="21"/>
  <c r="Y27" i="21"/>
  <c r="X27" i="21"/>
  <c r="Y26" i="21"/>
  <c r="X26" i="21"/>
  <c r="Y25" i="21"/>
  <c r="X25" i="21"/>
  <c r="Y24" i="21"/>
  <c r="X24" i="21"/>
  <c r="Y23" i="21"/>
  <c r="X23" i="21"/>
  <c r="Y22" i="21"/>
  <c r="X22" i="21"/>
  <c r="Y20" i="21"/>
  <c r="X20" i="21"/>
  <c r="Y19" i="21"/>
  <c r="X19" i="21"/>
  <c r="Y18" i="21"/>
  <c r="X18" i="21"/>
  <c r="Y17" i="21"/>
  <c r="X17" i="21"/>
  <c r="Y16" i="21"/>
  <c r="X16" i="21"/>
  <c r="Y15" i="21"/>
  <c r="X15" i="21"/>
  <c r="Y14" i="21"/>
  <c r="X14" i="21"/>
  <c r="Y12" i="21"/>
  <c r="X12" i="21"/>
  <c r="Y11" i="21"/>
  <c r="X11" i="21"/>
  <c r="Y10" i="21"/>
  <c r="X10" i="21"/>
  <c r="S151" i="21"/>
  <c r="R151" i="21"/>
  <c r="S150" i="21"/>
  <c r="R150" i="21"/>
  <c r="S149" i="21"/>
  <c r="R149" i="21"/>
  <c r="S148" i="21"/>
  <c r="R148" i="21"/>
  <c r="S147" i="21"/>
  <c r="R147" i="21"/>
  <c r="S143" i="21"/>
  <c r="R143" i="21"/>
  <c r="S142" i="21"/>
  <c r="R142" i="21"/>
  <c r="S141" i="21"/>
  <c r="R141" i="21"/>
  <c r="S140" i="21"/>
  <c r="R140" i="21"/>
  <c r="S139" i="21"/>
  <c r="R139" i="21"/>
  <c r="S138" i="21"/>
  <c r="R138" i="21"/>
  <c r="S137" i="21"/>
  <c r="R137" i="21"/>
  <c r="S136" i="21"/>
  <c r="R136" i="21"/>
  <c r="S135" i="21"/>
  <c r="R135" i="21"/>
  <c r="S134" i="21"/>
  <c r="R134" i="21"/>
  <c r="S133" i="21"/>
  <c r="R133" i="21"/>
  <c r="S131" i="21"/>
  <c r="R131" i="21"/>
  <c r="S130" i="21"/>
  <c r="R130" i="21"/>
  <c r="S129" i="21"/>
  <c r="R129" i="21"/>
  <c r="S128" i="21"/>
  <c r="R128" i="21"/>
  <c r="S127" i="21"/>
  <c r="R127" i="21"/>
  <c r="S126" i="21"/>
  <c r="R126" i="21"/>
  <c r="S125" i="21"/>
  <c r="R125" i="21"/>
  <c r="S124" i="21"/>
  <c r="R124" i="21"/>
  <c r="S123" i="21"/>
  <c r="R123" i="21"/>
  <c r="S122" i="21"/>
  <c r="R122" i="21"/>
  <c r="S120" i="21"/>
  <c r="R120" i="21"/>
  <c r="S119" i="21"/>
  <c r="R119" i="21"/>
  <c r="S118" i="21"/>
  <c r="R118" i="21"/>
  <c r="S117" i="21"/>
  <c r="R117" i="21"/>
  <c r="S116" i="21"/>
  <c r="R116" i="21"/>
  <c r="S115" i="21"/>
  <c r="R115" i="21"/>
  <c r="S114" i="21"/>
  <c r="R114" i="21"/>
  <c r="S113" i="21"/>
  <c r="R113" i="21"/>
  <c r="S111" i="21"/>
  <c r="R111" i="21"/>
  <c r="S110" i="21"/>
  <c r="R110" i="21"/>
  <c r="S109" i="21"/>
  <c r="R109" i="21"/>
  <c r="S108" i="21"/>
  <c r="R108" i="21"/>
  <c r="S107" i="21"/>
  <c r="R107" i="21"/>
  <c r="S106" i="21"/>
  <c r="R106" i="21"/>
  <c r="S103" i="21"/>
  <c r="R103" i="21"/>
  <c r="S102" i="21"/>
  <c r="R102" i="21"/>
  <c r="S101" i="21"/>
  <c r="R101" i="21"/>
  <c r="S100" i="21"/>
  <c r="R100" i="21"/>
  <c r="S98" i="21"/>
  <c r="R98" i="21"/>
  <c r="S97" i="21"/>
  <c r="R97" i="21"/>
  <c r="S96" i="21"/>
  <c r="R96" i="21"/>
  <c r="S95" i="21"/>
  <c r="R95" i="21"/>
  <c r="S94" i="21"/>
  <c r="R94" i="21"/>
  <c r="S93" i="21"/>
  <c r="R93" i="21"/>
  <c r="S92" i="21"/>
  <c r="R92" i="21"/>
  <c r="S90" i="21"/>
  <c r="R90" i="21"/>
  <c r="S89" i="21"/>
  <c r="R89" i="21"/>
  <c r="S88" i="21"/>
  <c r="R88" i="21"/>
  <c r="S87" i="21"/>
  <c r="R87" i="21"/>
  <c r="S86" i="21"/>
  <c r="R86" i="21"/>
  <c r="S85" i="21"/>
  <c r="R85" i="21"/>
  <c r="S84" i="21"/>
  <c r="R84" i="21"/>
  <c r="S83" i="21"/>
  <c r="R83" i="21"/>
  <c r="S82" i="21"/>
  <c r="R82" i="21"/>
  <c r="S81" i="21"/>
  <c r="R81" i="21"/>
  <c r="S80" i="21"/>
  <c r="R80" i="21"/>
  <c r="S78" i="21"/>
  <c r="R78" i="21"/>
  <c r="S77" i="21"/>
  <c r="R77" i="21"/>
  <c r="S76" i="21"/>
  <c r="R76" i="21"/>
  <c r="S75" i="21"/>
  <c r="R75" i="21"/>
  <c r="S74" i="21"/>
  <c r="R74" i="21"/>
  <c r="S73" i="21"/>
  <c r="R73" i="21"/>
  <c r="S72" i="21"/>
  <c r="R72" i="21"/>
  <c r="S71" i="21"/>
  <c r="R71" i="21"/>
  <c r="S70" i="21"/>
  <c r="R70" i="21"/>
  <c r="S69" i="21"/>
  <c r="R69" i="21"/>
  <c r="S68" i="21"/>
  <c r="R68" i="21"/>
  <c r="S67" i="21"/>
  <c r="R67" i="21"/>
  <c r="S66" i="21"/>
  <c r="R66" i="21"/>
  <c r="S65" i="21"/>
  <c r="R65" i="21"/>
  <c r="S64" i="21"/>
  <c r="R64" i="21"/>
  <c r="S63" i="21"/>
  <c r="R63" i="21"/>
  <c r="S62" i="21"/>
  <c r="R62" i="21"/>
  <c r="S60" i="21"/>
  <c r="R60" i="21"/>
  <c r="S59" i="21"/>
  <c r="R59" i="21"/>
  <c r="S58" i="21"/>
  <c r="R58" i="21"/>
  <c r="S57" i="21"/>
  <c r="R57" i="21"/>
  <c r="S56" i="21"/>
  <c r="R56" i="21"/>
  <c r="S55" i="21"/>
  <c r="R55" i="21"/>
  <c r="S54" i="21"/>
  <c r="R54" i="21"/>
  <c r="S53" i="21"/>
  <c r="R53" i="21"/>
  <c r="S52" i="21"/>
  <c r="R52" i="21"/>
  <c r="S51" i="21"/>
  <c r="R51" i="21"/>
  <c r="S50" i="21"/>
  <c r="R50" i="21"/>
  <c r="S49" i="21"/>
  <c r="R49" i="21"/>
  <c r="S48" i="21"/>
  <c r="R48" i="21"/>
  <c r="S47" i="21"/>
  <c r="R47" i="21"/>
  <c r="S46" i="21"/>
  <c r="R46" i="21"/>
  <c r="S45" i="21"/>
  <c r="R45" i="21"/>
  <c r="S44" i="21"/>
  <c r="R44" i="21"/>
  <c r="S43" i="21"/>
  <c r="R43" i="21"/>
  <c r="S42" i="21"/>
  <c r="R42" i="21"/>
  <c r="S41" i="21"/>
  <c r="R41" i="21"/>
  <c r="S40" i="21"/>
  <c r="R40" i="21"/>
  <c r="S39" i="21"/>
  <c r="R39" i="21"/>
  <c r="S36" i="21"/>
  <c r="R36" i="21"/>
  <c r="S33" i="21"/>
  <c r="R33" i="21"/>
  <c r="S32" i="21"/>
  <c r="R32" i="21"/>
  <c r="S31" i="21"/>
  <c r="R31" i="21"/>
  <c r="S29" i="21"/>
  <c r="R29" i="21"/>
  <c r="S28" i="21"/>
  <c r="R28" i="21"/>
  <c r="S27" i="21"/>
  <c r="R27" i="21"/>
  <c r="S26" i="21"/>
  <c r="R26" i="21"/>
  <c r="S25" i="21"/>
  <c r="R25" i="21"/>
  <c r="S24" i="21"/>
  <c r="R24" i="21"/>
  <c r="S23" i="21"/>
  <c r="R23" i="21"/>
  <c r="S22" i="21"/>
  <c r="R22" i="21"/>
  <c r="S20" i="21"/>
  <c r="R20" i="21"/>
  <c r="S19" i="21"/>
  <c r="R19" i="21"/>
  <c r="S18" i="21"/>
  <c r="R18" i="21"/>
  <c r="S17" i="21"/>
  <c r="R17" i="21"/>
  <c r="S16" i="21"/>
  <c r="R16" i="21"/>
  <c r="S15" i="21"/>
  <c r="R15" i="21"/>
  <c r="S14" i="21"/>
  <c r="R14" i="21"/>
  <c r="S12" i="21"/>
  <c r="R12" i="21"/>
  <c r="S11" i="21"/>
  <c r="R11" i="21"/>
  <c r="S10" i="21"/>
  <c r="R10" i="21"/>
  <c r="M151" i="21"/>
  <c r="L151" i="21"/>
  <c r="M150" i="21"/>
  <c r="L150" i="21"/>
  <c r="M149" i="21"/>
  <c r="L149" i="21"/>
  <c r="M148" i="21"/>
  <c r="L148" i="21"/>
  <c r="M147" i="21"/>
  <c r="L147" i="21"/>
  <c r="M143" i="21"/>
  <c r="L143" i="21"/>
  <c r="M142" i="21"/>
  <c r="L142" i="21"/>
  <c r="M141" i="21"/>
  <c r="L141" i="21"/>
  <c r="M140" i="21"/>
  <c r="L140" i="21"/>
  <c r="M139" i="21"/>
  <c r="L139" i="21"/>
  <c r="M138" i="21"/>
  <c r="L138" i="21"/>
  <c r="M137" i="21"/>
  <c r="L137" i="21"/>
  <c r="M136" i="21"/>
  <c r="L136" i="21"/>
  <c r="M135" i="21"/>
  <c r="L135" i="21"/>
  <c r="M134" i="21"/>
  <c r="L134" i="21"/>
  <c r="M133" i="21"/>
  <c r="L133" i="21"/>
  <c r="M131" i="21"/>
  <c r="L131" i="21"/>
  <c r="M130" i="21"/>
  <c r="L130" i="21"/>
  <c r="M129" i="21"/>
  <c r="L129" i="21"/>
  <c r="M128" i="21"/>
  <c r="L128" i="21"/>
  <c r="M127" i="21"/>
  <c r="L127" i="21"/>
  <c r="M126" i="21"/>
  <c r="L126" i="21"/>
  <c r="M125" i="21"/>
  <c r="L125" i="21"/>
  <c r="M124" i="21"/>
  <c r="L124" i="21"/>
  <c r="M123" i="21"/>
  <c r="L123" i="21"/>
  <c r="M122" i="21"/>
  <c r="L122" i="21"/>
  <c r="M120" i="21"/>
  <c r="L120" i="21"/>
  <c r="M119" i="21"/>
  <c r="L119" i="21"/>
  <c r="M118" i="21"/>
  <c r="L118" i="21"/>
  <c r="M117" i="21"/>
  <c r="L117" i="21"/>
  <c r="M116" i="21"/>
  <c r="L116" i="21"/>
  <c r="M115" i="21"/>
  <c r="L115" i="21"/>
  <c r="M114" i="21"/>
  <c r="L114" i="21"/>
  <c r="M113" i="21"/>
  <c r="L113" i="21"/>
  <c r="M111" i="21"/>
  <c r="L111" i="21"/>
  <c r="M110" i="21"/>
  <c r="L110" i="21"/>
  <c r="M109" i="21"/>
  <c r="L109" i="21"/>
  <c r="M108" i="21"/>
  <c r="L108" i="21"/>
  <c r="M107" i="21"/>
  <c r="L107" i="21"/>
  <c r="M106" i="21"/>
  <c r="L106" i="21"/>
  <c r="M103" i="21"/>
  <c r="L103" i="21"/>
  <c r="M102" i="21"/>
  <c r="L102" i="21"/>
  <c r="M101" i="21"/>
  <c r="L101" i="21"/>
  <c r="M100" i="21"/>
  <c r="L100" i="21"/>
  <c r="M98" i="21"/>
  <c r="L98" i="21"/>
  <c r="M97" i="21"/>
  <c r="L97" i="21"/>
  <c r="M96" i="21"/>
  <c r="L96" i="21"/>
  <c r="M95" i="21"/>
  <c r="L95" i="21"/>
  <c r="M94" i="21"/>
  <c r="L94" i="21"/>
  <c r="M93" i="21"/>
  <c r="L93" i="21"/>
  <c r="M92" i="21"/>
  <c r="L92" i="21"/>
  <c r="M90" i="21"/>
  <c r="L90" i="21"/>
  <c r="M89" i="21"/>
  <c r="L89" i="21"/>
  <c r="M88" i="21"/>
  <c r="L88" i="21"/>
  <c r="M87" i="21"/>
  <c r="L87" i="21"/>
  <c r="M86" i="21"/>
  <c r="L86" i="21"/>
  <c r="M85" i="21"/>
  <c r="L85" i="21"/>
  <c r="M84" i="21"/>
  <c r="L84" i="21"/>
  <c r="M83" i="21"/>
  <c r="L83" i="21"/>
  <c r="M82" i="21"/>
  <c r="L82" i="21"/>
  <c r="M81" i="21"/>
  <c r="L81" i="21"/>
  <c r="M80" i="21"/>
  <c r="L80" i="21"/>
  <c r="M78" i="21"/>
  <c r="L78" i="21"/>
  <c r="M77" i="21"/>
  <c r="L77" i="21"/>
  <c r="M76" i="21"/>
  <c r="L76" i="21"/>
  <c r="M75" i="21"/>
  <c r="L75" i="21"/>
  <c r="M74" i="21"/>
  <c r="L74" i="21"/>
  <c r="M73" i="21"/>
  <c r="L73" i="21"/>
  <c r="M72" i="21"/>
  <c r="L72" i="21"/>
  <c r="M71" i="21"/>
  <c r="L71" i="21"/>
  <c r="M70" i="21"/>
  <c r="L70" i="21"/>
  <c r="M69" i="21"/>
  <c r="L69" i="21"/>
  <c r="M68" i="21"/>
  <c r="L68" i="21"/>
  <c r="M67" i="21"/>
  <c r="L67" i="21"/>
  <c r="M66" i="21"/>
  <c r="L66" i="21"/>
  <c r="M65" i="21"/>
  <c r="L65" i="21"/>
  <c r="M64" i="21"/>
  <c r="L64" i="21"/>
  <c r="M63" i="21"/>
  <c r="L63" i="21"/>
  <c r="M62" i="21"/>
  <c r="L62" i="21"/>
  <c r="M60" i="21"/>
  <c r="L60" i="21"/>
  <c r="M59" i="21"/>
  <c r="L59" i="21"/>
  <c r="M58" i="21"/>
  <c r="L58" i="21"/>
  <c r="M57" i="21"/>
  <c r="L57" i="21"/>
  <c r="M56" i="21"/>
  <c r="L56" i="21"/>
  <c r="M55" i="21"/>
  <c r="L55" i="21"/>
  <c r="M54" i="21"/>
  <c r="L54" i="21"/>
  <c r="M53" i="21"/>
  <c r="L53" i="21"/>
  <c r="M52" i="21"/>
  <c r="L52" i="21"/>
  <c r="M51" i="21"/>
  <c r="L51" i="21"/>
  <c r="M50" i="21"/>
  <c r="L50" i="21"/>
  <c r="M49" i="21"/>
  <c r="L49" i="21"/>
  <c r="M48" i="21"/>
  <c r="L48" i="21"/>
  <c r="M47" i="21"/>
  <c r="L47" i="21"/>
  <c r="M46" i="21"/>
  <c r="L46" i="21"/>
  <c r="M45" i="21"/>
  <c r="L45" i="21"/>
  <c r="M44" i="21"/>
  <c r="L44" i="21"/>
  <c r="M43" i="21"/>
  <c r="L43" i="21"/>
  <c r="M42" i="21"/>
  <c r="L42" i="21"/>
  <c r="M41" i="21"/>
  <c r="L41" i="21"/>
  <c r="M40" i="21"/>
  <c r="L40" i="21"/>
  <c r="M39" i="21"/>
  <c r="L39" i="21"/>
  <c r="M36" i="21"/>
  <c r="L36" i="21"/>
  <c r="M33" i="21"/>
  <c r="L33" i="21"/>
  <c r="M32" i="21"/>
  <c r="L32" i="21"/>
  <c r="M31" i="21"/>
  <c r="L31" i="21"/>
  <c r="M29" i="21"/>
  <c r="L29" i="21"/>
  <c r="M28" i="21"/>
  <c r="L28" i="21"/>
  <c r="M27" i="21"/>
  <c r="L27" i="21"/>
  <c r="M26" i="21"/>
  <c r="L26" i="21"/>
  <c r="M25" i="21"/>
  <c r="L25" i="21"/>
  <c r="M24" i="21"/>
  <c r="L24" i="21"/>
  <c r="M23" i="21"/>
  <c r="L23" i="21"/>
  <c r="M22" i="21"/>
  <c r="L22" i="21"/>
  <c r="M20" i="21"/>
  <c r="L20" i="21"/>
  <c r="M19" i="21"/>
  <c r="L19" i="21"/>
  <c r="M18" i="21"/>
  <c r="L18" i="21"/>
  <c r="M17" i="21"/>
  <c r="L17" i="21"/>
  <c r="M16" i="21"/>
  <c r="L16" i="21"/>
  <c r="M15" i="21"/>
  <c r="L15" i="21"/>
  <c r="M14" i="21"/>
  <c r="L14" i="21"/>
  <c r="M12" i="21"/>
  <c r="L12" i="21"/>
  <c r="M11" i="21"/>
  <c r="L11" i="21"/>
  <c r="M10" i="21"/>
  <c r="L10" i="21"/>
  <c r="G151" i="21"/>
  <c r="F151" i="21"/>
  <c r="G150" i="21"/>
  <c r="F150" i="21"/>
  <c r="G149" i="21"/>
  <c r="F149" i="21"/>
  <c r="G148" i="21"/>
  <c r="F148" i="21"/>
  <c r="G147" i="21"/>
  <c r="F147" i="21"/>
  <c r="G143" i="21"/>
  <c r="F143" i="21"/>
  <c r="G142" i="21"/>
  <c r="F142" i="21"/>
  <c r="G141" i="21"/>
  <c r="F141" i="21"/>
  <c r="G140" i="21"/>
  <c r="F140" i="21"/>
  <c r="G139" i="21"/>
  <c r="F139" i="21"/>
  <c r="G138" i="21"/>
  <c r="F138" i="21"/>
  <c r="G137" i="21"/>
  <c r="F137" i="21"/>
  <c r="G136" i="21"/>
  <c r="F136" i="21"/>
  <c r="G135" i="21"/>
  <c r="F135" i="21"/>
  <c r="G134" i="21"/>
  <c r="F134" i="21"/>
  <c r="G133" i="21"/>
  <c r="F133" i="21"/>
  <c r="G131" i="21"/>
  <c r="F131" i="21"/>
  <c r="G130" i="21"/>
  <c r="F130" i="21"/>
  <c r="G129" i="21"/>
  <c r="F129" i="21"/>
  <c r="G128" i="21"/>
  <c r="F128" i="21"/>
  <c r="G127" i="21"/>
  <c r="F127" i="21"/>
  <c r="G126" i="21"/>
  <c r="F126" i="21"/>
  <c r="G125" i="21"/>
  <c r="F125" i="21"/>
  <c r="G124" i="21"/>
  <c r="F124" i="21"/>
  <c r="G123" i="21"/>
  <c r="F123" i="21"/>
  <c r="G122" i="21"/>
  <c r="F122" i="21"/>
  <c r="G120" i="21"/>
  <c r="F120" i="21"/>
  <c r="G119" i="21"/>
  <c r="F119" i="21"/>
  <c r="G118" i="21"/>
  <c r="F118" i="21"/>
  <c r="G117" i="21"/>
  <c r="F117" i="21"/>
  <c r="G116" i="21"/>
  <c r="F116" i="21"/>
  <c r="G115" i="21"/>
  <c r="F115" i="21"/>
  <c r="G114" i="21"/>
  <c r="F114" i="21"/>
  <c r="G113" i="21"/>
  <c r="F113" i="21"/>
  <c r="G111" i="21"/>
  <c r="F111" i="21"/>
  <c r="G110" i="21"/>
  <c r="F110" i="21"/>
  <c r="G109" i="21"/>
  <c r="F109" i="21"/>
  <c r="G108" i="21"/>
  <c r="F108" i="21"/>
  <c r="G107" i="21"/>
  <c r="F107" i="21"/>
  <c r="G106" i="21"/>
  <c r="F106" i="21"/>
  <c r="G103" i="21"/>
  <c r="F103" i="21"/>
  <c r="G102" i="21"/>
  <c r="F102" i="21"/>
  <c r="G101" i="21"/>
  <c r="F101" i="21"/>
  <c r="G100" i="21"/>
  <c r="F100" i="21"/>
  <c r="G98" i="21"/>
  <c r="F98" i="21"/>
  <c r="G97" i="21"/>
  <c r="F97" i="21"/>
  <c r="G96" i="21"/>
  <c r="F96" i="21"/>
  <c r="G95" i="21"/>
  <c r="F95" i="21"/>
  <c r="G94" i="21"/>
  <c r="F94" i="21"/>
  <c r="G93" i="21"/>
  <c r="F93" i="21"/>
  <c r="G92" i="21"/>
  <c r="F92" i="21"/>
  <c r="G90" i="21"/>
  <c r="F90" i="21"/>
  <c r="G89" i="21"/>
  <c r="F89" i="21"/>
  <c r="G88" i="21"/>
  <c r="F88" i="21"/>
  <c r="G87" i="21"/>
  <c r="F87" i="21"/>
  <c r="G86" i="21"/>
  <c r="F86" i="21"/>
  <c r="G85" i="21"/>
  <c r="F85" i="21"/>
  <c r="G84" i="21"/>
  <c r="F84" i="21"/>
  <c r="G83" i="21"/>
  <c r="F83" i="21"/>
  <c r="G82" i="21"/>
  <c r="F82" i="21"/>
  <c r="G81" i="21"/>
  <c r="F81" i="21"/>
  <c r="G80" i="21"/>
  <c r="F80" i="21"/>
  <c r="G78" i="21"/>
  <c r="F78" i="21"/>
  <c r="G77" i="21"/>
  <c r="F77" i="21"/>
  <c r="G76" i="21"/>
  <c r="F76" i="21"/>
  <c r="G75" i="21"/>
  <c r="F75" i="21"/>
  <c r="G74" i="21"/>
  <c r="F74" i="21"/>
  <c r="G73" i="21"/>
  <c r="F73" i="21"/>
  <c r="G72" i="21"/>
  <c r="F72" i="21"/>
  <c r="G71" i="21"/>
  <c r="F71" i="21"/>
  <c r="G70" i="21"/>
  <c r="F70" i="21"/>
  <c r="G69" i="21"/>
  <c r="F69" i="21"/>
  <c r="G68" i="21"/>
  <c r="F68" i="21"/>
  <c r="G67" i="21"/>
  <c r="F67" i="21"/>
  <c r="G66" i="21"/>
  <c r="F66" i="21"/>
  <c r="G65" i="21"/>
  <c r="F65" i="21"/>
  <c r="G64" i="21"/>
  <c r="F64" i="21"/>
  <c r="G63" i="21"/>
  <c r="F63" i="21"/>
  <c r="G62" i="21"/>
  <c r="F62" i="21"/>
  <c r="G60" i="21"/>
  <c r="F60" i="21"/>
  <c r="G59" i="21"/>
  <c r="F59" i="21"/>
  <c r="G58" i="21"/>
  <c r="F58" i="21"/>
  <c r="G57" i="21"/>
  <c r="F57" i="21"/>
  <c r="G56" i="21"/>
  <c r="F56" i="21"/>
  <c r="G55" i="21"/>
  <c r="F55" i="21"/>
  <c r="G54" i="21"/>
  <c r="F54" i="21"/>
  <c r="G53" i="21"/>
  <c r="F53" i="21"/>
  <c r="G52" i="21"/>
  <c r="F52" i="21"/>
  <c r="G51" i="21"/>
  <c r="F51" i="21"/>
  <c r="G50" i="21"/>
  <c r="F50" i="21"/>
  <c r="G49" i="21"/>
  <c r="F49" i="21"/>
  <c r="G48" i="21"/>
  <c r="F48" i="21"/>
  <c r="G47" i="21"/>
  <c r="F47" i="21"/>
  <c r="G46" i="21"/>
  <c r="F46" i="21"/>
  <c r="G45" i="21"/>
  <c r="F45" i="21"/>
  <c r="G44" i="21"/>
  <c r="F44" i="21"/>
  <c r="G43" i="21"/>
  <c r="F43" i="21"/>
  <c r="G42" i="21"/>
  <c r="F42" i="21"/>
  <c r="G41" i="21"/>
  <c r="F41" i="21"/>
  <c r="G40" i="21"/>
  <c r="F40" i="21"/>
  <c r="G39" i="21"/>
  <c r="F39" i="21"/>
  <c r="G36" i="21"/>
  <c r="F36" i="21"/>
  <c r="G33" i="21"/>
  <c r="F33" i="21"/>
  <c r="G32" i="21"/>
  <c r="F32" i="21"/>
  <c r="G31" i="21"/>
  <c r="F31" i="21"/>
  <c r="G29" i="21"/>
  <c r="F29" i="21"/>
  <c r="G28" i="21"/>
  <c r="F28" i="21"/>
  <c r="G27" i="21"/>
  <c r="F27" i="21"/>
  <c r="G26" i="21"/>
  <c r="F26" i="21"/>
  <c r="G25" i="21"/>
  <c r="F25" i="21"/>
  <c r="G24" i="21"/>
  <c r="F24" i="21"/>
  <c r="G23" i="21"/>
  <c r="F23" i="21"/>
  <c r="G22" i="21"/>
  <c r="F22" i="21"/>
  <c r="G20" i="21"/>
  <c r="F20" i="21"/>
  <c r="G19" i="21"/>
  <c r="F19" i="21"/>
  <c r="G18" i="21"/>
  <c r="F18" i="21"/>
  <c r="G17" i="21"/>
  <c r="F17" i="21"/>
  <c r="G16" i="21"/>
  <c r="F16" i="21"/>
  <c r="G15" i="21"/>
  <c r="F15" i="21"/>
  <c r="G14" i="21"/>
  <c r="F14" i="21"/>
  <c r="G12" i="21"/>
  <c r="F12" i="21"/>
  <c r="G11" i="21"/>
  <c r="F11" i="21"/>
  <c r="G10" i="21"/>
  <c r="AA14" i="21"/>
  <c r="AB14" i="21"/>
  <c r="AC14" i="21"/>
  <c r="AD14" i="21"/>
  <c r="F16" i="32"/>
  <c r="H16" i="32" s="1"/>
  <c r="F15" i="32"/>
  <c r="H15" i="32" s="1"/>
  <c r="F14" i="32"/>
  <c r="H14" i="32" s="1"/>
  <c r="F13" i="32"/>
  <c r="H13" i="32" s="1"/>
  <c r="L156" i="21" l="1"/>
  <c r="X156" i="21"/>
  <c r="Y156" i="21"/>
  <c r="R156" i="21"/>
  <c r="G156" i="21"/>
  <c r="S156" i="21"/>
  <c r="F156" i="21"/>
  <c r="M156" i="21"/>
  <c r="AF22" i="21"/>
  <c r="AF124" i="21"/>
  <c r="AE124" i="21"/>
  <c r="AF14" i="21"/>
  <c r="AF139" i="21"/>
  <c r="AE139" i="21"/>
  <c r="G13" i="32"/>
  <c r="AE14" i="21"/>
  <c r="J20" i="20"/>
  <c r="J17" i="20"/>
  <c r="B90" i="11"/>
  <c r="G89" i="8" l="1"/>
  <c r="I11" i="37" l="1"/>
  <c r="H11" i="37"/>
  <c r="I10" i="37"/>
  <c r="I9" i="37"/>
  <c r="H9" i="37"/>
  <c r="I17" i="37" l="1"/>
  <c r="H17" i="37"/>
  <c r="AG39" i="18" l="1"/>
  <c r="AG38" i="18"/>
  <c r="AG37" i="18"/>
  <c r="AG36" i="18"/>
  <c r="AG35" i="18"/>
  <c r="AG34" i="18"/>
  <c r="AG33" i="18"/>
  <c r="AG32" i="18"/>
  <c r="AG31" i="18"/>
  <c r="AG30" i="18"/>
  <c r="AG29" i="18"/>
  <c r="AG28" i="18"/>
  <c r="AG27" i="18"/>
  <c r="AG26" i="18"/>
  <c r="AG25" i="18"/>
  <c r="AG24" i="18"/>
  <c r="AG23" i="18"/>
  <c r="AG22" i="18"/>
  <c r="AG21" i="18"/>
  <c r="AG20" i="18"/>
  <c r="AG19" i="18"/>
  <c r="AG18" i="18"/>
  <c r="AG17" i="18"/>
  <c r="AG16" i="18"/>
  <c r="AG15" i="18"/>
  <c r="AG14" i="18"/>
  <c r="AG13" i="18"/>
  <c r="AG12" i="18"/>
  <c r="AG11" i="18"/>
  <c r="AG10" i="18"/>
  <c r="L22" i="17" l="1"/>
  <c r="M22" i="17"/>
  <c r="N22" i="17"/>
  <c r="O22" i="17"/>
  <c r="P22" i="17"/>
  <c r="Q22" i="17"/>
  <c r="R22" i="17"/>
  <c r="S22" i="17"/>
  <c r="T22" i="17"/>
  <c r="U22" i="17"/>
  <c r="V22" i="17"/>
  <c r="W22" i="17"/>
  <c r="X22" i="17"/>
  <c r="Y22" i="17"/>
  <c r="Z22" i="17"/>
  <c r="AA22" i="17"/>
  <c r="AB22" i="17"/>
  <c r="AC22" i="17"/>
  <c r="L23" i="17"/>
  <c r="M23" i="17"/>
  <c r="N23" i="17"/>
  <c r="O23" i="17"/>
  <c r="P23" i="17"/>
  <c r="Q23" i="17"/>
  <c r="R23" i="17"/>
  <c r="S23" i="17"/>
  <c r="T23" i="17"/>
  <c r="U23" i="17"/>
  <c r="V23" i="17"/>
  <c r="W23" i="17"/>
  <c r="X23" i="17"/>
  <c r="Y23" i="17"/>
  <c r="Z23" i="17"/>
  <c r="AA23" i="17"/>
  <c r="AB23" i="17"/>
  <c r="AC23" i="17"/>
  <c r="L24" i="17"/>
  <c r="M24" i="17"/>
  <c r="N24" i="17"/>
  <c r="O24" i="17"/>
  <c r="P24" i="17"/>
  <c r="Q24" i="17"/>
  <c r="R24" i="17"/>
  <c r="S24" i="17"/>
  <c r="T24" i="17"/>
  <c r="U24" i="17"/>
  <c r="V24" i="17"/>
  <c r="W24" i="17"/>
  <c r="X24" i="17"/>
  <c r="Y24" i="17"/>
  <c r="Z24" i="17"/>
  <c r="AA24" i="17"/>
  <c r="AB24" i="17"/>
  <c r="AC24" i="17"/>
  <c r="L25" i="17"/>
  <c r="M25" i="17"/>
  <c r="N25" i="17"/>
  <c r="O25" i="17"/>
  <c r="P25" i="17"/>
  <c r="Q25" i="17"/>
  <c r="R25" i="17"/>
  <c r="S25" i="17"/>
  <c r="T25" i="17"/>
  <c r="U25" i="17"/>
  <c r="V25" i="17"/>
  <c r="W25" i="17"/>
  <c r="X25" i="17"/>
  <c r="Y25" i="17"/>
  <c r="Z25" i="17"/>
  <c r="AA25" i="17"/>
  <c r="AB25" i="17"/>
  <c r="AC25" i="17"/>
  <c r="L26" i="17"/>
  <c r="M26" i="17"/>
  <c r="N26" i="17"/>
  <c r="O26" i="17"/>
  <c r="P26" i="17"/>
  <c r="Q26" i="17"/>
  <c r="R26" i="17"/>
  <c r="S26" i="17"/>
  <c r="T26" i="17"/>
  <c r="U26" i="17"/>
  <c r="V26" i="17"/>
  <c r="W26" i="17"/>
  <c r="X26" i="17"/>
  <c r="Y26" i="17"/>
  <c r="Z26" i="17"/>
  <c r="AA26" i="17"/>
  <c r="AB26" i="17"/>
  <c r="B22" i="17"/>
  <c r="AB45" i="16"/>
  <c r="AB44" i="16"/>
  <c r="AB43" i="16"/>
  <c r="AB42" i="16"/>
  <c r="AB41" i="16"/>
  <c r="AB40" i="16"/>
  <c r="AB39" i="16"/>
  <c r="AB38" i="16"/>
  <c r="AB37" i="16"/>
  <c r="AB36" i="16"/>
  <c r="AB35" i="16"/>
  <c r="AB34" i="16"/>
  <c r="AB33" i="16"/>
  <c r="AB32" i="16"/>
  <c r="AB31" i="16"/>
  <c r="AB30" i="16"/>
  <c r="AB29" i="16"/>
  <c r="AB28" i="16"/>
  <c r="AB27" i="16"/>
  <c r="AB26" i="16"/>
  <c r="AB25" i="16"/>
  <c r="AB24" i="16"/>
  <c r="AB16" i="16"/>
  <c r="AB15" i="16"/>
  <c r="AB14" i="16"/>
  <c r="AB13" i="16"/>
  <c r="AB12" i="16"/>
  <c r="AB11" i="16"/>
  <c r="AB10" i="16"/>
  <c r="F83" i="6" l="1"/>
  <c r="H83" i="6" s="1"/>
  <c r="F82" i="6"/>
  <c r="H82" i="6" s="1"/>
  <c r="F83" i="2" l="1"/>
  <c r="H83" i="2" s="1"/>
  <c r="F82" i="2"/>
  <c r="H82" i="2" s="1"/>
  <c r="F81" i="2"/>
  <c r="H81" i="2" s="1"/>
  <c r="F80" i="2"/>
  <c r="H80" i="2" s="1"/>
  <c r="F79" i="2"/>
  <c r="H79" i="2" s="1"/>
  <c r="F78" i="2"/>
  <c r="H78" i="2" s="1"/>
  <c r="F77" i="2"/>
  <c r="H77" i="2" s="1"/>
  <c r="F76" i="2"/>
  <c r="H76" i="2" s="1"/>
  <c r="F75" i="2"/>
  <c r="H75" i="2" s="1"/>
  <c r="F74" i="2"/>
  <c r="H74" i="2" s="1"/>
  <c r="F73" i="2"/>
  <c r="H73" i="2" s="1"/>
  <c r="F72" i="2"/>
  <c r="H72" i="2" s="1"/>
  <c r="F71" i="2"/>
  <c r="H71" i="2" s="1"/>
  <c r="F70" i="2"/>
  <c r="H70" i="2" s="1"/>
  <c r="F69" i="2"/>
  <c r="H69" i="2" s="1"/>
  <c r="F68" i="2"/>
  <c r="H68" i="2" s="1"/>
  <c r="F67" i="2"/>
  <c r="H67" i="2" s="1"/>
  <c r="F66" i="2"/>
  <c r="H66" i="2" s="1"/>
  <c r="F65" i="2"/>
  <c r="H65" i="2" s="1"/>
  <c r="F64" i="2"/>
  <c r="H64" i="2" s="1"/>
  <c r="F63" i="2"/>
  <c r="H63" i="2" s="1"/>
  <c r="F62" i="2"/>
  <c r="H62" i="2" s="1"/>
  <c r="F60" i="2"/>
  <c r="H60" i="2" s="1"/>
  <c r="F59" i="2"/>
  <c r="H59" i="2" s="1"/>
  <c r="F58" i="2"/>
  <c r="H58" i="2" s="1"/>
  <c r="F57" i="2"/>
  <c r="H57" i="2" s="1"/>
  <c r="F56" i="2"/>
  <c r="H56" i="2" s="1"/>
  <c r="F55" i="2"/>
  <c r="H55" i="2" s="1"/>
  <c r="F54" i="2"/>
  <c r="H54" i="2" s="1"/>
  <c r="F53" i="2"/>
  <c r="H53" i="2" s="1"/>
  <c r="F52" i="2"/>
  <c r="H52" i="2" s="1"/>
  <c r="F51" i="2"/>
  <c r="H51" i="2" s="1"/>
  <c r="F50" i="2"/>
  <c r="H50" i="2" s="1"/>
  <c r="F49" i="2"/>
  <c r="H49" i="2" s="1"/>
  <c r="F48" i="2"/>
  <c r="H48" i="2" s="1"/>
  <c r="F47" i="2"/>
  <c r="H47" i="2" s="1"/>
  <c r="F46" i="2"/>
  <c r="H46" i="2" s="1"/>
  <c r="F45" i="2"/>
  <c r="H45" i="2" s="1"/>
  <c r="F44" i="2"/>
  <c r="H44" i="2" s="1"/>
  <c r="F43" i="2"/>
  <c r="H43" i="2" s="1"/>
  <c r="F42" i="2"/>
  <c r="H42" i="2" s="1"/>
  <c r="F41" i="2"/>
  <c r="H41" i="2" s="1"/>
  <c r="F40" i="2"/>
  <c r="H40" i="2" s="1"/>
  <c r="F39" i="2"/>
  <c r="H39" i="2" s="1"/>
  <c r="F38" i="2"/>
  <c r="H38" i="2" s="1"/>
  <c r="F37" i="2"/>
  <c r="H37" i="2" s="1"/>
  <c r="F36" i="2"/>
  <c r="H36" i="2" s="1"/>
  <c r="F35" i="2"/>
  <c r="H35" i="2" s="1"/>
  <c r="F34" i="2"/>
  <c r="H34" i="2" s="1"/>
  <c r="F33" i="2"/>
  <c r="H33" i="2" s="1"/>
  <c r="F32" i="2"/>
  <c r="H32" i="2" s="1"/>
  <c r="F31" i="2"/>
  <c r="H31" i="2" s="1"/>
  <c r="F30" i="2"/>
  <c r="H30" i="2" s="1"/>
  <c r="F29" i="2"/>
  <c r="H29" i="2" s="1"/>
  <c r="F28" i="2"/>
  <c r="H28" i="2" s="1"/>
  <c r="F27" i="2"/>
  <c r="H27" i="2" s="1"/>
  <c r="F26" i="2"/>
  <c r="H26" i="2" s="1"/>
  <c r="F25" i="2"/>
  <c r="H25" i="2" s="1"/>
  <c r="F24" i="2"/>
  <c r="H24" i="2" s="1"/>
  <c r="F23" i="2"/>
  <c r="H23" i="2" s="1"/>
  <c r="F22" i="2"/>
  <c r="H22" i="2" s="1"/>
  <c r="F21" i="2"/>
  <c r="H21" i="2" s="1"/>
  <c r="F20" i="2"/>
  <c r="H20" i="2" s="1"/>
  <c r="F19" i="2"/>
  <c r="H19" i="2" s="1"/>
  <c r="F18" i="2"/>
  <c r="H18" i="2" s="1"/>
  <c r="F17" i="2"/>
  <c r="H17" i="2" s="1"/>
  <c r="F16" i="2"/>
  <c r="H16" i="2" s="1"/>
  <c r="F15" i="2"/>
  <c r="H15" i="2" s="1"/>
  <c r="F14" i="2"/>
  <c r="H14" i="2" s="1"/>
  <c r="F13" i="2"/>
  <c r="H13" i="2" s="1"/>
  <c r="F12" i="2"/>
  <c r="H12" i="2" s="1"/>
  <c r="F11" i="2"/>
  <c r="H11" i="2" s="1"/>
  <c r="F85" i="4"/>
  <c r="H85" i="4" s="1"/>
  <c r="F84" i="4"/>
  <c r="H84" i="4" s="1"/>
  <c r="F83" i="4"/>
  <c r="H83" i="4" s="1"/>
  <c r="F82" i="4"/>
  <c r="H82" i="4" s="1"/>
  <c r="F81" i="4"/>
  <c r="H81" i="4" s="1"/>
  <c r="F80" i="4"/>
  <c r="H80" i="4" s="1"/>
  <c r="F79" i="4"/>
  <c r="H79" i="4" s="1"/>
  <c r="F78" i="4"/>
  <c r="H78" i="4" s="1"/>
  <c r="F77" i="4"/>
  <c r="H77" i="4" s="1"/>
  <c r="F76" i="4"/>
  <c r="H76" i="4" s="1"/>
  <c r="F75" i="4"/>
  <c r="H75" i="4" s="1"/>
  <c r="F74" i="4"/>
  <c r="H74" i="4" s="1"/>
  <c r="F73" i="4"/>
  <c r="H73" i="4" s="1"/>
  <c r="F72" i="4"/>
  <c r="H72" i="4" s="1"/>
  <c r="F71" i="4"/>
  <c r="H71" i="4" s="1"/>
  <c r="F70" i="4"/>
  <c r="H70" i="4" s="1"/>
  <c r="F69" i="4"/>
  <c r="H69" i="4" s="1"/>
  <c r="F68" i="4"/>
  <c r="H68" i="4" s="1"/>
  <c r="F67" i="4"/>
  <c r="H67" i="4" s="1"/>
  <c r="F66" i="4"/>
  <c r="H66" i="4" s="1"/>
  <c r="F65" i="4"/>
  <c r="H65" i="4" s="1"/>
  <c r="F64" i="4"/>
  <c r="H64" i="4" s="1"/>
  <c r="F62" i="4"/>
  <c r="H62" i="4" s="1"/>
  <c r="F61" i="4"/>
  <c r="H61" i="4" s="1"/>
  <c r="F60" i="4"/>
  <c r="H60" i="4" s="1"/>
  <c r="F59" i="4"/>
  <c r="H59" i="4" s="1"/>
  <c r="F58" i="4"/>
  <c r="H58" i="4" s="1"/>
  <c r="F57" i="4"/>
  <c r="H57" i="4" s="1"/>
  <c r="F56" i="4"/>
  <c r="H56" i="4" s="1"/>
  <c r="F55" i="4"/>
  <c r="H55" i="4" s="1"/>
  <c r="F54" i="4"/>
  <c r="H54" i="4" s="1"/>
  <c r="F53" i="4"/>
  <c r="H53" i="4" s="1"/>
  <c r="F52" i="4"/>
  <c r="H52" i="4" s="1"/>
  <c r="F51" i="4"/>
  <c r="H51" i="4" s="1"/>
  <c r="F50" i="4"/>
  <c r="H50" i="4" s="1"/>
  <c r="F49" i="4"/>
  <c r="H49" i="4" s="1"/>
  <c r="F46" i="4"/>
  <c r="H46" i="4" s="1"/>
  <c r="F45" i="4"/>
  <c r="H45" i="4" s="1"/>
  <c r="F44" i="4"/>
  <c r="H44" i="4" s="1"/>
  <c r="F43" i="4"/>
  <c r="H43" i="4" s="1"/>
  <c r="F42" i="4"/>
  <c r="H42" i="4" s="1"/>
  <c r="F41" i="4"/>
  <c r="H41" i="4" s="1"/>
  <c r="F40" i="4"/>
  <c r="H40" i="4" s="1"/>
  <c r="F39" i="4"/>
  <c r="H39" i="4" s="1"/>
  <c r="F38" i="4"/>
  <c r="H38" i="4" s="1"/>
  <c r="F37" i="4"/>
  <c r="H37" i="4" s="1"/>
  <c r="F36" i="4"/>
  <c r="H36" i="4" s="1"/>
  <c r="F35" i="4"/>
  <c r="H35" i="4" s="1"/>
  <c r="F34" i="4"/>
  <c r="H34" i="4" s="1"/>
  <c r="F33" i="4"/>
  <c r="H33" i="4" s="1"/>
  <c r="F32" i="4"/>
  <c r="H32" i="4" s="1"/>
  <c r="F31" i="4"/>
  <c r="H31" i="4" s="1"/>
  <c r="F30" i="4"/>
  <c r="H30" i="4" s="1"/>
  <c r="F29" i="4"/>
  <c r="H29" i="4" s="1"/>
  <c r="F28" i="4"/>
  <c r="H28" i="4" s="1"/>
  <c r="F27" i="4"/>
  <c r="H27" i="4" s="1"/>
  <c r="F26" i="4"/>
  <c r="H26" i="4" s="1"/>
  <c r="F25" i="4"/>
  <c r="H25" i="4" s="1"/>
  <c r="F24" i="4"/>
  <c r="H24" i="4" s="1"/>
  <c r="F23" i="4"/>
  <c r="H23" i="4" s="1"/>
  <c r="F22" i="4"/>
  <c r="H22" i="4" s="1"/>
  <c r="F21" i="4"/>
  <c r="H21" i="4" s="1"/>
  <c r="F20" i="4"/>
  <c r="H20" i="4" s="1"/>
  <c r="F19" i="4"/>
  <c r="H19" i="4" s="1"/>
  <c r="F18" i="4"/>
  <c r="H18" i="4" s="1"/>
  <c r="F17" i="4"/>
  <c r="H17" i="4" s="1"/>
  <c r="F16" i="4"/>
  <c r="H16" i="4" s="1"/>
  <c r="F15" i="4"/>
  <c r="H15" i="4" s="1"/>
  <c r="F14" i="4"/>
  <c r="H14" i="4" s="1"/>
  <c r="F13" i="4"/>
  <c r="H13" i="4" s="1"/>
  <c r="F12" i="4"/>
  <c r="H12" i="4" s="1"/>
  <c r="F11" i="4"/>
  <c r="H11" i="4" s="1"/>
  <c r="F87" i="1"/>
  <c r="H87" i="1" s="1"/>
  <c r="F85" i="1"/>
  <c r="H85" i="1" s="1"/>
  <c r="F84" i="1"/>
  <c r="H84" i="1" s="1"/>
  <c r="F83" i="1"/>
  <c r="H83" i="1" s="1"/>
  <c r="F82" i="1"/>
  <c r="H82" i="1" s="1"/>
  <c r="F81" i="1"/>
  <c r="H81" i="1" s="1"/>
  <c r="F80" i="1"/>
  <c r="H80" i="1" s="1"/>
  <c r="F79" i="1"/>
  <c r="H79" i="1" s="1"/>
  <c r="F78" i="1"/>
  <c r="H78" i="1" s="1"/>
  <c r="F77" i="1"/>
  <c r="H77" i="1" s="1"/>
  <c r="F76" i="1"/>
  <c r="H76" i="1" s="1"/>
  <c r="F75" i="1"/>
  <c r="H75" i="1" s="1"/>
  <c r="F74" i="1"/>
  <c r="H74" i="1" s="1"/>
  <c r="F73" i="1"/>
  <c r="H73" i="1" s="1"/>
  <c r="F72" i="1"/>
  <c r="H72" i="1" s="1"/>
  <c r="F71" i="1"/>
  <c r="H71" i="1" s="1"/>
  <c r="F70" i="1"/>
  <c r="H70" i="1" s="1"/>
  <c r="F69" i="1"/>
  <c r="H69" i="1" s="1"/>
  <c r="F68" i="1"/>
  <c r="H68" i="1" s="1"/>
  <c r="F67" i="1"/>
  <c r="H67" i="1" s="1"/>
  <c r="F66" i="1"/>
  <c r="H66" i="1" s="1"/>
  <c r="F65" i="1"/>
  <c r="H65" i="1" s="1"/>
  <c r="F64" i="1"/>
  <c r="H64" i="1" s="1"/>
  <c r="F62" i="1"/>
  <c r="H62" i="1" s="1"/>
  <c r="F61" i="1"/>
  <c r="H61" i="1" s="1"/>
  <c r="F60" i="1"/>
  <c r="H60" i="1" s="1"/>
  <c r="F59" i="1"/>
  <c r="H59" i="1" s="1"/>
  <c r="F58" i="1"/>
  <c r="H58" i="1" s="1"/>
  <c r="F57" i="1"/>
  <c r="H57" i="1" s="1"/>
  <c r="F56" i="1"/>
  <c r="H56" i="1" s="1"/>
  <c r="F55" i="1"/>
  <c r="H55" i="1" s="1"/>
  <c r="F54" i="1"/>
  <c r="H54" i="1" s="1"/>
  <c r="F53" i="1"/>
  <c r="H53" i="1" s="1"/>
  <c r="F52" i="1"/>
  <c r="H52" i="1" s="1"/>
  <c r="F51" i="1"/>
  <c r="H51" i="1" s="1"/>
  <c r="F50" i="1"/>
  <c r="H50" i="1" s="1"/>
  <c r="F49" i="1"/>
  <c r="H49" i="1" s="1"/>
  <c r="F46" i="1"/>
  <c r="H46" i="1" s="1"/>
  <c r="F45" i="1"/>
  <c r="H45" i="1" s="1"/>
  <c r="F44" i="1"/>
  <c r="H44" i="1" s="1"/>
  <c r="F43" i="1"/>
  <c r="H43" i="1" s="1"/>
  <c r="F42" i="1"/>
  <c r="H42" i="1" s="1"/>
  <c r="F41" i="1"/>
  <c r="H41" i="1" s="1"/>
  <c r="F40" i="1"/>
  <c r="H40" i="1" s="1"/>
  <c r="F39" i="1"/>
  <c r="H39" i="1" s="1"/>
  <c r="F38" i="1"/>
  <c r="H38" i="1" s="1"/>
  <c r="F37" i="1"/>
  <c r="H37" i="1" s="1"/>
  <c r="F36" i="1"/>
  <c r="H36" i="1" s="1"/>
  <c r="F35" i="1"/>
  <c r="H35" i="1" s="1"/>
  <c r="F34" i="1"/>
  <c r="H34" i="1" s="1"/>
  <c r="F33" i="1"/>
  <c r="H33" i="1" s="1"/>
  <c r="F32" i="1"/>
  <c r="H32" i="1" s="1"/>
  <c r="F31" i="1"/>
  <c r="H31" i="1" s="1"/>
  <c r="F30" i="1"/>
  <c r="H30" i="1" s="1"/>
  <c r="F29" i="1"/>
  <c r="H29"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F15" i="1"/>
  <c r="H15" i="1" s="1"/>
  <c r="F14" i="1"/>
  <c r="H14" i="1" s="1"/>
  <c r="F13" i="1"/>
  <c r="H13" i="1" s="1"/>
  <c r="F12" i="1"/>
  <c r="H12" i="1" s="1"/>
  <c r="F11" i="1"/>
  <c r="H11" i="1" s="1"/>
  <c r="F16" i="3" l="1"/>
  <c r="H16" i="3" s="1"/>
  <c r="F15" i="3"/>
  <c r="F14" i="3"/>
  <c r="F13" i="3"/>
  <c r="H13" i="3" s="1"/>
  <c r="F12" i="3"/>
  <c r="H12" i="3" s="1"/>
  <c r="C22" i="20" l="1"/>
  <c r="D22" i="20"/>
  <c r="E22" i="20"/>
  <c r="F22" i="20"/>
  <c r="G22" i="20"/>
  <c r="H22" i="20"/>
  <c r="I22" i="20"/>
  <c r="J22" i="20" l="1"/>
  <c r="B23" i="17" l="1"/>
  <c r="C23" i="17"/>
  <c r="D23" i="17"/>
  <c r="E23" i="17"/>
  <c r="F23" i="17"/>
  <c r="G23" i="17"/>
  <c r="H23" i="17"/>
  <c r="I23" i="17"/>
  <c r="J23" i="17"/>
  <c r="K23" i="17"/>
  <c r="B24" i="17"/>
  <c r="C24" i="17"/>
  <c r="D24" i="17"/>
  <c r="E24" i="17"/>
  <c r="F24" i="17"/>
  <c r="G24" i="17"/>
  <c r="H24" i="17"/>
  <c r="I24" i="17"/>
  <c r="J24" i="17"/>
  <c r="K24" i="17"/>
  <c r="B25" i="17"/>
  <c r="C25" i="17"/>
  <c r="D25" i="17"/>
  <c r="E25" i="17"/>
  <c r="F25" i="17"/>
  <c r="G25" i="17"/>
  <c r="H25" i="17"/>
  <c r="I25" i="17"/>
  <c r="J25" i="17"/>
  <c r="K25" i="17"/>
  <c r="B26" i="17"/>
  <c r="C26" i="17"/>
  <c r="D26" i="17"/>
  <c r="E26" i="17"/>
  <c r="F26" i="17"/>
  <c r="G26" i="17"/>
  <c r="H26" i="17"/>
  <c r="I26" i="17"/>
  <c r="J26" i="17"/>
  <c r="K26" i="17"/>
  <c r="C22" i="17"/>
  <c r="D22" i="17"/>
  <c r="E22" i="17"/>
  <c r="F22" i="17"/>
  <c r="G22" i="17"/>
  <c r="H22" i="17"/>
  <c r="I22" i="17"/>
  <c r="J22" i="17"/>
  <c r="K22" i="17"/>
  <c r="J17" i="37" l="1"/>
  <c r="J11" i="37"/>
  <c r="J10" i="37"/>
  <c r="J9" i="37"/>
  <c r="AB46" i="16" l="1"/>
  <c r="AB48" i="16"/>
  <c r="J23" i="37" l="1"/>
  <c r="I23" i="37"/>
  <c r="H23" i="37"/>
  <c r="G23" i="37"/>
  <c r="F23" i="37"/>
  <c r="E23" i="37"/>
  <c r="D23" i="37"/>
  <c r="C23" i="37"/>
  <c r="J22" i="37"/>
  <c r="I22" i="37"/>
  <c r="H22" i="37"/>
  <c r="G22" i="37"/>
  <c r="F22" i="37"/>
  <c r="E22" i="37"/>
  <c r="D22" i="37"/>
  <c r="C22" i="37"/>
  <c r="J21" i="37"/>
  <c r="I21" i="37"/>
  <c r="H21" i="37"/>
  <c r="G21" i="37"/>
  <c r="F21" i="37"/>
  <c r="E21" i="37"/>
  <c r="D21" i="37"/>
  <c r="C21" i="37"/>
  <c r="J13" i="37"/>
  <c r="I13" i="37"/>
  <c r="H13" i="37"/>
  <c r="G13" i="37"/>
  <c r="F13" i="37"/>
  <c r="E13" i="37"/>
  <c r="D13" i="37"/>
  <c r="C13" i="37"/>
  <c r="AD11" i="15" l="1"/>
  <c r="B17" i="33" l="1"/>
  <c r="F90" i="11" l="1"/>
  <c r="G90" i="11" l="1"/>
  <c r="H90" i="11" s="1"/>
  <c r="D90" i="11"/>
  <c r="I90" i="10"/>
  <c r="I92" i="10" s="1"/>
  <c r="H90" i="10"/>
  <c r="F90" i="10"/>
  <c r="E90" i="10"/>
  <c r="D90" i="10"/>
  <c r="C90" i="10"/>
  <c r="H11" i="8"/>
  <c r="J11" i="8" s="1"/>
  <c r="F89" i="8"/>
  <c r="E89" i="8"/>
  <c r="D89" i="8"/>
  <c r="C89" i="8"/>
  <c r="K90" i="10" l="1"/>
  <c r="D92" i="10"/>
  <c r="C91" i="8"/>
  <c r="B92" i="10"/>
  <c r="C92" i="10"/>
  <c r="H92" i="10"/>
  <c r="E92" i="10"/>
  <c r="F92" i="10"/>
  <c r="F11" i="6"/>
  <c r="H11" i="6" s="1"/>
  <c r="J89" i="8" l="1"/>
  <c r="B91" i="8"/>
  <c r="E91" i="8"/>
  <c r="D91" i="8"/>
  <c r="G91" i="8"/>
  <c r="H91" i="8"/>
  <c r="F91" i="8"/>
  <c r="F124" i="31"/>
  <c r="H124" i="31" s="1"/>
  <c r="B124" i="31"/>
  <c r="D124" i="31" s="1"/>
  <c r="AF151" i="21" l="1"/>
  <c r="AE151" i="21"/>
  <c r="AD151" i="21"/>
  <c r="AC151" i="21"/>
  <c r="AB151" i="21"/>
  <c r="AA151" i="21"/>
  <c r="AF150" i="21"/>
  <c r="AE150" i="21"/>
  <c r="AD150" i="21"/>
  <c r="AC150" i="21"/>
  <c r="AB150" i="21"/>
  <c r="AA150" i="21"/>
  <c r="AF149" i="21"/>
  <c r="AE149" i="21"/>
  <c r="AD149" i="21"/>
  <c r="AC149" i="21"/>
  <c r="AB149" i="21"/>
  <c r="AA149" i="21"/>
  <c r="AF148" i="21"/>
  <c r="AE148" i="21"/>
  <c r="AD148" i="21"/>
  <c r="AC148" i="21"/>
  <c r="AB148" i="21"/>
  <c r="AA148" i="21"/>
  <c r="AF147" i="21"/>
  <c r="AE147" i="21"/>
  <c r="AD147" i="21"/>
  <c r="AC147" i="21"/>
  <c r="AB147" i="21"/>
  <c r="AA147" i="21"/>
  <c r="AF143" i="21"/>
  <c r="AE143" i="21"/>
  <c r="AD143" i="21"/>
  <c r="AC143" i="21"/>
  <c r="AB143" i="21"/>
  <c r="AA143" i="21"/>
  <c r="AF142" i="21"/>
  <c r="AE142" i="21"/>
  <c r="AD142" i="21"/>
  <c r="AC142" i="21"/>
  <c r="AB142" i="21"/>
  <c r="AA142" i="21"/>
  <c r="AF141" i="21"/>
  <c r="AE141" i="21"/>
  <c r="AD141" i="21"/>
  <c r="AC141" i="21"/>
  <c r="AB141" i="21"/>
  <c r="AA141" i="21"/>
  <c r="AF140" i="21"/>
  <c r="AE140" i="21"/>
  <c r="AD140" i="21"/>
  <c r="AC140" i="21"/>
  <c r="AB140" i="21"/>
  <c r="AA140" i="21"/>
  <c r="AF138" i="21"/>
  <c r="AE138" i="21"/>
  <c r="AD138" i="21"/>
  <c r="AC138" i="21"/>
  <c r="AB138" i="21"/>
  <c r="AA138" i="21"/>
  <c r="AF137" i="21"/>
  <c r="AE137" i="21"/>
  <c r="AD137" i="21"/>
  <c r="AC137" i="21"/>
  <c r="AB137" i="21"/>
  <c r="AA137" i="21"/>
  <c r="AF136" i="21"/>
  <c r="AE136" i="21"/>
  <c r="AD136" i="21"/>
  <c r="AC136" i="21"/>
  <c r="AB136" i="21"/>
  <c r="AA136" i="21"/>
  <c r="AF135" i="21"/>
  <c r="AE135" i="21"/>
  <c r="AD135" i="21"/>
  <c r="AC135" i="21"/>
  <c r="AB135" i="21"/>
  <c r="AA135" i="21"/>
  <c r="AF134" i="21"/>
  <c r="AE134" i="21"/>
  <c r="AD134" i="21"/>
  <c r="AC134" i="21"/>
  <c r="AB134" i="21"/>
  <c r="AA134" i="21"/>
  <c r="AF133" i="21"/>
  <c r="AE133" i="21"/>
  <c r="AD133" i="21"/>
  <c r="AC133" i="21"/>
  <c r="AB133" i="21"/>
  <c r="AA133" i="21"/>
  <c r="AF131" i="21"/>
  <c r="AE131" i="21"/>
  <c r="AD131" i="21"/>
  <c r="AC131" i="21"/>
  <c r="AB131" i="21"/>
  <c r="AA131" i="21"/>
  <c r="AF130" i="21"/>
  <c r="AE130" i="21"/>
  <c r="AD130" i="21"/>
  <c r="AC130" i="21"/>
  <c r="AB130" i="21"/>
  <c r="AA130" i="21"/>
  <c r="AF129" i="21"/>
  <c r="AE129" i="21"/>
  <c r="AD129" i="21"/>
  <c r="AC129" i="21"/>
  <c r="AB129" i="21"/>
  <c r="AA129" i="21"/>
  <c r="AF128" i="21"/>
  <c r="AE128" i="21"/>
  <c r="AD128" i="21"/>
  <c r="AC128" i="21"/>
  <c r="AB128" i="21"/>
  <c r="AA128" i="21"/>
  <c r="AF127" i="21"/>
  <c r="AE127" i="21"/>
  <c r="AD127" i="21"/>
  <c r="AC127" i="21"/>
  <c r="AB127" i="21"/>
  <c r="AA127" i="21"/>
  <c r="AF126" i="21"/>
  <c r="AE126" i="21"/>
  <c r="AD126" i="21"/>
  <c r="AC126" i="21"/>
  <c r="AB126" i="21"/>
  <c r="AA126" i="21"/>
  <c r="AF125" i="21"/>
  <c r="AE125" i="21"/>
  <c r="AD125" i="21"/>
  <c r="AC125" i="21"/>
  <c r="AB125" i="21"/>
  <c r="AA125" i="21"/>
  <c r="AF123" i="21"/>
  <c r="AE123" i="21"/>
  <c r="AD123" i="21"/>
  <c r="AC123" i="21"/>
  <c r="AB123" i="21"/>
  <c r="AA123" i="21"/>
  <c r="AF122" i="21"/>
  <c r="AE122" i="21"/>
  <c r="AD122" i="21"/>
  <c r="AC122" i="21"/>
  <c r="AB122" i="21"/>
  <c r="AA122" i="21"/>
  <c r="AF120" i="21"/>
  <c r="AE120" i="21"/>
  <c r="AD120" i="21"/>
  <c r="AC120" i="21"/>
  <c r="AB120" i="21"/>
  <c r="AA120" i="21"/>
  <c r="AF119" i="21"/>
  <c r="AE119" i="21"/>
  <c r="AD119" i="21"/>
  <c r="AC119" i="21"/>
  <c r="AB119" i="21"/>
  <c r="AA119" i="21"/>
  <c r="AF118" i="21"/>
  <c r="AE118" i="21"/>
  <c r="AD118" i="21"/>
  <c r="AC118" i="21"/>
  <c r="AB118" i="21"/>
  <c r="AA118" i="21"/>
  <c r="AF117" i="21"/>
  <c r="AE117" i="21"/>
  <c r="AD117" i="21"/>
  <c r="AC117" i="21"/>
  <c r="AB117" i="21"/>
  <c r="AA117" i="21"/>
  <c r="AF116" i="21"/>
  <c r="AE116" i="21"/>
  <c r="AD116" i="21"/>
  <c r="AC116" i="21"/>
  <c r="AB116" i="21"/>
  <c r="AA116" i="21"/>
  <c r="AF115" i="21"/>
  <c r="AE115" i="21"/>
  <c r="AD115" i="21"/>
  <c r="AC115" i="21"/>
  <c r="AB115" i="21"/>
  <c r="AA115" i="21"/>
  <c r="AF114" i="21"/>
  <c r="AE114" i="21"/>
  <c r="AD114" i="21"/>
  <c r="AC114" i="21"/>
  <c r="AB114" i="21"/>
  <c r="AA114" i="21"/>
  <c r="AF113" i="21"/>
  <c r="AE113" i="21"/>
  <c r="AD113" i="21"/>
  <c r="AC113" i="21"/>
  <c r="AB113" i="21"/>
  <c r="AA113" i="21"/>
  <c r="AF111" i="21"/>
  <c r="AE111" i="21"/>
  <c r="AD111" i="21"/>
  <c r="AC111" i="21"/>
  <c r="AB111" i="21"/>
  <c r="AA111" i="21"/>
  <c r="AF110" i="21"/>
  <c r="AE110" i="21"/>
  <c r="AD110" i="21"/>
  <c r="AC110" i="21"/>
  <c r="AB110" i="21"/>
  <c r="AA110" i="21"/>
  <c r="AF109" i="21"/>
  <c r="AE109" i="21"/>
  <c r="AD109" i="21"/>
  <c r="AC109" i="21"/>
  <c r="AB109" i="21"/>
  <c r="AA109" i="21"/>
  <c r="AF108" i="21"/>
  <c r="AE108" i="21"/>
  <c r="AD108" i="21"/>
  <c r="AC108" i="21"/>
  <c r="AB108" i="21"/>
  <c r="AA108" i="21"/>
  <c r="AF107" i="21"/>
  <c r="AE107" i="21"/>
  <c r="AD107" i="21"/>
  <c r="AC107" i="21"/>
  <c r="AB107" i="21"/>
  <c r="AA107" i="21"/>
  <c r="AF106" i="21"/>
  <c r="AE106" i="21"/>
  <c r="AD106" i="21"/>
  <c r="AC106" i="21"/>
  <c r="AB106" i="21"/>
  <c r="AA106" i="21"/>
  <c r="AF103" i="21"/>
  <c r="AE103" i="21"/>
  <c r="AD103" i="21"/>
  <c r="AC103" i="21"/>
  <c r="AB103" i="21"/>
  <c r="AA103" i="21"/>
  <c r="AF102" i="21"/>
  <c r="AE102" i="21"/>
  <c r="AD102" i="21"/>
  <c r="AC102" i="21"/>
  <c r="AB102" i="21"/>
  <c r="AA102" i="21"/>
  <c r="AF101" i="21"/>
  <c r="AE101" i="21"/>
  <c r="AD101" i="21"/>
  <c r="AC101" i="21"/>
  <c r="AB101" i="21"/>
  <c r="AA101" i="21"/>
  <c r="AF100" i="21"/>
  <c r="AE100" i="21"/>
  <c r="AD100" i="21"/>
  <c r="AC100" i="21"/>
  <c r="AB100" i="21"/>
  <c r="AA100" i="21"/>
  <c r="AF98" i="21"/>
  <c r="AE98" i="21"/>
  <c r="AD98" i="21"/>
  <c r="AC98" i="21"/>
  <c r="AB98" i="21"/>
  <c r="AA98" i="21"/>
  <c r="AF97" i="21"/>
  <c r="AE97" i="21"/>
  <c r="AD97" i="21"/>
  <c r="AC97" i="21"/>
  <c r="AB97" i="21"/>
  <c r="AA97" i="21"/>
  <c r="AF96" i="21"/>
  <c r="AE96" i="21"/>
  <c r="AD96" i="21"/>
  <c r="AC96" i="21"/>
  <c r="AB96" i="21"/>
  <c r="AA96" i="21"/>
  <c r="AF95" i="21"/>
  <c r="AE95" i="21"/>
  <c r="AD95" i="21"/>
  <c r="AC95" i="21"/>
  <c r="AB95" i="21"/>
  <c r="AA95" i="21"/>
  <c r="AF94" i="21"/>
  <c r="AE94" i="21"/>
  <c r="AD94" i="21"/>
  <c r="AC94" i="21"/>
  <c r="AB94" i="21"/>
  <c r="AA94" i="21"/>
  <c r="AF93" i="21"/>
  <c r="AE93" i="21"/>
  <c r="AD93" i="21"/>
  <c r="AC93" i="21"/>
  <c r="AB93" i="21"/>
  <c r="AA93" i="21"/>
  <c r="AF92" i="21"/>
  <c r="AE92" i="21"/>
  <c r="AD92" i="21"/>
  <c r="AC92" i="21"/>
  <c r="AB92" i="21"/>
  <c r="AA92" i="21"/>
  <c r="AF90" i="21"/>
  <c r="AE90" i="21"/>
  <c r="AD90" i="21"/>
  <c r="AC90" i="21"/>
  <c r="AB90" i="21"/>
  <c r="AA90" i="21"/>
  <c r="AF89" i="21"/>
  <c r="AE89" i="21"/>
  <c r="AD89" i="21"/>
  <c r="AC89" i="21"/>
  <c r="AB89" i="21"/>
  <c r="AA89" i="21"/>
  <c r="AF88" i="21"/>
  <c r="AE88" i="21"/>
  <c r="AD88" i="21"/>
  <c r="AC88" i="21"/>
  <c r="AB88" i="21"/>
  <c r="AA88" i="21"/>
  <c r="AF87" i="21"/>
  <c r="AE87" i="21"/>
  <c r="AD87" i="21"/>
  <c r="AC87" i="21"/>
  <c r="AB87" i="21"/>
  <c r="AA87" i="21"/>
  <c r="AF86" i="21"/>
  <c r="AE86" i="21"/>
  <c r="AD86" i="21"/>
  <c r="AC86" i="21"/>
  <c r="AB86" i="21"/>
  <c r="AA86" i="21"/>
  <c r="AF85" i="21"/>
  <c r="AE85" i="21"/>
  <c r="AD85" i="21"/>
  <c r="AC85" i="21"/>
  <c r="AB85" i="21"/>
  <c r="AA85" i="21"/>
  <c r="AF84" i="21"/>
  <c r="AE84" i="21"/>
  <c r="AD84" i="21"/>
  <c r="AC84" i="21"/>
  <c r="AB84" i="21"/>
  <c r="AA84" i="21"/>
  <c r="AF83" i="21"/>
  <c r="AE83" i="21"/>
  <c r="AD83" i="21"/>
  <c r="AC83" i="21"/>
  <c r="AB83" i="21"/>
  <c r="AA83" i="21"/>
  <c r="AF82" i="21"/>
  <c r="AE82" i="21"/>
  <c r="AD82" i="21"/>
  <c r="AC82" i="21"/>
  <c r="AB82" i="21"/>
  <c r="AA82" i="21"/>
  <c r="AF81" i="21"/>
  <c r="AE81" i="21"/>
  <c r="AD81" i="21"/>
  <c r="AC81" i="21"/>
  <c r="AB81" i="21"/>
  <c r="AA81" i="21"/>
  <c r="AF80" i="21"/>
  <c r="AE80" i="21"/>
  <c r="AD80" i="21"/>
  <c r="AC80" i="21"/>
  <c r="AB80" i="21"/>
  <c r="AA80" i="21"/>
  <c r="AF78" i="21"/>
  <c r="AE78" i="21"/>
  <c r="AD78" i="21"/>
  <c r="AC78" i="21"/>
  <c r="AB78" i="21"/>
  <c r="AA78" i="21"/>
  <c r="AF77" i="21"/>
  <c r="AE77" i="21"/>
  <c r="AD77" i="21"/>
  <c r="AC77" i="21"/>
  <c r="AB77" i="21"/>
  <c r="AA77" i="21"/>
  <c r="AF76" i="21"/>
  <c r="AE76" i="21"/>
  <c r="AD76" i="21"/>
  <c r="AC76" i="21"/>
  <c r="AB76" i="21"/>
  <c r="AA76" i="21"/>
  <c r="AF75" i="21"/>
  <c r="AE75" i="21"/>
  <c r="AD75" i="21"/>
  <c r="AC75" i="21"/>
  <c r="AB75" i="21"/>
  <c r="AA75" i="21"/>
  <c r="AF74" i="21"/>
  <c r="AE74" i="21"/>
  <c r="AD74" i="21"/>
  <c r="AC74" i="21"/>
  <c r="AB74" i="21"/>
  <c r="AA74" i="21"/>
  <c r="AF73" i="21"/>
  <c r="AE73" i="21"/>
  <c r="AD73" i="21"/>
  <c r="AC73" i="21"/>
  <c r="AB73" i="21"/>
  <c r="AA73" i="21"/>
  <c r="AF72" i="21"/>
  <c r="AE72" i="21"/>
  <c r="AD72" i="21"/>
  <c r="AC72" i="21"/>
  <c r="AB72" i="21"/>
  <c r="AA72" i="21"/>
  <c r="AF71" i="21"/>
  <c r="AE71" i="21"/>
  <c r="AD71" i="21"/>
  <c r="AC71" i="21"/>
  <c r="AB71" i="21"/>
  <c r="AA71" i="21"/>
  <c r="AF70" i="21"/>
  <c r="AE70" i="21"/>
  <c r="AD70" i="21"/>
  <c r="AC70" i="21"/>
  <c r="AB70" i="21"/>
  <c r="AA70" i="21"/>
  <c r="AF69" i="21"/>
  <c r="AE69" i="21"/>
  <c r="AD69" i="21"/>
  <c r="AC69" i="21"/>
  <c r="AB69" i="21"/>
  <c r="AA69" i="21"/>
  <c r="AF68" i="21"/>
  <c r="AE68" i="21"/>
  <c r="AD68" i="21"/>
  <c r="AC68" i="21"/>
  <c r="AB68" i="21"/>
  <c r="AA68" i="21"/>
  <c r="AF67" i="21"/>
  <c r="AE67" i="21"/>
  <c r="AD67" i="21"/>
  <c r="AC67" i="21"/>
  <c r="AB67" i="21"/>
  <c r="AA67" i="21"/>
  <c r="AF66" i="21"/>
  <c r="AE66" i="21"/>
  <c r="AD66" i="21"/>
  <c r="AC66" i="21"/>
  <c r="AB66" i="21"/>
  <c r="AA66" i="21"/>
  <c r="AF65" i="21"/>
  <c r="AE65" i="21"/>
  <c r="AD65" i="21"/>
  <c r="AC65" i="21"/>
  <c r="AB65" i="21"/>
  <c r="AA65" i="21"/>
  <c r="AF64" i="21"/>
  <c r="AE64" i="21"/>
  <c r="AD64" i="21"/>
  <c r="AC64" i="21"/>
  <c r="AB64" i="21"/>
  <c r="AA64" i="21"/>
  <c r="AF63" i="21"/>
  <c r="AE63" i="21"/>
  <c r="AD63" i="21"/>
  <c r="AC63" i="21"/>
  <c r="AB63" i="21"/>
  <c r="AA63" i="21"/>
  <c r="AF62" i="21"/>
  <c r="AE62" i="21"/>
  <c r="AD62" i="21"/>
  <c r="AC62" i="21"/>
  <c r="AB62" i="21"/>
  <c r="AA62" i="21"/>
  <c r="AF60" i="21"/>
  <c r="AE60" i="21"/>
  <c r="AD60" i="21"/>
  <c r="AC60" i="21"/>
  <c r="AB60" i="21"/>
  <c r="AA60" i="21"/>
  <c r="AF59" i="21"/>
  <c r="AE59" i="21"/>
  <c r="AD59" i="21"/>
  <c r="AC59" i="21"/>
  <c r="AB59" i="21"/>
  <c r="AA59" i="21"/>
  <c r="AF58" i="21"/>
  <c r="AE58" i="21"/>
  <c r="AD58" i="21"/>
  <c r="AC58" i="21"/>
  <c r="AB58" i="21"/>
  <c r="AA58" i="21"/>
  <c r="AF57" i="21"/>
  <c r="AE57" i="21"/>
  <c r="AD57" i="21"/>
  <c r="AC57" i="21"/>
  <c r="AB57" i="21"/>
  <c r="AA57" i="21"/>
  <c r="AF56" i="21"/>
  <c r="AE56" i="21"/>
  <c r="AD56" i="21"/>
  <c r="AC56" i="21"/>
  <c r="AB56" i="21"/>
  <c r="AA56" i="21"/>
  <c r="AF55" i="21"/>
  <c r="AE55" i="21"/>
  <c r="AD55" i="21"/>
  <c r="AC55" i="21"/>
  <c r="AB55" i="21"/>
  <c r="AA55" i="21"/>
  <c r="AF54" i="21"/>
  <c r="AE54" i="21"/>
  <c r="AD54" i="21"/>
  <c r="AC54" i="21"/>
  <c r="AB54" i="21"/>
  <c r="AA54" i="21"/>
  <c r="AF53" i="21"/>
  <c r="AE53" i="21"/>
  <c r="AD53" i="21"/>
  <c r="AC53" i="21"/>
  <c r="AB53" i="21"/>
  <c r="AA53" i="21"/>
  <c r="AF52" i="21"/>
  <c r="AE52" i="21"/>
  <c r="AD52" i="21"/>
  <c r="AC52" i="21"/>
  <c r="AB52" i="21"/>
  <c r="AA52" i="21"/>
  <c r="AF51" i="21"/>
  <c r="AE51" i="21"/>
  <c r="AD51" i="21"/>
  <c r="AC51" i="21"/>
  <c r="AB51" i="21"/>
  <c r="AA51" i="21"/>
  <c r="AF50" i="21"/>
  <c r="AE50" i="21"/>
  <c r="AD50" i="21"/>
  <c r="AC50" i="21"/>
  <c r="AB50" i="21"/>
  <c r="AA50" i="21"/>
  <c r="AF49" i="21"/>
  <c r="AE49" i="21"/>
  <c r="AD49" i="21"/>
  <c r="AC49" i="21"/>
  <c r="AB49" i="21"/>
  <c r="AA49" i="21"/>
  <c r="AF48" i="21"/>
  <c r="AE48" i="21"/>
  <c r="AD48" i="21"/>
  <c r="AC48" i="21"/>
  <c r="AB48" i="21"/>
  <c r="AA48" i="21"/>
  <c r="AF47" i="21"/>
  <c r="AE47" i="21"/>
  <c r="AD47" i="21"/>
  <c r="AC47" i="21"/>
  <c r="AB47" i="21"/>
  <c r="AA47" i="21"/>
  <c r="AF46" i="21"/>
  <c r="AE46" i="21"/>
  <c r="AD46" i="21"/>
  <c r="AC46" i="21"/>
  <c r="AB46" i="21"/>
  <c r="AA46" i="21"/>
  <c r="AF45" i="21"/>
  <c r="AE45" i="21"/>
  <c r="AD45" i="21"/>
  <c r="AC45" i="21"/>
  <c r="AB45" i="21"/>
  <c r="AA45" i="21"/>
  <c r="AF44" i="21"/>
  <c r="AE44" i="21"/>
  <c r="AD44" i="21"/>
  <c r="AC44" i="21"/>
  <c r="AB44" i="21"/>
  <c r="AA44" i="21"/>
  <c r="AF43" i="21"/>
  <c r="AE43" i="21"/>
  <c r="AD43" i="21"/>
  <c r="AC43" i="21"/>
  <c r="AB43" i="21"/>
  <c r="AA43" i="21"/>
  <c r="AF42" i="21"/>
  <c r="AE42" i="21"/>
  <c r="AD42" i="21"/>
  <c r="AC42" i="21"/>
  <c r="AB42" i="21"/>
  <c r="AA42" i="21"/>
  <c r="AF41" i="21"/>
  <c r="AE41" i="21"/>
  <c r="AD41" i="21"/>
  <c r="AC41" i="21"/>
  <c r="AB41" i="21"/>
  <c r="AA41" i="21"/>
  <c r="AF40" i="21"/>
  <c r="AE40" i="21"/>
  <c r="AD40" i="21"/>
  <c r="AC40" i="21"/>
  <c r="AB40" i="21"/>
  <c r="AA40" i="21"/>
  <c r="AF39" i="21"/>
  <c r="AE39" i="21"/>
  <c r="AD39" i="21"/>
  <c r="AC39" i="21"/>
  <c r="AB39" i="21"/>
  <c r="AA39" i="21"/>
  <c r="AF36" i="21"/>
  <c r="AE36" i="21"/>
  <c r="AD36" i="21"/>
  <c r="AC36" i="21"/>
  <c r="AB36" i="21"/>
  <c r="AA36" i="21"/>
  <c r="AF33" i="21"/>
  <c r="AE33" i="21"/>
  <c r="AD33" i="21"/>
  <c r="AC33" i="21"/>
  <c r="AB33" i="21"/>
  <c r="AA33" i="21"/>
  <c r="AF32" i="21"/>
  <c r="AE32" i="21"/>
  <c r="AD32" i="21"/>
  <c r="AC32" i="21"/>
  <c r="AB32" i="21"/>
  <c r="AA32" i="21"/>
  <c r="AF31" i="21"/>
  <c r="AE31" i="21"/>
  <c r="AD31" i="21"/>
  <c r="AC31" i="21"/>
  <c r="AB31" i="21"/>
  <c r="AA31" i="21"/>
  <c r="AF29" i="21"/>
  <c r="AE29" i="21"/>
  <c r="AD29" i="21"/>
  <c r="AC29" i="21"/>
  <c r="AB29" i="21"/>
  <c r="AA29" i="21"/>
  <c r="AF28" i="21"/>
  <c r="AE28" i="21"/>
  <c r="AD28" i="21"/>
  <c r="AC28" i="21"/>
  <c r="AB28" i="21"/>
  <c r="AA28" i="21"/>
  <c r="AF27" i="21"/>
  <c r="AE27" i="21"/>
  <c r="AD27" i="21"/>
  <c r="AC27" i="21"/>
  <c r="AB27" i="21"/>
  <c r="AA27" i="21"/>
  <c r="AF26" i="21"/>
  <c r="AE26" i="21"/>
  <c r="AD26" i="21"/>
  <c r="AC26" i="21"/>
  <c r="AB26" i="21"/>
  <c r="AA26" i="21"/>
  <c r="AF25" i="21"/>
  <c r="AE25" i="21"/>
  <c r="AD25" i="21"/>
  <c r="AC25" i="21"/>
  <c r="AB25" i="21"/>
  <c r="AA25" i="21"/>
  <c r="AF24" i="21"/>
  <c r="AE24" i="21"/>
  <c r="AD24" i="21"/>
  <c r="AC24" i="21"/>
  <c r="AB24" i="21"/>
  <c r="AA24" i="21"/>
  <c r="AF23" i="21"/>
  <c r="AE23" i="21"/>
  <c r="AD23" i="21"/>
  <c r="AC23" i="21"/>
  <c r="AB23" i="21"/>
  <c r="AA23" i="21"/>
  <c r="AE22" i="21"/>
  <c r="AD22" i="21"/>
  <c r="AC22" i="21"/>
  <c r="AB22" i="21"/>
  <c r="AA22" i="21"/>
  <c r="AF20" i="21"/>
  <c r="AE20" i="21"/>
  <c r="AD20" i="21"/>
  <c r="AC20" i="21"/>
  <c r="AB20" i="21"/>
  <c r="AA20" i="21"/>
  <c r="AF19" i="21"/>
  <c r="AE19" i="21"/>
  <c r="AD19" i="21"/>
  <c r="AC19" i="21"/>
  <c r="AB19" i="21"/>
  <c r="AA19" i="21"/>
  <c r="AF18" i="21"/>
  <c r="AE18" i="21"/>
  <c r="AD18" i="21"/>
  <c r="AC18" i="21"/>
  <c r="AB18" i="21"/>
  <c r="AA18" i="21"/>
  <c r="AF17" i="21"/>
  <c r="AE17" i="21"/>
  <c r="AD17" i="21"/>
  <c r="AC17" i="21"/>
  <c r="AB17" i="21"/>
  <c r="AA17" i="21"/>
  <c r="AF16" i="21"/>
  <c r="AE16" i="21"/>
  <c r="AD16" i="21"/>
  <c r="AC16" i="21"/>
  <c r="AB16" i="21"/>
  <c r="AA16" i="21"/>
  <c r="AF15" i="21"/>
  <c r="AE15" i="21"/>
  <c r="AD15" i="21"/>
  <c r="AC15" i="21"/>
  <c r="AB15" i="21"/>
  <c r="AA15" i="21"/>
  <c r="AF12" i="21"/>
  <c r="AE12" i="21"/>
  <c r="AD12" i="21"/>
  <c r="AC12" i="21"/>
  <c r="AB12" i="21"/>
  <c r="AA12" i="21"/>
  <c r="AF11" i="21"/>
  <c r="AE11" i="21"/>
  <c r="AD11" i="21"/>
  <c r="AC11" i="21"/>
  <c r="AB11" i="21"/>
  <c r="AA11" i="21"/>
  <c r="AF10" i="21"/>
  <c r="AE10" i="21"/>
  <c r="AD10" i="21"/>
  <c r="AC10" i="21"/>
  <c r="AB10" i="21"/>
  <c r="AA10" i="21"/>
  <c r="AA156" i="21" l="1"/>
  <c r="AF156" i="21"/>
  <c r="AC156" i="21"/>
  <c r="AD156" i="21"/>
  <c r="AB156" i="21"/>
  <c r="AE156" i="21"/>
  <c r="G21" i="32"/>
  <c r="G18" i="32"/>
  <c r="F24" i="3"/>
  <c r="H24" i="3" s="1"/>
  <c r="F23" i="3"/>
  <c r="H23" i="3" s="1"/>
  <c r="H22" i="3"/>
  <c r="H21" i="3"/>
  <c r="H20" i="3"/>
  <c r="F19" i="3"/>
  <c r="H19" i="3" s="1"/>
  <c r="F18" i="3"/>
  <c r="H18" i="3" s="1"/>
  <c r="G24" i="32"/>
  <c r="G23" i="32"/>
  <c r="G22" i="32"/>
  <c r="E17" i="32"/>
  <c r="D17" i="32"/>
  <c r="C17" i="32"/>
  <c r="B17" i="32"/>
  <c r="G15" i="32"/>
  <c r="G14" i="32"/>
  <c r="F12" i="32"/>
  <c r="H12" i="32" s="1"/>
  <c r="E11" i="32"/>
  <c r="D11" i="32"/>
  <c r="C11" i="32"/>
  <c r="B11" i="32"/>
  <c r="F17" i="32" l="1"/>
  <c r="H17" i="32" s="1"/>
  <c r="D26" i="32"/>
  <c r="G20" i="32"/>
  <c r="G17" i="32" s="1"/>
  <c r="B26" i="32"/>
  <c r="C26" i="32"/>
  <c r="F11" i="32"/>
  <c r="H11" i="32" s="1"/>
  <c r="E26" i="32"/>
  <c r="G12" i="32"/>
  <c r="G16" i="32"/>
  <c r="B11" i="3"/>
  <c r="B17" i="3"/>
  <c r="G24" i="3"/>
  <c r="G23" i="3"/>
  <c r="G22" i="3"/>
  <c r="G21" i="3"/>
  <c r="G20" i="3"/>
  <c r="G18" i="3"/>
  <c r="F17" i="3"/>
  <c r="E17" i="3"/>
  <c r="D17" i="3"/>
  <c r="C17" i="3"/>
  <c r="G16" i="3"/>
  <c r="G14" i="3"/>
  <c r="G12" i="3"/>
  <c r="E11" i="3"/>
  <c r="D11" i="3"/>
  <c r="C11" i="3"/>
  <c r="B11" i="33"/>
  <c r="B26" i="33" s="1"/>
  <c r="C11" i="33"/>
  <c r="D11" i="33"/>
  <c r="E11" i="33"/>
  <c r="H12" i="33"/>
  <c r="H14" i="33"/>
  <c r="C17" i="33"/>
  <c r="D17" i="33"/>
  <c r="E17" i="33"/>
  <c r="F17" i="33" s="1"/>
  <c r="F26" i="33" s="1"/>
  <c r="H18" i="33"/>
  <c r="H19" i="33"/>
  <c r="H22" i="33"/>
  <c r="F23" i="33"/>
  <c r="F24" i="33"/>
  <c r="H17" i="3" l="1"/>
  <c r="G24" i="33"/>
  <c r="H24" i="33"/>
  <c r="G23" i="33"/>
  <c r="H23" i="33"/>
  <c r="G21" i="33"/>
  <c r="H21" i="33"/>
  <c r="G20" i="33"/>
  <c r="H20" i="33"/>
  <c r="H16" i="33"/>
  <c r="G16" i="33"/>
  <c r="G15" i="33"/>
  <c r="H15" i="33"/>
  <c r="G13" i="33"/>
  <c r="H13" i="33"/>
  <c r="D26" i="33"/>
  <c r="G14" i="33"/>
  <c r="D26" i="3"/>
  <c r="E26" i="33"/>
  <c r="G18" i="33"/>
  <c r="C26" i="33"/>
  <c r="G22" i="33"/>
  <c r="F11" i="33"/>
  <c r="H11" i="33" s="1"/>
  <c r="G12" i="33"/>
  <c r="G11" i="32"/>
  <c r="G26" i="32" s="1"/>
  <c r="H17" i="33"/>
  <c r="F26" i="32"/>
  <c r="H26" i="32" s="1"/>
  <c r="B26" i="3"/>
  <c r="E26" i="3"/>
  <c r="G17" i="3"/>
  <c r="G15" i="3"/>
  <c r="F11" i="3"/>
  <c r="F26" i="3" s="1"/>
  <c r="C26" i="3"/>
  <c r="G13" i="3"/>
  <c r="H26" i="3" l="1"/>
  <c r="H11" i="3"/>
  <c r="G11" i="33"/>
  <c r="G17" i="33"/>
  <c r="H26" i="33"/>
  <c r="G11" i="3"/>
  <c r="G26" i="3" s="1"/>
  <c r="G26" i="33" l="1"/>
  <c r="F46" i="6"/>
  <c r="H46" i="6" s="1"/>
  <c r="C89" i="1"/>
  <c r="D89" i="1"/>
  <c r="E89" i="1"/>
  <c r="B89" i="1"/>
  <c r="I89" i="1" l="1"/>
  <c r="J89" i="1"/>
  <c r="E86" i="13"/>
  <c r="I86" i="13" s="1"/>
  <c r="G86" i="13"/>
  <c r="C89" i="12"/>
  <c r="E89" i="12"/>
  <c r="I89" i="12" s="1"/>
  <c r="B89" i="12"/>
  <c r="H89" i="12" s="1"/>
  <c r="G89" i="12" l="1"/>
  <c r="AD72" i="15"/>
  <c r="F81" i="6"/>
  <c r="H81" i="6" s="1"/>
  <c r="F80" i="6"/>
  <c r="H80" i="6" s="1"/>
  <c r="F79" i="6"/>
  <c r="H79" i="6" s="1"/>
  <c r="F78" i="6"/>
  <c r="H78" i="6" s="1"/>
  <c r="F77" i="6"/>
  <c r="H77" i="6" s="1"/>
  <c r="F76" i="6"/>
  <c r="H76" i="6" s="1"/>
  <c r="F75" i="6"/>
  <c r="H75" i="6" s="1"/>
  <c r="F74" i="6"/>
  <c r="H74" i="6" s="1"/>
  <c r="F73" i="6"/>
  <c r="H73" i="6" s="1"/>
  <c r="F72" i="6"/>
  <c r="H72" i="6" s="1"/>
  <c r="F71" i="6"/>
  <c r="H71" i="6" s="1"/>
  <c r="F70" i="6"/>
  <c r="H70" i="6" s="1"/>
  <c r="F69" i="6"/>
  <c r="H69" i="6" s="1"/>
  <c r="F68" i="6"/>
  <c r="H68" i="6" s="1"/>
  <c r="F67" i="6"/>
  <c r="H67" i="6" s="1"/>
  <c r="F66" i="6"/>
  <c r="H66" i="6" s="1"/>
  <c r="F65" i="6"/>
  <c r="H65" i="6" s="1"/>
  <c r="F64" i="6"/>
  <c r="H64" i="6" s="1"/>
  <c r="F63" i="6"/>
  <c r="H63" i="6" s="1"/>
  <c r="F62" i="6"/>
  <c r="H62" i="6" s="1"/>
  <c r="F60" i="6"/>
  <c r="H60" i="6" s="1"/>
  <c r="F59" i="6"/>
  <c r="H59" i="6" s="1"/>
  <c r="F58" i="6"/>
  <c r="H58" i="6" s="1"/>
  <c r="F57" i="6"/>
  <c r="H57" i="6" s="1"/>
  <c r="F56" i="6"/>
  <c r="H56" i="6" s="1"/>
  <c r="F55" i="6"/>
  <c r="H55" i="6" s="1"/>
  <c r="F54" i="6"/>
  <c r="H54" i="6" s="1"/>
  <c r="F53" i="6"/>
  <c r="H53" i="6" s="1"/>
  <c r="F52" i="6"/>
  <c r="H52" i="6" s="1"/>
  <c r="F51" i="6"/>
  <c r="H51" i="6" s="1"/>
  <c r="F50" i="6"/>
  <c r="H50" i="6" s="1"/>
  <c r="F49" i="6"/>
  <c r="H49" i="6" s="1"/>
  <c r="F48" i="6"/>
  <c r="H48" i="6" s="1"/>
  <c r="F47" i="6"/>
  <c r="H47"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F19" i="6"/>
  <c r="H19" i="6" s="1"/>
  <c r="F18" i="6"/>
  <c r="H18" i="6" s="1"/>
  <c r="F17" i="6"/>
  <c r="H17" i="6" s="1"/>
  <c r="F16" i="6"/>
  <c r="H16" i="6" s="1"/>
  <c r="F14" i="6"/>
  <c r="H14" i="6" s="1"/>
  <c r="F13" i="6"/>
  <c r="H13" i="6" s="1"/>
  <c r="F12" i="6"/>
  <c r="H12" i="6" s="1"/>
  <c r="E87" i="6"/>
  <c r="I87" i="6" s="1"/>
  <c r="D87" i="6"/>
  <c r="C87" i="6"/>
  <c r="J87" i="6" s="1"/>
  <c r="B87" i="6"/>
  <c r="E87" i="2"/>
  <c r="D87" i="2"/>
  <c r="C87" i="2"/>
  <c r="B87" i="2"/>
  <c r="E89" i="4"/>
  <c r="D89" i="4"/>
  <c r="C89" i="4"/>
  <c r="B89" i="4"/>
  <c r="J87" i="2" l="1"/>
  <c r="I87" i="2"/>
  <c r="J89" i="4"/>
  <c r="I89" i="4"/>
  <c r="F89" i="4"/>
  <c r="H89" i="4" s="1"/>
  <c r="F89" i="1"/>
  <c r="H89" i="1" s="1"/>
  <c r="F87" i="6"/>
  <c r="H87" i="6" s="1"/>
  <c r="F87" i="2"/>
  <c r="H87" i="2" s="1"/>
</calcChain>
</file>

<file path=xl/sharedStrings.xml><?xml version="1.0" encoding="utf-8"?>
<sst xmlns="http://schemas.openxmlformats.org/spreadsheetml/2006/main" count="1990" uniqueCount="531">
  <si>
    <t>DROIT</t>
  </si>
  <si>
    <t>01</t>
  </si>
  <si>
    <t>02</t>
  </si>
  <si>
    <t>03</t>
  </si>
  <si>
    <t>04</t>
  </si>
  <si>
    <t>05</t>
  </si>
  <si>
    <t>06</t>
  </si>
  <si>
    <t>LETTRES</t>
  </si>
  <si>
    <t>07</t>
  </si>
  <si>
    <t>08</t>
  </si>
  <si>
    <t>09</t>
  </si>
  <si>
    <t>10</t>
  </si>
  <si>
    <t>11</t>
  </si>
  <si>
    <t>12</t>
  </si>
  <si>
    <t>13</t>
  </si>
  <si>
    <t>14</t>
  </si>
  <si>
    <t>15</t>
  </si>
  <si>
    <t>16</t>
  </si>
  <si>
    <t>17</t>
  </si>
  <si>
    <t>18</t>
  </si>
  <si>
    <t>19</t>
  </si>
  <si>
    <t>20</t>
  </si>
  <si>
    <t>21</t>
  </si>
  <si>
    <t>22</t>
  </si>
  <si>
    <t>23</t>
  </si>
  <si>
    <t>24</t>
  </si>
  <si>
    <t>70</t>
  </si>
  <si>
    <t>71</t>
  </si>
  <si>
    <t>72</t>
  </si>
  <si>
    <t>73</t>
  </si>
  <si>
    <t>74</t>
  </si>
  <si>
    <t>76</t>
  </si>
  <si>
    <t>85</t>
  </si>
  <si>
    <t>86</t>
  </si>
  <si>
    <t>87</t>
  </si>
  <si>
    <t>SCIENCES</t>
  </si>
  <si>
    <t>25</t>
  </si>
  <si>
    <t>26</t>
  </si>
  <si>
    <t>27</t>
  </si>
  <si>
    <t>28</t>
  </si>
  <si>
    <t>29</t>
  </si>
  <si>
    <t>30</t>
  </si>
  <si>
    <t>31</t>
  </si>
  <si>
    <t>32</t>
  </si>
  <si>
    <t>33</t>
  </si>
  <si>
    <t>34</t>
  </si>
  <si>
    <t>35</t>
  </si>
  <si>
    <t>36</t>
  </si>
  <si>
    <t>37</t>
  </si>
  <si>
    <t>60</t>
  </si>
  <si>
    <t>61</t>
  </si>
  <si>
    <t>62</t>
  </si>
  <si>
    <t>63</t>
  </si>
  <si>
    <t>64</t>
  </si>
  <si>
    <t>65</t>
  </si>
  <si>
    <t>66</t>
  </si>
  <si>
    <t>67</t>
  </si>
  <si>
    <t>68</t>
  </si>
  <si>
    <t>69</t>
  </si>
  <si>
    <t>Total général</t>
  </si>
  <si>
    <t>Postes publiés</t>
  </si>
  <si>
    <t>Postes pourvus</t>
  </si>
  <si>
    <t>Total des postes pourvus</t>
  </si>
  <si>
    <t>Mutation</t>
  </si>
  <si>
    <t>Détachement</t>
  </si>
  <si>
    <t>Concours</t>
  </si>
  <si>
    <t>% de postes pourvus
(Tous modes)</t>
  </si>
  <si>
    <t>% de postes pourvus
(Concours)</t>
  </si>
  <si>
    <t>% de postes pourvus
(Mutation et détachement)</t>
  </si>
  <si>
    <t>77</t>
  </si>
  <si>
    <t>Postes publiés
(A)</t>
  </si>
  <si>
    <t>Postes non pourvus</t>
  </si>
  <si>
    <t>Ratio
(B/A)</t>
  </si>
  <si>
    <t>Total
(B)</t>
  </si>
  <si>
    <t>Maîtres de conférences</t>
  </si>
  <si>
    <t>Article 26-I-1</t>
  </si>
  <si>
    <t>Article 26-I-2</t>
  </si>
  <si>
    <t>Article 33</t>
  </si>
  <si>
    <t>Professeurs des universités</t>
  </si>
  <si>
    <t>Article 46.1</t>
  </si>
  <si>
    <t>Article 46.4</t>
  </si>
  <si>
    <t>Article 51</t>
  </si>
  <si>
    <t>Article 49-2</t>
  </si>
  <si>
    <t>Droit</t>
  </si>
  <si>
    <t>Lettres</t>
  </si>
  <si>
    <t>Pharmacie</t>
  </si>
  <si>
    <t>Sciences</t>
  </si>
  <si>
    <t>Année de qualification</t>
  </si>
  <si>
    <t>Total</t>
  </si>
  <si>
    <t>%</t>
  </si>
  <si>
    <t>Candidatures</t>
  </si>
  <si>
    <t>Candidats</t>
  </si>
  <si>
    <t>Nombre de candidatures / poste</t>
  </si>
  <si>
    <t>Nombre de candidats /poste</t>
  </si>
  <si>
    <t>Taux de réussite
(nombre de recrutés / nombre de candidats</t>
  </si>
  <si>
    <t>Recrutés</t>
  </si>
  <si>
    <t>Nombre</t>
  </si>
  <si>
    <t>% de femmes</t>
  </si>
  <si>
    <t>Académie d'origine</t>
  </si>
  <si>
    <t>AIX-MARSEILLE</t>
  </si>
  <si>
    <t>AMIENS</t>
  </si>
  <si>
    <t>BESANCON</t>
  </si>
  <si>
    <t>BORDEAUX</t>
  </si>
  <si>
    <t>CAEN</t>
  </si>
  <si>
    <t>CLERMONT-FERRAND</t>
  </si>
  <si>
    <t>CRETEIL</t>
  </si>
  <si>
    <t>DIJON</t>
  </si>
  <si>
    <t>GRENOBLE</t>
  </si>
  <si>
    <t>GUADELOUPE</t>
  </si>
  <si>
    <t>LILLE</t>
  </si>
  <si>
    <t>LYON</t>
  </si>
  <si>
    <t>MONTPELLIER</t>
  </si>
  <si>
    <t>NANTES</t>
  </si>
  <si>
    <t>NICE</t>
  </si>
  <si>
    <t>PARIS</t>
  </si>
  <si>
    <t>POITIERS</t>
  </si>
  <si>
    <t>REIMS</t>
  </si>
  <si>
    <t>RENNES</t>
  </si>
  <si>
    <t>ROUEN</t>
  </si>
  <si>
    <t>STRASBOURG</t>
  </si>
  <si>
    <t>TOULOUSE</t>
  </si>
  <si>
    <t>VERSAILLES</t>
  </si>
  <si>
    <t>Académie de recrutement / grande discipline</t>
  </si>
  <si>
    <t>LIMOGES</t>
  </si>
  <si>
    <t>LA REUNION</t>
  </si>
  <si>
    <t>CORSE</t>
  </si>
  <si>
    <t>Aix-Marseille</t>
  </si>
  <si>
    <t>Amiens</t>
  </si>
  <si>
    <t>Besançon</t>
  </si>
  <si>
    <t>Bordeaux</t>
  </si>
  <si>
    <t>Caen</t>
  </si>
  <si>
    <t>Clermont-Ferrand</t>
  </si>
  <si>
    <t>Corse</t>
  </si>
  <si>
    <t>Créteil</t>
  </si>
  <si>
    <t>Dijon</t>
  </si>
  <si>
    <t>Grenoble</t>
  </si>
  <si>
    <t>La Réunion</t>
  </si>
  <si>
    <t>Lille</t>
  </si>
  <si>
    <t>Limoges</t>
  </si>
  <si>
    <t>Lyon</t>
  </si>
  <si>
    <t>Montpellier</t>
  </si>
  <si>
    <t>Nancy-Metz</t>
  </si>
  <si>
    <t>Nantes</t>
  </si>
  <si>
    <t>Nice</t>
  </si>
  <si>
    <t>Orléans-Tours</t>
  </si>
  <si>
    <t>Paris</t>
  </si>
  <si>
    <t>Poitiers</t>
  </si>
  <si>
    <t>Reims</t>
  </si>
  <si>
    <t>Rennes</t>
  </si>
  <si>
    <t>Rouen</t>
  </si>
  <si>
    <t>Strasbourg</t>
  </si>
  <si>
    <t>Toulouse</t>
  </si>
  <si>
    <t>Versailles</t>
  </si>
  <si>
    <t>GUYANE</t>
  </si>
  <si>
    <t>MCF</t>
  </si>
  <si>
    <t>PR</t>
  </si>
  <si>
    <t>Absence de candidature</t>
  </si>
  <si>
    <t>Interruption de procédure</t>
  </si>
  <si>
    <t>Motif de non pourvoiement</t>
  </si>
  <si>
    <t>AIX IEP</t>
  </si>
  <si>
    <t>AIX-MARSEILLE EC</t>
  </si>
  <si>
    <t>COMPIEGNE UTC</t>
  </si>
  <si>
    <t>BORDEAUX 3</t>
  </si>
  <si>
    <t>BORDEAUX IP</t>
  </si>
  <si>
    <t>PAU</t>
  </si>
  <si>
    <t>CORTE</t>
  </si>
  <si>
    <t>PARIS 12</t>
  </si>
  <si>
    <t>PARIS 13</t>
  </si>
  <si>
    <t>PARIS ISM</t>
  </si>
  <si>
    <t>CHAMBERY</t>
  </si>
  <si>
    <t>GRENOBLE IEP</t>
  </si>
  <si>
    <t>ARTOIS</t>
  </si>
  <si>
    <t>LILLE IEP</t>
  </si>
  <si>
    <t>LITTORAL</t>
  </si>
  <si>
    <t>LYON 2</t>
  </si>
  <si>
    <t>LYON 3</t>
  </si>
  <si>
    <t>LYON EC</t>
  </si>
  <si>
    <t>LYON ENS</t>
  </si>
  <si>
    <t>LYON IEP</t>
  </si>
  <si>
    <t>LYON INSA</t>
  </si>
  <si>
    <t>ST ETIENNE</t>
  </si>
  <si>
    <t>MONTPELLIER 3</t>
  </si>
  <si>
    <t>NIMES</t>
  </si>
  <si>
    <t>PERPIGNAN</t>
  </si>
  <si>
    <t>LORRAINE</t>
  </si>
  <si>
    <t>ANGERS</t>
  </si>
  <si>
    <t>LE MANS</t>
  </si>
  <si>
    <t>NANTES EC</t>
  </si>
  <si>
    <t>TOULON</t>
  </si>
  <si>
    <t>ORLEANS</t>
  </si>
  <si>
    <t>TOURS</t>
  </si>
  <si>
    <t>POLYNESIE</t>
  </si>
  <si>
    <t>PARIS CNAM</t>
  </si>
  <si>
    <t>PARIS DAUPHINE</t>
  </si>
  <si>
    <t>PARIS ENS</t>
  </si>
  <si>
    <t>PARIS ENSAM</t>
  </si>
  <si>
    <t>POITIERS ENSMA</t>
  </si>
  <si>
    <t>BREST</t>
  </si>
  <si>
    <t>BRETAGNE SUD</t>
  </si>
  <si>
    <t>RENNES 1</t>
  </si>
  <si>
    <t>RENNES IEP</t>
  </si>
  <si>
    <t>RENNES INSA</t>
  </si>
  <si>
    <t>LE HAVRE</t>
  </si>
  <si>
    <t>ROUEN INSA</t>
  </si>
  <si>
    <t>MULHOUSE</t>
  </si>
  <si>
    <t>STRASBOURG INSA</t>
  </si>
  <si>
    <t>TARBES ENI</t>
  </si>
  <si>
    <t>TOULOUSE 2</t>
  </si>
  <si>
    <t>TOULOUSE 3</t>
  </si>
  <si>
    <t>TOULOUSE INP</t>
  </si>
  <si>
    <t>TOULOUSE INSA</t>
  </si>
  <si>
    <t>CENTRALESUPELEC</t>
  </si>
  <si>
    <t>CERGY ENSEA</t>
  </si>
  <si>
    <t>EVRY</t>
  </si>
  <si>
    <t>PARIS 10</t>
  </si>
  <si>
    <t>SURESNES INSHEA</t>
  </si>
  <si>
    <t>Publiés</t>
  </si>
  <si>
    <t>Pourvus</t>
  </si>
  <si>
    <t>Ratio qualifications / postes offerts</t>
  </si>
  <si>
    <t>Postes</t>
  </si>
  <si>
    <t>Admissibles</t>
  </si>
  <si>
    <t>Admis</t>
  </si>
  <si>
    <t>DIRECTION GENERALE DES RESSOURCES HUMAINES</t>
  </si>
  <si>
    <t xml:space="preserve">Service des personnels enseignants de l'enseignement supérieur et de la recherche </t>
  </si>
  <si>
    <t>© www.enseignementsup-recherche.gouv.fr</t>
  </si>
  <si>
    <t>Article 46.3</t>
  </si>
  <si>
    <t>Campagne de recrutement et d'affectation des professeurs des universités et des maîtres de conférences
- Données générales -</t>
  </si>
  <si>
    <t>Grande discipline / groupe disciplinaire / section du CNU</t>
  </si>
  <si>
    <t>Campagne de recrutement et d'affectation des professeurs des universités et des maîtres de conférences
- Les candidatures -</t>
  </si>
  <si>
    <t>Campagne de recrutement et d'affectation des professeurs des universités et des maîtres de conférences
- Données détaillées -</t>
  </si>
  <si>
    <r>
      <rPr>
        <b/>
        <u/>
        <sz val="10"/>
        <color theme="0"/>
        <rFont val="Times New Roman"/>
        <family val="1"/>
      </rPr>
      <t>Tableau III-1</t>
    </r>
    <r>
      <rPr>
        <b/>
        <sz val="10"/>
        <color theme="0"/>
        <rFont val="Times New Roman"/>
        <family val="1"/>
      </rPr>
      <t xml:space="preserve"> : Répartition par grande discipline, groupe disciplinaire, section du CNU et mode de pourvoiement des postes offerts et pourvus</t>
    </r>
  </si>
  <si>
    <r>
      <rPr>
        <b/>
        <u/>
        <sz val="10"/>
        <color theme="0"/>
        <rFont val="Times New Roman"/>
        <family val="1"/>
      </rPr>
      <t>Tableau III-2</t>
    </r>
    <r>
      <rPr>
        <b/>
        <sz val="10"/>
        <color theme="0"/>
        <rFont val="Times New Roman"/>
        <family val="1"/>
      </rPr>
      <t xml:space="preserve"> : Répartition par grande discipline, groupe disciplinaire, section du CNU et mode de pourvoiement des postes offerts et pourvus</t>
    </r>
  </si>
  <si>
    <t>Campagne de recrutement et d'affectation des professeurs des universités et des maîtres de conférences
- Les mutations -</t>
  </si>
  <si>
    <r>
      <rPr>
        <b/>
        <u/>
        <sz val="10"/>
        <color theme="0"/>
        <rFont val="Times New Roman"/>
        <family val="1"/>
      </rPr>
      <t>Tableau IV-1</t>
    </r>
    <r>
      <rPr>
        <b/>
        <sz val="10"/>
        <color theme="0"/>
        <rFont val="Times New Roman"/>
        <family val="1"/>
      </rPr>
      <t xml:space="preserve"> : Répartition par grande discipline, académie de recrutement / d'origine des maîtres de conférences recrutés par mutation</t>
    </r>
  </si>
  <si>
    <r>
      <rPr>
        <b/>
        <u/>
        <sz val="10"/>
        <color theme="0"/>
        <rFont val="Times New Roman"/>
        <family val="1"/>
      </rPr>
      <t>Tableau IV-2</t>
    </r>
    <r>
      <rPr>
        <b/>
        <sz val="10"/>
        <color theme="0"/>
        <rFont val="Times New Roman"/>
        <family val="1"/>
      </rPr>
      <t xml:space="preserve"> : Répartition par grande discipline, académie de recrutement / d'origine des professeurs des universités recrutés par mutation</t>
    </r>
  </si>
  <si>
    <r>
      <rPr>
        <b/>
        <u/>
        <sz val="10"/>
        <color theme="0"/>
        <rFont val="Times New Roman"/>
        <family val="1"/>
      </rPr>
      <t>Tableau IV-3</t>
    </r>
    <r>
      <rPr>
        <b/>
        <sz val="10"/>
        <color theme="0"/>
        <rFont val="Times New Roman"/>
        <family val="1"/>
      </rPr>
      <t xml:space="preserve"> : Solde académique des mutations par grande discipline </t>
    </r>
    <r>
      <rPr>
        <b/>
        <vertAlign val="superscript"/>
        <sz val="10"/>
        <color theme="0"/>
        <rFont val="Times New Roman"/>
        <family val="1"/>
      </rPr>
      <t>1)</t>
    </r>
  </si>
  <si>
    <r>
      <rPr>
        <i/>
        <vertAlign val="superscript"/>
        <sz val="8"/>
        <rFont val="Times New Roman"/>
        <family val="1"/>
      </rPr>
      <t xml:space="preserve">1) </t>
    </r>
    <r>
      <rPr>
        <i/>
        <sz val="8"/>
        <rFont val="Times New Roman"/>
        <family val="1"/>
      </rPr>
      <t>Solde académique = mutations entrantes - mutations sortantes</t>
    </r>
  </si>
  <si>
    <t>Campagne de recrutement et d'affectation des professeurs des universités et des maîtres de conférences
- Postes non pourvus -</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</si>
  <si>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</si>
  <si>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</si>
  <si>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</si>
  <si>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</si>
  <si>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</si>
  <si>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</si>
  <si>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</si>
  <si>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</si>
  <si>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</si>
  <si>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</si>
  <si>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</si>
  <si>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</si>
  <si>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</si>
  <si>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</si>
  <si>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Langues et littératures</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</si>
  <si>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</si>
  <si>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</si>
  <si>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</si>
  <si>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</si>
  <si>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</si>
  <si>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</si>
  <si>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</si>
  <si>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</si>
  <si>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</si>
  <si>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</si>
  <si>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</si>
  <si>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</si>
  <si>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</si>
  <si>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</si>
  <si>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</si>
  <si>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</si>
  <si>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</si>
  <si>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</si>
  <si>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</si>
  <si>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Groupe interdisciplinaire</t>
  </si>
  <si>
    <t>Sciences de l'éducation</t>
  </si>
  <si>
    <t>Sciences de l'information et de la communication</t>
  </si>
  <si>
    <t>Epistémologie, histoire des sciences et des techniques</t>
  </si>
  <si>
    <t>Cultures et langues régionales</t>
  </si>
  <si>
    <t>Sciences et techniques des activités physiques et sportives</t>
  </si>
  <si>
    <t>Théologie</t>
  </si>
  <si>
    <t>Théologie catholique</t>
  </si>
  <si>
    <t>Théologie protestante</t>
  </si>
  <si>
    <t>Mathématiques et informatique</t>
  </si>
  <si>
    <t>Mathématiques</t>
  </si>
  <si>
    <t>Mathématiques appliquées et applications des mathématiques</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</si>
  <si>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</si>
  <si>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</si>
  <si>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</si>
  <si>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</si>
  <si>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</si>
  <si>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</si>
  <si>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</si>
  <si>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</si>
  <si>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</si>
  <si>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</si>
  <si>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</si>
  <si>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</si>
  <si>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</si>
  <si>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</si>
  <si>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</si>
  <si>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</si>
  <si>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</si>
  <si>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</si>
  <si>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</si>
  <si>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</si>
  <si>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</si>
  <si>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</si>
  <si>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</si>
  <si>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</si>
  <si>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</si>
  <si>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</si>
  <si>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</si>
  <si>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</si>
  <si>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r>
      <rPr>
        <b/>
        <u/>
        <sz val="10"/>
        <color theme="0"/>
        <rFont val="Times New Roman"/>
        <family val="1"/>
      </rPr>
      <t>Tableau S2</t>
    </r>
    <r>
      <rPr>
        <b/>
        <sz val="10"/>
        <color theme="0"/>
        <rFont val="Times New Roman"/>
        <family val="1"/>
      </rPr>
      <t xml:space="preserve"> : Répartition par corps, article et mode de pourvoiement des postes publiés et pourvus</t>
    </r>
  </si>
  <si>
    <r>
      <rPr>
        <b/>
        <u/>
        <sz val="10"/>
        <color theme="0"/>
        <rFont val="Times New Roman"/>
        <family val="1"/>
      </rPr>
      <t>Tableau S4</t>
    </r>
    <r>
      <rPr>
        <b/>
        <sz val="10"/>
        <color theme="0"/>
        <rFont val="Times New Roman"/>
        <family val="1"/>
      </rPr>
      <t xml:space="preserve"> : Répartition par académie, établissement, grande discipline et corps des postes publiés et pourvus</t>
    </r>
  </si>
  <si>
    <r>
      <rPr>
        <b/>
        <u/>
        <sz val="10"/>
        <color theme="0"/>
        <rFont val="Times New Roman"/>
        <family val="1"/>
      </rPr>
      <t>Tableau II-1</t>
    </r>
    <r>
      <rPr>
        <b/>
        <sz val="10"/>
        <color theme="0"/>
        <rFont val="Times New Roman"/>
        <family val="1"/>
      </rPr>
      <t xml:space="preserve"> : Répartition par grande discipline, groupe disciplinaire et section du CNU des postes publiés, pourvus, des candidatures et des candidats</t>
    </r>
  </si>
  <si>
    <r>
      <rPr>
        <b/>
        <u/>
        <sz val="10"/>
        <color theme="0"/>
        <rFont val="Times New Roman"/>
        <family val="1"/>
      </rPr>
      <t>Tableau II-2</t>
    </r>
    <r>
      <rPr>
        <b/>
        <sz val="10"/>
        <color theme="0"/>
        <rFont val="Times New Roman"/>
        <family val="1"/>
      </rPr>
      <t xml:space="preserve"> : Répartition par grande discipline, groupe disciplinaire et section du CNU des postes publiés, pourvus, des candidatures et des candidats</t>
    </r>
  </si>
  <si>
    <t>Académie</t>
  </si>
  <si>
    <r>
      <rPr>
        <b/>
        <u/>
        <sz val="10"/>
        <color theme="0"/>
        <rFont val="Times New Roman"/>
        <family val="1"/>
      </rPr>
      <t>Tableau V-1</t>
    </r>
    <r>
      <rPr>
        <b/>
        <sz val="10"/>
        <color theme="0"/>
        <rFont val="Times New Roman"/>
        <family val="1"/>
      </rPr>
      <t xml:space="preserve"> : Répartition par grande discipline, groupe disciplinaire, section du CNU et année de qualification des maîtres de conférences recrutés par concours</t>
    </r>
  </si>
  <si>
    <r>
      <rPr>
        <i/>
        <vertAlign val="superscript"/>
        <sz val="9"/>
        <color theme="1"/>
        <rFont val="Times New Roman"/>
        <family val="1"/>
      </rPr>
      <t>1)</t>
    </r>
    <r>
      <rPr>
        <i/>
        <sz val="9"/>
        <color theme="1"/>
        <rFont val="Times New Roman"/>
        <family val="1"/>
      </rPr>
      <t xml:space="preserve"> Enseignants dispensés de qualification (fonctions équivalentes à l'étrangers)</t>
    </r>
  </si>
  <si>
    <r>
      <rPr>
        <b/>
        <u/>
        <sz val="10"/>
        <color theme="0"/>
        <rFont val="Times New Roman"/>
        <family val="1"/>
      </rPr>
      <t>Tableau V-2</t>
    </r>
    <r>
      <rPr>
        <b/>
        <sz val="10"/>
        <color theme="0"/>
        <rFont val="Times New Roman"/>
        <family val="1"/>
      </rPr>
      <t xml:space="preserve"> : Répartition par grande discipline, groupe disciplinaire, section du CNU et année de qualification des professeurs des universités recrutés par concours</t>
    </r>
  </si>
  <si>
    <t>Ratio</t>
  </si>
  <si>
    <t>Etablissement</t>
  </si>
  <si>
    <r>
      <rPr>
        <b/>
        <u/>
        <sz val="10"/>
        <color theme="0"/>
        <rFont val="Times New Roman"/>
        <family val="1"/>
      </rPr>
      <t>Tableau S3</t>
    </r>
    <r>
      <rPr>
        <b/>
        <sz val="10"/>
        <color theme="0"/>
        <rFont val="Times New Roman"/>
        <family val="1"/>
      </rPr>
      <t xml:space="preserve"> : Répartition par corps, article et mode de pourvoiement des postes publiés et pourvus</t>
    </r>
  </si>
  <si>
    <r>
      <rPr>
        <b/>
        <u/>
        <sz val="10"/>
        <color theme="0"/>
        <rFont val="Times New Roman"/>
        <family val="1"/>
      </rPr>
      <t>Tableau S1</t>
    </r>
    <r>
      <rPr>
        <b/>
        <sz val="10"/>
        <color theme="0"/>
        <rFont val="Times New Roman"/>
        <family val="1"/>
      </rPr>
      <t xml:space="preserve"> : Répartition par corps, article et mode de pourvoiement des postes publiés et pourvus</t>
    </r>
  </si>
  <si>
    <t>Grande discipline / académie de recrutement</t>
  </si>
  <si>
    <t>Disciplines juridiques, politique, économiques et de gestion</t>
  </si>
  <si>
    <r>
      <rPr>
        <b/>
        <u/>
        <sz val="10"/>
        <color theme="0"/>
        <rFont val="Times New Roman"/>
        <family val="1"/>
      </rPr>
      <t xml:space="preserve">Tableau II-4 </t>
    </r>
    <r>
      <rPr>
        <b/>
        <sz val="10"/>
        <color theme="0"/>
        <rFont val="Times New Roman"/>
        <family val="1"/>
      </rPr>
      <t>: Répartition par établissement et par corps des postes publiés et du nombre de candidats</t>
    </r>
  </si>
  <si>
    <t>Campagne de recrutement et d'affectation des professeurs des universités et des maîtres de conférences</t>
  </si>
  <si>
    <t>I / Données générales</t>
  </si>
  <si>
    <t>II / Les candidatures</t>
  </si>
  <si>
    <t>III / Données détaillées</t>
  </si>
  <si>
    <t>IV / Les mutations</t>
  </si>
  <si>
    <t>VI / Postes non pourvus</t>
  </si>
  <si>
    <t xml:space="preserve"> Répartition par corps, article et mode de pourvoiement des postes publiés et pourvus (Ensemble de la campagne)</t>
  </si>
  <si>
    <t xml:space="preserve"> Répartition par corps, article et mode de pourvoiement des postes publiés et pourvus (Session synchronisée)</t>
  </si>
  <si>
    <t xml:space="preserve"> Répartition par corps, article et mode de pourvoiement des postes publiés et pourvus (Session "au fil de l'eau")</t>
  </si>
  <si>
    <t xml:space="preserve"> Répartition par académie, établissement, grande discipline et corps des postes publiés et pourvus</t>
  </si>
  <si>
    <t xml:space="preserve"> Répartition par grande discipline, groupe disciplinaire et section du CNU des postes publiés, pourvus, des candidatures et des candidats (Maîtres de conférences)</t>
  </si>
  <si>
    <t xml:space="preserve"> Répartition par grande discipline, groupe disciplinaire et section du CNU des postes publiés, pourvus, des candidatures et des candidats (Professeurs des universités)</t>
  </si>
  <si>
    <t xml:space="preserve"> Répartition par grande discipline, groupe disciplinaire, section du CNU et corps des candidats et recrutés</t>
  </si>
  <si>
    <t xml:space="preserve"> Répartition par établissement et par corps des postes publiés et du nombre de candidats</t>
  </si>
  <si>
    <t xml:space="preserve"> Répartition par grande discipline, groupe disciplinaire, section du CNU et mode de pourvoiement des postes offerts et pourvus (Maîtres de conférences, tous articles confondus)</t>
  </si>
  <si>
    <t xml:space="preserve"> Répartition par grande discipline, groupe disciplinaire, section du CNU et mode de pourvoiement des postes offerts et pourvus (Maîtres de conférences, article 26-I-1)</t>
  </si>
  <si>
    <t xml:space="preserve"> Répartition par grande discipline, groupe disciplinaire, section du CNU et mode de pourvoiement des postes offerts et pourvus (Professeurs des universités, article 46.1)</t>
  </si>
  <si>
    <t xml:space="preserve"> Répartition par section du CNU des postes offerts et pourvus (Professeurs des universités, agrégation)</t>
  </si>
  <si>
    <t xml:space="preserve"> Répartition par grande discipline, académie de recrutement / d'origine des maîtres de conférences recrutés par mutation</t>
  </si>
  <si>
    <t xml:space="preserve"> Répartition par grande discipline, académie de recrutement / d'origine des professeurs des universités recrutés par mutation</t>
  </si>
  <si>
    <t xml:space="preserve"> Solde académique des mutations par grande discipline</t>
  </si>
  <si>
    <t xml:space="preserve"> Soldes migratoires des mutations depuis 10 ans</t>
  </si>
  <si>
    <t xml:space="preserve"> Répartition par grande discipline, groupe disciplinaire, section du CNU et année de qualification des maîtres de conférences recrutés par concours</t>
  </si>
  <si>
    <t xml:space="preserve"> Répartition par grande discipline, groupe disciplinaire, section du CNU et année de qualification des professeurs des universités recrutés par concours</t>
  </si>
  <si>
    <t xml:space="preserve"> Répartition par corps, article et mode de non pourvoiement des postes non pourvus</t>
  </si>
  <si>
    <t>Tableau S1 :</t>
  </si>
  <si>
    <t>Tableau S2 :</t>
  </si>
  <si>
    <t>Tableau S3 :</t>
  </si>
  <si>
    <t>Tableau S4 :</t>
  </si>
  <si>
    <t>Tableau II-1 :</t>
  </si>
  <si>
    <t>Tableau II-2 :</t>
  </si>
  <si>
    <t>Tableau III-3 :</t>
  </si>
  <si>
    <t>Tableau II-4 :</t>
  </si>
  <si>
    <t>Tableau III-1 :</t>
  </si>
  <si>
    <t>Tableau III-2 :</t>
  </si>
  <si>
    <t>Tableau IV-1 :</t>
  </si>
  <si>
    <t>Tableau IV-2 :</t>
  </si>
  <si>
    <t>Tableau IV-3 :</t>
  </si>
  <si>
    <t>Tableau IV-4 :</t>
  </si>
  <si>
    <t>Tableau IV-5 :</t>
  </si>
  <si>
    <t>Tableau V-1 :</t>
  </si>
  <si>
    <t>Tableau V-2 :</t>
  </si>
  <si>
    <t>Tableau V-3 :</t>
  </si>
  <si>
    <t>Tables des matières</t>
  </si>
  <si>
    <t>Article 29</t>
  </si>
  <si>
    <t>BELFORT UTBM</t>
  </si>
  <si>
    <t>BESANCON ENSM</t>
  </si>
  <si>
    <t>BORDEAUX IEP</t>
  </si>
  <si>
    <t>ENS LOUIS LUMIERE</t>
  </si>
  <si>
    <t>GRENOBLE ALPES</t>
  </si>
  <si>
    <t>ANTILLES</t>
  </si>
  <si>
    <t>LYON 1</t>
  </si>
  <si>
    <t>PARIS IEP</t>
  </si>
  <si>
    <t>PARIS INALCO</t>
  </si>
  <si>
    <t>TROYES UTT</t>
  </si>
  <si>
    <t>RENNES 2</t>
  </si>
  <si>
    <t>TOULOUSE 1</t>
  </si>
  <si>
    <t>MAYOTTE CUFR</t>
  </si>
  <si>
    <t>xx 1)</t>
  </si>
  <si>
    <t>Vœux préférentiels sur d'autres postes</t>
  </si>
  <si>
    <t>Article 26-I-3</t>
  </si>
  <si>
    <t>Article 46.2</t>
  </si>
  <si>
    <t>CLERMONT AUVERGNE</t>
  </si>
  <si>
    <t>EVRY ENSIIE</t>
  </si>
  <si>
    <t>AVIGNON</t>
  </si>
  <si>
    <t>CAEN ENSI</t>
  </si>
  <si>
    <t>CLERMONT SIGMA</t>
  </si>
  <si>
    <t>PARIS 08</t>
  </si>
  <si>
    <t>GRENOBLE IP</t>
  </si>
  <si>
    <t>Hors académie</t>
  </si>
  <si>
    <t>LYON ENSATT</t>
  </si>
  <si>
    <t>PARIS 01</t>
  </si>
  <si>
    <t>PARIS 02</t>
  </si>
  <si>
    <t>PARIS 03</t>
  </si>
  <si>
    <t>LA ROCHELLE</t>
  </si>
  <si>
    <t>LETTRES ET SCIENCES HUMAINES</t>
  </si>
  <si>
    <t>SCIENCES ET TECHNIQUES</t>
  </si>
  <si>
    <t>Droit et Science politique</t>
  </si>
  <si>
    <t>Sciences économique et de gestion</t>
  </si>
  <si>
    <t>Langues et Littératures</t>
  </si>
  <si>
    <t>Mathématiques et Informatique</t>
  </si>
  <si>
    <t>Mécanique, Génie mécanique, Génie informatique, Energétique</t>
  </si>
  <si>
    <t>Biologie et Biochimie</t>
  </si>
  <si>
    <r>
      <t>Candidat</t>
    </r>
    <r>
      <rPr>
        <b/>
        <vertAlign val="superscript"/>
        <sz val="10"/>
        <color theme="0"/>
        <rFont val="Times New Roman"/>
        <family val="1"/>
      </rPr>
      <t>1</t>
    </r>
  </si>
  <si>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</si>
  <si>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r>
      <rPr>
        <b/>
        <u/>
        <sz val="10"/>
        <color theme="0"/>
        <rFont val="Times New Roman"/>
        <family val="1"/>
      </rPr>
      <t xml:space="preserve">Tableau IV-4 </t>
    </r>
    <r>
      <rPr>
        <b/>
        <sz val="10"/>
        <color theme="0"/>
        <rFont val="Times New Roman"/>
        <family val="1"/>
      </rPr>
      <t>: Soldes des mutations depuis 10 ans</t>
    </r>
  </si>
  <si>
    <t>Bilan des mutations prioritaires</t>
  </si>
  <si>
    <t>Hommes</t>
  </si>
  <si>
    <t>Femmes</t>
  </si>
  <si>
    <t>Candidats à la mutation</t>
  </si>
  <si>
    <t>dont candidats au titre du rapprochement de conjoint</t>
  </si>
  <si>
    <t>dont candidats "bénéficiaires de l'obligation d'emploi" (BOE)</t>
  </si>
  <si>
    <t>Total des candidats à une mutation prioritaire</t>
  </si>
  <si>
    <t>Part des candidats à une mutation prioritaire dans l'ensemble des candidats</t>
  </si>
  <si>
    <t>Recrutés par mutation</t>
  </si>
  <si>
    <t>dont recrutés au titre du rapprochement de conjoint</t>
  </si>
  <si>
    <t>dont recrutés "BOE"</t>
  </si>
  <si>
    <t>Total des recrutés par mutation prioritaire</t>
  </si>
  <si>
    <t>Part des recrutés par mutation prioritaire dans l'ensemble des candidats à une mutation prioritaire</t>
  </si>
  <si>
    <t>Total des recrutés par mutation non prioritaire</t>
  </si>
  <si>
    <t>Part des recrutés par mutation prioritaire dans l'ensemble des recrutés par mutation</t>
  </si>
  <si>
    <t>Absence de lauréat proposé par le comité de sélection</t>
  </si>
  <si>
    <t>Refus du directeur (Art. L713-9)</t>
  </si>
  <si>
    <t>Recrutement tous modes (concours, mutation, détachement...)</t>
  </si>
  <si>
    <t>Département des études et analyses prévisionnelles des ressources humaines</t>
  </si>
  <si>
    <t>Sous-direction de la gestion prévisionnelle et des affaires statutaires, indemnitaires et réglementaires</t>
  </si>
  <si>
    <t>Tableau II-3 :</t>
  </si>
  <si>
    <r>
      <rPr>
        <b/>
        <u/>
        <sz val="10"/>
        <color theme="0"/>
        <rFont val="Times New Roman"/>
        <family val="1"/>
      </rPr>
      <t>Tableau II-3</t>
    </r>
    <r>
      <rPr>
        <b/>
        <sz val="10"/>
        <color theme="0"/>
        <rFont val="Times New Roman"/>
        <family val="1"/>
      </rPr>
      <t xml:space="preserve"> : Répartition par grande discipline, groupe disciplinaire, section du CNU et corps des candidats et recrutés</t>
    </r>
  </si>
  <si>
    <r>
      <rPr>
        <b/>
        <u/>
        <sz val="10"/>
        <color theme="0"/>
        <rFont val="Times New Roman"/>
        <family val="1"/>
      </rPr>
      <t>Tableau III-3</t>
    </r>
    <r>
      <rPr>
        <b/>
        <sz val="10"/>
        <color theme="0"/>
        <rFont val="Times New Roman"/>
        <family val="1"/>
      </rPr>
      <t xml:space="preserve"> : Répartition par grande discipline, groupe disciplinaire, section du CNU et mode de pourvoiement des postes offerts et pourvus</t>
    </r>
  </si>
  <si>
    <t>Tableau III-4 :</t>
  </si>
  <si>
    <r>
      <rPr>
        <b/>
        <u/>
        <sz val="10"/>
        <color theme="0"/>
        <rFont val="Times New Roman"/>
        <family val="1"/>
      </rPr>
      <t>Tableau III-4</t>
    </r>
    <r>
      <rPr>
        <b/>
        <sz val="10"/>
        <color theme="0"/>
        <rFont val="Times New Roman"/>
        <family val="1"/>
      </rPr>
      <t xml:space="preserve"> : Répartition par grande discipline, groupe disciplinaire, section du CNU et mode de pourvoiement des postes offerts et pourvus</t>
    </r>
  </si>
  <si>
    <t>Tableau III-5 :</t>
  </si>
  <si>
    <r>
      <rPr>
        <b/>
        <u/>
        <sz val="10"/>
        <color theme="0"/>
        <rFont val="Times New Roman"/>
        <family val="1"/>
      </rPr>
      <t>Tableau III-5</t>
    </r>
    <r>
      <rPr>
        <b/>
        <sz val="10"/>
        <color theme="0"/>
        <rFont val="Times New Roman"/>
        <family val="1"/>
      </rPr>
      <t xml:space="preserve"> : Répartition par section du CNU des postes offerts et pourvus</t>
    </r>
  </si>
  <si>
    <r>
      <rPr>
        <b/>
        <u/>
        <sz val="10"/>
        <color theme="0"/>
        <rFont val="Times New Roman"/>
        <family val="1"/>
      </rPr>
      <t>Tableau VI</t>
    </r>
    <r>
      <rPr>
        <b/>
        <sz val="10"/>
        <color theme="0"/>
        <rFont val="Times New Roman"/>
        <family val="1"/>
      </rPr>
      <t xml:space="preserve"> : Répartition par corps, article et mode de non pourvoiement des postes non pourvus</t>
    </r>
  </si>
  <si>
    <t>Tableau VI :</t>
  </si>
  <si>
    <r>
      <t xml:space="preserve"> </t>
    </r>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</si>
  <si>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t xml:space="preserve"> Répartition par grande discipline, groupe disciplinaire, section du CNU et mode de pourvoiement des postes offerts et pourvus (Professeurs des universités, hors art 46.3 et l'agrégation)</t>
  </si>
  <si>
    <t>SORBONNE UNIVERSITE</t>
  </si>
  <si>
    <t>Autres sections Santé</t>
  </si>
  <si>
    <t>PHARMACIE ET AUTRE SANTE</t>
  </si>
  <si>
    <t>CENTRALE LILLE INSTITUT</t>
  </si>
  <si>
    <t>COTE D’AZUR UNIVERSITE</t>
  </si>
  <si>
    <t>CY CERGY PARIS UNIVERSITE</t>
  </si>
  <si>
    <t>ENS PARIS-SACLAY</t>
  </si>
  <si>
    <t>GUSTAVE EIFFEL UNIVERSITE</t>
  </si>
  <si>
    <t>PARIS-SACLAY UNIVERSITE</t>
  </si>
  <si>
    <t>RENNES ENS</t>
  </si>
  <si>
    <t>TOULOUSE IEP</t>
  </si>
  <si>
    <t xml:space="preserve">UNIVERSITE POLYTECHNIQUE HAUTS-DE-FRANCE </t>
  </si>
  <si>
    <t>Candidats avant désistement</t>
  </si>
  <si>
    <t>Désistement</t>
  </si>
  <si>
    <t>Sous-admissibles</t>
  </si>
  <si>
    <t>HORS ACADEMIE</t>
  </si>
  <si>
    <t>NANCY</t>
  </si>
  <si>
    <t>Guadeloupe</t>
  </si>
  <si>
    <t>Guyane</t>
  </si>
  <si>
    <t>Sciences de la rééducation et de réadaptation</t>
  </si>
  <si>
    <t>Sciences infirmières</t>
  </si>
  <si>
    <t>Maïeutique</t>
  </si>
  <si>
    <r>
      <rPr>
        <i/>
        <u/>
        <sz val="9"/>
        <rFont val="Times New Roman"/>
        <family val="1"/>
      </rPr>
      <t>Sources</t>
    </r>
    <r>
      <rPr>
        <i/>
        <sz val="9"/>
        <rFont val="Times New Roman"/>
        <family val="1"/>
      </rPr>
      <t>: GALAXIE - DGRH A1-1.</t>
    </r>
  </si>
  <si>
    <r>
      <rPr>
        <i/>
        <u/>
        <sz val="9"/>
        <rFont val="Times New Roman"/>
        <family val="1"/>
      </rPr>
      <t>Sources :</t>
    </r>
    <r>
      <rPr>
        <i/>
        <sz val="9"/>
        <rFont val="Times New Roman"/>
        <family val="1"/>
      </rPr>
      <t xml:space="preserve"> GALAXIE - DGRH A1-1.</t>
    </r>
  </si>
  <si>
    <r>
      <rPr>
        <i/>
        <u/>
        <sz val="9"/>
        <rFont val="Times New Roman"/>
        <family val="1"/>
      </rPr>
      <t>Sources</t>
    </r>
    <r>
      <rPr>
        <i/>
        <sz val="9"/>
        <rFont val="Times New Roman"/>
        <family val="1"/>
      </rPr>
      <t>: GALAXIE - DGRH A1-1 - DGRH A2-1.</t>
    </r>
  </si>
  <si>
    <r>
      <rPr>
        <i/>
        <u/>
        <sz val="9"/>
        <rFont val="Times New Roman"/>
        <family val="1"/>
      </rPr>
      <t>Champ</t>
    </r>
    <r>
      <rPr>
        <i/>
        <sz val="9"/>
        <rFont val="Times New Roman"/>
        <family val="1"/>
      </rPr>
      <t xml:space="preserve"> : Campagnes de recrutement des enseignants-chercheurs - Session synchronisée et "au fil de l'eau" (à partir de la campagne 2016), mutations uniquement.</t>
    </r>
  </si>
  <si>
    <r>
      <rPr>
        <i/>
        <u/>
        <sz val="9"/>
        <rFont val="Times New Roman"/>
        <family val="1"/>
      </rPr>
      <t>Source</t>
    </r>
    <r>
      <rPr>
        <i/>
        <sz val="9"/>
        <rFont val="Times New Roman"/>
        <family val="1"/>
      </rPr>
      <t>s GALAXIE / ANTEE - DGRH A1-1.</t>
    </r>
  </si>
  <si>
    <t>Pharmacie et autre santé</t>
  </si>
  <si>
    <t>PHARMACIE ET AUTRE SANTÉ</t>
  </si>
  <si>
    <t>92</t>
  </si>
  <si>
    <t>Tableau IV-5 : Bilan des mutations prioritaires</t>
  </si>
  <si>
    <t>PARIS CITE UNIVERSITE</t>
  </si>
  <si>
    <t>Champ : Campagne de recrutement des enseignants-chercheurs 2022 - Session synchronisée et "au fil de l'eau", tous articles de recrutement.</t>
  </si>
  <si>
    <t>Champ : Campagne de recrutement des enseignants-chercheurs 2022 - Session synchronisée, tous articles de recrutement.</t>
  </si>
  <si>
    <t>Champ : Campagne de recrutement des enseignants-chercheurs 2022 - Session "au fil de l'eau", tous articles de recrutement.</t>
  </si>
  <si>
    <t>Champ : Campagne de recrutement des enseignants-chercheurs 2022 - Session synchronisée et "au fil de l'eau", mutations uniquement.</t>
  </si>
  <si>
    <t>Campagne 2022 de recrutement des enseignants-chercheurs
- Session synchronisée et "au fil de l'eau" -</t>
  </si>
  <si>
    <t>Campagne 2022 de recrutement des enseignants-chercheurs
- Session synchronisée -</t>
  </si>
  <si>
    <t>Campagne 2022 de recrutement des enseignants-chercheurs
- Session "au fil de l'eau" -</t>
  </si>
  <si>
    <t>Campagne 2022 de recrutement des enseignants-chercheurs
 - Session synchronisée et "au fil de l'eau"</t>
  </si>
  <si>
    <r>
      <rPr>
        <i/>
        <u/>
        <sz val="9"/>
        <rFont val="Times New Roman"/>
        <family val="1"/>
      </rPr>
      <t>Sources</t>
    </r>
    <r>
      <rPr>
        <i/>
        <sz val="9"/>
        <rFont val="Times New Roman"/>
        <family val="1"/>
      </rPr>
      <t>: GALAXIE / ANTEE, FIDIS - DGRH A1-1, DGRH A2-1.</t>
    </r>
  </si>
  <si>
    <r>
      <rPr>
        <i/>
        <u/>
        <sz val="9"/>
        <rFont val="Times New Roman"/>
        <family val="1"/>
      </rPr>
      <t>Sources</t>
    </r>
    <r>
      <rPr>
        <i/>
        <sz val="9"/>
        <rFont val="Times New Roman"/>
        <family val="1"/>
      </rPr>
      <t>: GALAXIE / ANTEE - DGRH A1-1, DGRH A2-1.</t>
    </r>
  </si>
  <si>
    <r>
      <rPr>
        <i/>
        <u/>
        <sz val="9"/>
        <rFont val="Times New Roman"/>
        <family val="1"/>
      </rPr>
      <t>Sources</t>
    </r>
    <r>
      <rPr>
        <i/>
        <sz val="9"/>
        <rFont val="Times New Roman"/>
        <family val="1"/>
      </rPr>
      <t>: GALAXIE / FIDIS - DGRH A1-1, DGRH A2-1.</t>
    </r>
  </si>
  <si>
    <r>
      <rPr>
        <i/>
        <u/>
        <sz val="9"/>
        <rFont val="Times New Roman"/>
        <family val="1"/>
      </rPr>
      <t>Sources</t>
    </r>
    <r>
      <rPr>
        <i/>
        <sz val="9"/>
        <rFont val="Times New Roman"/>
        <family val="1"/>
      </rPr>
      <t>: GALAXIE - DGRH A1-1, DGRH A2-1.</t>
    </r>
  </si>
  <si>
    <t>Champ : Campagne de recrutement des enseignants-chercheurs 2022 - Session synchronisée et "au fil de l'eau", y compris article 46.3 et agrégation.</t>
  </si>
  <si>
    <t xml:space="preserve">INSA HAUTS-DE-FRANCE </t>
  </si>
  <si>
    <t xml:space="preserve">Enveloppes fluides du système Terre et autres planètes </t>
  </si>
  <si>
    <t>MONTPELLIER ENSC</t>
  </si>
  <si>
    <t>PARIS ENSC</t>
  </si>
  <si>
    <t>PARIS IAE</t>
  </si>
  <si>
    <t>RENNES EHESP</t>
  </si>
  <si>
    <t>VERSAILLES ST QUENT.</t>
  </si>
  <si>
    <t>Campagne 2022</t>
  </si>
  <si>
    <t>Campagne 2022 de recrutement des maîtres de conférences
- Session synchronisée et "au fil de l'eau" -</t>
  </si>
  <si>
    <t>Campagne 2022 de recrutement des professeurs des universités
- Session synchronisée et "au fil de l'eau" -</t>
  </si>
  <si>
    <t>Campagne 2022 de recrutement des maîtres de conférences
- Session synchronisée et "au fil de l'eau", article 26-I-1 -</t>
  </si>
  <si>
    <t>Campagne 2022 de recrutement des professeurs des universités
- Session synchronisée et "au fil de l'eau", article 46.1 -</t>
  </si>
  <si>
    <t>Campagne 2022 de recrutement des professeurs des universités
- Agrégation -</t>
  </si>
  <si>
    <t>Campagne 2022 de recrutement des professeurs des universités
- Session synchronisée et au fil de l'eau" -</t>
  </si>
  <si>
    <t>(données quantitatives disponibles au 10 janvier 2023)</t>
  </si>
  <si>
    <t>Champ : Campagne de recrutement des maîtres de conférences 2022 - Session synchronisée et "au fil de l'eau".</t>
  </si>
  <si>
    <t>Champ : Campagne de recrutement des maîtres de conférences 2022 - Session synchronisée et "au fil de l'eau", article 26-I-1.</t>
  </si>
  <si>
    <t>Champ : Campagne de recrutement des maîtres de conférences 2022 - Session synchronisée et "au fil de l'eau", mutations uniquement.</t>
  </si>
  <si>
    <t>Champ : Campagne de recrutement des maîtres de conférences 2022 - Session synchronisée et "au fil de l'eau", recrutement par concours uniquement.</t>
  </si>
  <si>
    <t>Champ : Campagne de recrutement des professeurs des universités 2022 - Session synchronisée et "au fil de l'eau", article 46.1.</t>
  </si>
  <si>
    <t>Champ : Campagne de recrutement des professeurs des universités 2022 - Agrégation (article 49-2).</t>
  </si>
  <si>
    <t>Champ : Campagne de recrutement des professeurs des universités 2022 - Session synchronisée et "au fil de l'eau", mutations uniquement.</t>
  </si>
  <si>
    <t>Champ : Campagne de recrutement des maîtres de conférences 2022 - Session synchronisée et "au fil de l'eau", hors agrégation.</t>
  </si>
  <si>
    <t>Champ : Campagne de recrutement des professeurs des universités 2022 - Session synchronisée et "au fil de l'eau", hors agrégation.</t>
  </si>
  <si>
    <t>Champ : Campagne de recrutement des enseignants-chercheurs 2022 - Session synchronisée et "au fil de l'eau", hors agrégation.</t>
  </si>
  <si>
    <t>Sciences économiques et de gestion</t>
  </si>
  <si>
    <t>Champ : Campagne de recrutement des professeurs des universités 2022 - Session synchronisée et "au fil de l'eau", y compris article 46.3 et agrégation.</t>
  </si>
  <si>
    <t>Campagne de recrutement et d'affectation des professeurs des universités et des maîtres de conférences
- Rapprochement avec la campagne de qualification 2022 -</t>
  </si>
  <si>
    <t xml:space="preserve"> Répartition par grande discipline, groupe disciplinaire, section du CNU et corps des qualifications délivrées en 2022</t>
  </si>
  <si>
    <t>% de qualifiés en 2022</t>
  </si>
  <si>
    <t>Champ : Campagne de recrutement des professeurs des universités 2022 - Session synchronisée et "au fil de l'eau", recrutement par concours uniquement, hors agrégation.</t>
  </si>
  <si>
    <t>xx 2)</t>
  </si>
  <si>
    <r>
      <rPr>
        <i/>
        <vertAlign val="superscript"/>
        <sz val="9"/>
        <color theme="1"/>
        <rFont val="Times New Roman"/>
        <family val="1"/>
      </rPr>
      <t>2)</t>
    </r>
    <r>
      <rPr>
        <i/>
        <sz val="9"/>
        <color theme="1"/>
        <rFont val="Times New Roman"/>
        <family val="1"/>
      </rPr>
      <t xml:space="preserve"> La loi n° 2020-1674 du 24 décembre 2020 de programmation de la recherche (LPR), supprime l’inscription sur une liste de qualification par le Conseil national des universités (CNU) aux fonctions de PR pour les MCF titulaires et pour les enseignants-chercheurs titulaires assimilés au corps des MCF. </t>
    </r>
  </si>
  <si>
    <r>
      <rPr>
        <b/>
        <u/>
        <sz val="10"/>
        <color theme="0"/>
        <rFont val="Times New Roman"/>
        <family val="1"/>
      </rPr>
      <t>Tableau V-3</t>
    </r>
    <r>
      <rPr>
        <b/>
        <sz val="10"/>
        <color theme="0"/>
        <rFont val="Times New Roman"/>
        <family val="1"/>
      </rPr>
      <t xml:space="preserve"> : Répartition par grande discipline, groupe disciplinaire, section du CNU et corps des qualifications délivrées en 2022</t>
    </r>
  </si>
  <si>
    <t>Qualifications 2022</t>
  </si>
  <si>
    <t>Postes offerts 2022</t>
  </si>
  <si>
    <t>Champ : Campagne de recrutement des enseignants-chercheurs 2022 - Session synchronisée et "au fil de l'eau", hors  agrégation - Campagne de qualification 2022. Les postes ouverts uniquement à la mutation (art. 33 et 51) ne sont pas inclus dans les postes offerts.</t>
  </si>
  <si>
    <t>Absence de lauréat proposé par la commission</t>
  </si>
  <si>
    <t>Absence de lauréat proposé par le CA</t>
  </si>
  <si>
    <t>Absence de lauréat proposé par le CAC</t>
  </si>
  <si>
    <t>(voir la note de la DGRH n°6 de septembre 2023 pour un commentaire de ces données)</t>
  </si>
  <si>
    <t>2V / Rapprochement avec la campagne de qualification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</si>
</sst>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00&quot;   &quot;"/>
    <numFmt numFmtId="167" formatCode="#,##0&quot;   &quot;"/>
    <numFmt numFmtId="168" formatCode="0.00%&quot;   &quot;"/>
    <numFmt numFmtId="169" formatCode="_-* #,##0.00\ [$€-1]_-;\-* #,##0.00\ [$€-1]_-;_-* &quot;-&quot;??\ [$€-1]_-"/>
    <numFmt numFmtId="170" formatCode="0&quot;        &quot;"/>
    <numFmt numFmtId="171" formatCode="0&quot;    &quot;"/>
    <numFmt numFmtId="172" formatCode="0.0"/>
    <numFmt numFmtId="173" formatCode="#,##0.0"/>
    <numFmt numFmtId="174" formatCode="0&quot;  &quot;"/>
    <numFmt numFmtId="175" formatCode="_-* #,##0.00\ _F_-;\-* #,##0.00\ _F_-;_-* &quot;-&quot;??\ _F_-;_-@_-"/>
    <numFmt numFmtId="176" formatCode="0.000000"/>
    <numFmt numFmtId="177" formatCode="0.00000000"/>
  </numFmts>
  <fonts count="80" x14ac:knownFonts="1">
    <font>
      <sz val="10"/>
      <color theme="1"/>
      <name val="Times New Roman"/>
      <family val="2"/>
    </font>
    <font>
      <sz val="10"/>
      <color theme="1"/>
      <name val="Arial"/>
      <family val="2"/>
    </font>
    <font>
      <sz val="10"/>
      <color theme="1"/>
      <name val="Arial"/>
      <family val="2"/>
    </font>
    <font>
      <b/>
      <sz val="10"/>
      <color theme="1"/>
      <name val="Times New Roman"/>
      <family val="1"/>
    </font>
    <font>
      <b/>
      <sz val="10"/>
      <color theme="0"/>
      <name val="Times New Roman"/>
      <family val="1"/>
    </font>
    <font>
      <sz val="10"/>
      <color theme="1"/>
      <name val="Times New Roman"/>
      <family val="2"/>
    </font>
    <font>
      <sz val="10"/>
      <name val="Arial"/>
      <family val="2"/>
    </font>
    <font>
      <b/>
      <i/>
      <sz val="10"/>
      <color theme="1"/>
      <name val="Times New Roman"/>
      <family val="1"/>
    </font>
    <font>
      <i/>
      <sz val="10"/>
      <color theme="1"/>
      <name val="Times New Roman"/>
      <family val="1"/>
    </font>
    <font>
      <sz val="10"/>
      <name val="Times New Roman"/>
      <family val="1"/>
    </font>
    <font>
      <sz val="11"/>
      <color theme="1"/>
      <name val="Calibri"/>
      <family val="2"/>
      <scheme val="minor"/>
    </font>
    <font>
      <sz val="11"/>
      <name val="Times New Roman"/>
      <family val="1"/>
    </font>
    <font>
      <b/>
      <sz val="10"/>
      <name val="Times New Roman"/>
      <family val="1"/>
    </font>
    <font>
      <sz val="10"/>
      <color theme="1"/>
      <name val="Times New Roman"/>
      <family val="1"/>
    </font>
    <font>
      <b/>
      <sz val="12"/>
      <color theme="1"/>
      <name val="Times New Roman"/>
      <family val="1"/>
    </font>
    <font>
      <sz val="10"/>
      <color indexed="18"/>
      <name val="Times New Roman"/>
      <family val="1"/>
    </font>
    <font>
      <b/>
      <sz val="12"/>
      <name val="Times New Roman"/>
      <family val="1"/>
    </font>
    <font>
      <i/>
      <sz val="8"/>
      <name val="Times New Roman"/>
      <family val="1"/>
    </font>
    <font>
      <b/>
      <sz val="14"/>
      <name val="Times New Roman"/>
      <family val="1"/>
    </font>
    <font>
      <sz val="9"/>
      <name val="Times New Roman"/>
      <family val="1"/>
    </font>
    <font>
      <b/>
      <u/>
      <sz val="10"/>
      <color theme="0"/>
      <name val="Times New Roman"/>
      <family val="1"/>
    </font>
    <font>
      <i/>
      <sz val="9"/>
      <name val="Times New Roman"/>
      <family val="1"/>
    </font>
    <font>
      <i/>
      <u/>
      <sz val="9"/>
      <name val="Times New Roman"/>
      <family val="1"/>
    </font>
    <font>
      <b/>
      <vertAlign val="superscript"/>
      <sz val="10"/>
      <color theme="0"/>
      <name val="Times New Roman"/>
      <family val="1"/>
    </font>
    <font>
      <i/>
      <vertAlign val="superscript"/>
      <sz val="8"/>
      <name val="Times New Roman"/>
      <family val="1"/>
    </font>
    <font>
      <sz val="10"/>
      <color theme="1"/>
      <name val="Arial"/>
      <family val="2"/>
    </font>
    <font>
      <sz val="11"/>
      <color theme="0"/>
      <name val="Calibri"/>
      <family val="2"/>
      <scheme val="minor"/>
    </font>
    <font>
      <sz val="10"/>
      <color theme="0"/>
      <name val="Arial"/>
      <family val="2"/>
    </font>
    <font>
      <sz val="11"/>
      <color rgb="FFFF0000"/>
      <name val="Calibri"/>
      <family val="2"/>
      <scheme val="minor"/>
    </font>
    <font>
      <sz val="10"/>
      <color rgb="FFFF0000"/>
      <name val="Arial"/>
      <family val="2"/>
    </font>
    <font>
      <b/>
      <sz val="11"/>
      <color rgb="FFFA7D00"/>
      <name val="Calibri"/>
      <family val="2"/>
      <scheme val="minor"/>
    </font>
    <font>
      <b/>
      <sz val="10"/>
      <color rgb="FFFA7D00"/>
      <name val="Arial"/>
      <family val="2"/>
    </font>
    <font>
      <sz val="11"/>
      <color rgb="FFFA7D00"/>
      <name val="Calibri"/>
      <family val="2"/>
      <scheme val="minor"/>
    </font>
    <font>
      <sz val="10"/>
      <color rgb="FFFA7D00"/>
      <name val="Arial"/>
      <family val="2"/>
    </font>
    <font>
      <sz val="11"/>
      <color rgb="FF3F3F76"/>
      <name val="Calibri"/>
      <family val="2"/>
      <scheme val="minor"/>
    </font>
    <font>
      <sz val="10"/>
      <color rgb="FF3F3F76"/>
      <name val="Arial"/>
      <family val="2"/>
    </font>
    <font>
      <sz val="11"/>
      <color rgb="FF9C0006"/>
      <name val="Calibri"/>
      <family val="2"/>
      <scheme val="minor"/>
    </font>
    <font>
      <sz val="10"/>
      <color rgb="FF9C0006"/>
      <name val="Arial"/>
      <family val="2"/>
    </font>
    <font>
      <sz val="11"/>
      <color rgb="FF9C6500"/>
      <name val="Calibri"/>
      <family val="2"/>
      <scheme val="minor"/>
    </font>
    <font>
      <sz val="10"/>
      <color rgb="FF9C6500"/>
      <name val="Arial"/>
      <family val="2"/>
    </font>
    <font>
      <sz val="10"/>
      <color indexed="8"/>
      <name val="Arial"/>
      <family val="2"/>
    </font>
    <font>
      <sz val="11"/>
      <color indexed="8"/>
      <name val="Calibri"/>
      <family val="2"/>
    </font>
    <font>
      <sz val="12"/>
      <name val="Times New Roman"/>
      <family val="1"/>
    </font>
    <font>
      <sz val="10"/>
      <color indexed="8"/>
      <name val="Times New Roman"/>
      <family val="2"/>
    </font>
    <font>
      <sz val="11"/>
      <color rgb="FF006100"/>
      <name val="Calibri"/>
      <family val="2"/>
      <scheme val="minor"/>
    </font>
    <font>
      <sz val="10"/>
      <color rgb="FF006100"/>
      <name val="Arial"/>
      <family val="2"/>
    </font>
    <font>
      <b/>
      <sz val="11"/>
      <color rgb="FF3F3F3F"/>
      <name val="Calibri"/>
      <family val="2"/>
      <scheme val="minor"/>
    </font>
    <font>
      <b/>
      <sz val="10"/>
      <color rgb="FF3F3F3F"/>
      <name val="Arial"/>
      <family val="2"/>
    </font>
    <font>
      <i/>
      <sz val="11"/>
      <color rgb="FF7F7F7F"/>
      <name val="Calibri"/>
      <family val="2"/>
      <scheme val="minor"/>
    </font>
    <font>
      <i/>
      <sz val="10"/>
      <color rgb="FF7F7F7F"/>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1"/>
      <color theme="1"/>
      <name val="Calibri"/>
      <family val="2"/>
      <scheme val="minor"/>
    </font>
    <font>
      <b/>
      <sz val="10"/>
      <color theme="1"/>
      <name val="Arial"/>
      <family val="2"/>
    </font>
    <font>
      <b/>
      <sz val="11"/>
      <color theme="0"/>
      <name val="Calibri"/>
      <family val="2"/>
      <scheme val="minor"/>
    </font>
    <font>
      <b/>
      <sz val="10"/>
      <color theme="0"/>
      <name val="Arial"/>
      <family val="2"/>
    </font>
    <font>
      <b/>
      <sz val="8"/>
      <color theme="1"/>
      <name val="Times New Roman"/>
      <family val="1"/>
    </font>
    <font>
      <i/>
      <sz val="9"/>
      <color theme="1"/>
      <name val="Times New Roman"/>
      <family val="1"/>
    </font>
    <font>
      <i/>
      <vertAlign val="superscript"/>
      <sz val="9"/>
      <color theme="1"/>
      <name val="Times New Roman"/>
      <family val="1"/>
    </font>
    <font>
      <b/>
      <sz val="9"/>
      <color theme="1"/>
      <name val="Times New Roman"/>
      <family val="1"/>
    </font>
    <font>
      <b/>
      <u/>
      <sz val="10"/>
      <color theme="1"/>
      <name val="Times New Roman"/>
      <family val="1"/>
    </font>
    <font>
      <sz val="9"/>
      <color theme="1"/>
      <name val="Times New Roman"/>
      <family val="2"/>
    </font>
    <font>
      <vertAlign val="superscript"/>
      <sz val="10"/>
      <color theme="1"/>
      <name val="Times New Roman"/>
      <family val="1"/>
    </font>
    <font>
      <sz val="10"/>
      <color theme="0"/>
      <name val="Times New Roman"/>
      <family val="2"/>
    </font>
    <font>
      <b/>
      <sz val="12"/>
      <color theme="0"/>
      <name val="Times New Roman"/>
      <family val="2"/>
    </font>
    <font>
      <b/>
      <sz val="18"/>
      <color theme="3"/>
      <name val="Cambria"/>
      <family val="2"/>
      <scheme val="major"/>
    </font>
    <font>
      <b/>
      <u/>
      <sz val="10"/>
      <name val="Times New Roman"/>
      <family val="1"/>
    </font>
    <font>
      <sz val="10"/>
      <color rgb="FFFF0000"/>
      <name val="Times New Roman"/>
      <family val="1"/>
    </font>
    <font>
      <b/>
      <sz val="10"/>
      <color rgb="FFFF0000"/>
      <name val="Times New Roman"/>
      <family val="1"/>
    </font>
    <font>
      <sz val="10"/>
      <color rgb="FFFF0000"/>
      <name val="Times New Roman"/>
      <family val="2"/>
    </font>
    <font>
      <sz val="10"/>
      <name val="Times New Roman"/>
      <family val="2"/>
    </font>
    <font>
      <b/>
      <sz val="11"/>
      <name val="Calibri"/>
      <family val="2"/>
      <scheme val="minor"/>
    </font>
    <font>
      <b/>
      <sz val="12"/>
      <color rgb="FFFF0000"/>
      <name val="Times New Roman"/>
      <family val="2"/>
    </font>
    <font>
      <b/>
      <sz val="10"/>
      <color rgb="FFFF0000"/>
      <name val="Times New Roman"/>
      <family val="2"/>
    </font>
    <font>
      <sz val="10"/>
      <color theme="9" tint="-0.249977111117893"/>
      <name val="Times New Roman"/>
      <family val="2"/>
    </font>
    <font>
      <b/>
      <sz val="12"/>
      <color theme="9" tint="-0.249977111117893"/>
      <name val="Times New Roman"/>
      <family val="2"/>
    </font>
  </fonts>
  <fills count="41">
    <fill>
      <patternFill patternType="none"/>
    </fill>
    <fill>
      <patternFill patternType="gray125"/>
    </fill>
    <fill>
      <patternFill patternType="solid">
        <fgColor theme="0" tint="-0.499984740745262"/>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59996337778862885"/>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57">
    <border>
      <left/>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1"/>
      </right>
      <top style="thin">
        <color theme="0"/>
      </top>
      <bottom/>
      <diagonal/>
    </border>
    <border>
      <left style="thin">
        <color theme="1"/>
      </left>
      <right style="thin">
        <color theme="1"/>
      </right>
      <top style="thin">
        <color theme="0"/>
      </top>
      <bottom/>
      <diagonal/>
    </border>
    <border>
      <left style="thin">
        <color theme="1"/>
      </left>
      <right style="thin">
        <color theme="0"/>
      </right>
      <top style="thin">
        <color theme="0"/>
      </top>
      <bottom/>
      <diagonal/>
    </border>
    <border>
      <left/>
      <right style="thin">
        <color theme="0"/>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style="dashed">
        <color theme="0" tint="-0.499984740745262"/>
      </top>
      <bottom style="thin">
        <color theme="0" tint="-0.499984740745262"/>
      </bottom>
      <diagonal/>
    </border>
    <border>
      <left style="thin">
        <color theme="3" tint="0.39994506668294322"/>
      </left>
      <right style="thin">
        <color theme="3" tint="0.39994506668294322"/>
      </right>
      <top style="dashed">
        <color theme="0" tint="-0.499984740745262"/>
      </top>
      <bottom style="thin">
        <color theme="0" tint="-0.499984740745262"/>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theme="3" tint="0.39994506668294322"/>
      </left>
      <right/>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style="thin">
        <color theme="3" tint="0.39994506668294322"/>
      </left>
      <right/>
      <top style="dashed">
        <color theme="0" tint="-0.499984740745262"/>
      </top>
      <bottom style="thin">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0" tint="-0.499984740745262"/>
      </left>
      <right style="thin">
        <color theme="0" tint="-0.499984740745262"/>
      </right>
      <top/>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0" tint="-0.499984740745262"/>
      </left>
      <right style="thin">
        <color theme="3" tint="0.39994506668294322"/>
      </right>
      <top style="dashed">
        <color theme="0" tint="-0.499984740745262"/>
      </top>
      <bottom/>
      <diagonal/>
    </border>
    <border>
      <left style="thin">
        <color theme="0"/>
      </left>
      <right style="thin">
        <color theme="0" tint="-0.499984740745262"/>
      </right>
      <top/>
      <bottom/>
      <diagonal/>
    </border>
    <border>
      <left style="thin">
        <color theme="0" tint="-0.499984740745262"/>
      </left>
      <right style="thin">
        <color theme="0"/>
      </right>
      <top/>
      <bottom/>
      <diagonal/>
    </border>
    <border>
      <left style="thin">
        <color theme="0"/>
      </left>
      <right style="thin">
        <color theme="3" tint="0.39994506668294322"/>
      </right>
      <top/>
      <bottom/>
      <diagonal/>
    </border>
    <border>
      <left style="thin">
        <color theme="0"/>
      </left>
      <right style="thin">
        <color theme="0" tint="-0.499984740745262"/>
      </right>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right>
      <top/>
      <bottom style="thin">
        <color theme="0"/>
      </bottom>
      <diagonal/>
    </border>
    <border>
      <left style="thin">
        <color theme="0" tint="-0.499984740745262"/>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3" tint="0.39994506668294322"/>
      </right>
      <top/>
      <bottom style="thin">
        <color theme="0"/>
      </bottom>
      <diagonal/>
    </border>
    <border>
      <left style="thin">
        <color theme="0"/>
      </left>
      <right style="thin">
        <color theme="3" tint="0.39994506668294322"/>
      </right>
      <top style="thin">
        <color theme="0"/>
      </top>
      <bottom/>
      <diagonal/>
    </border>
    <border>
      <left style="thin">
        <color theme="1"/>
      </left>
      <right/>
      <top style="thin">
        <color theme="0"/>
      </top>
      <bottom/>
      <diagonal/>
    </border>
    <border>
      <left style="thin">
        <color theme="0"/>
      </left>
      <right style="thin">
        <color theme="0"/>
      </right>
      <top style="thin">
        <color theme="0"/>
      </top>
      <bottom style="thin">
        <color theme="0"/>
      </bottom>
      <diagonal/>
    </border>
    <border>
      <left style="thin">
        <color theme="3" tint="0.39994506668294322"/>
      </left>
      <right style="thin">
        <color theme="3" tint="0.39991454817346722"/>
      </right>
      <top/>
      <bottom style="dashed">
        <color theme="0" tint="-0.49998474074526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0" tint="-0.499984740745262"/>
      </right>
      <top/>
      <bottom style="dashed">
        <color theme="0" tint="-0.499984740745262"/>
      </bottom>
      <diagonal/>
    </border>
    <border>
      <left/>
      <right style="thin">
        <color theme="3" tint="0.39991454817346722"/>
      </right>
      <top/>
      <bottom style="dashed">
        <color theme="0" tint="-0.499984740745262"/>
      </bottom>
      <diagonal/>
    </border>
    <border>
      <left/>
      <right style="thin">
        <color theme="0" tint="-0.499984740745262"/>
      </right>
      <top/>
      <bottom style="dashed">
        <color theme="0" tint="-0.499984740745262"/>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3" tint="0.39994506668294322"/>
      </left>
      <right style="thin">
        <color theme="3" tint="0.39991454817346722"/>
      </right>
      <top style="dashed">
        <color theme="0" tint="-0.499984740745262"/>
      </top>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0" tint="-0.499984740745262"/>
      </right>
      <top style="dashed">
        <color theme="0" tint="-0.499984740745262"/>
      </top>
      <bottom/>
      <diagonal/>
    </border>
    <border>
      <left/>
      <right style="thin">
        <color theme="3" tint="0.39991454817346722"/>
      </right>
      <top style="dashed">
        <color theme="0" tint="-0.499984740745262"/>
      </top>
      <bottom/>
      <diagonal/>
    </border>
    <border>
      <left/>
      <right style="thin">
        <color theme="0" tint="-0.499984740745262"/>
      </right>
      <top style="dashed">
        <color theme="0" tint="-0.499984740745262"/>
      </top>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thin">
        <color theme="3" tint="0.39991454817346722"/>
      </right>
      <top/>
      <bottom style="thin">
        <color theme="3" tint="0.39994506668294322"/>
      </bottom>
      <diagonal/>
    </border>
    <border>
      <left style="thin">
        <color theme="3" tint="0.39991454817346722"/>
      </left>
      <right style="thin">
        <color theme="3" tint="0.39991454817346722"/>
      </right>
      <top/>
      <bottom style="thin">
        <color theme="3" tint="0.39994506668294322"/>
      </bottom>
      <diagonal/>
    </border>
    <border>
      <left style="thin">
        <color theme="3" tint="0.39991454817346722"/>
      </left>
      <right style="thin">
        <color theme="0" tint="-0.499984740745262"/>
      </right>
      <top/>
      <bottom style="thin">
        <color theme="3" tint="0.39994506668294322"/>
      </bottom>
      <diagonal/>
    </border>
    <border>
      <left style="thin">
        <color theme="0" tint="-0.499984740745262"/>
      </left>
      <right style="thin">
        <color theme="0" tint="-0.499984740745262"/>
      </right>
      <top/>
      <bottom style="thin">
        <color theme="3" tint="0.39994506668294322"/>
      </bottom>
      <diagonal/>
    </border>
    <border>
      <left/>
      <right style="thin">
        <color theme="3" tint="0.39991454817346722"/>
      </right>
      <top/>
      <bottom style="thin">
        <color theme="3" tint="0.39994506668294322"/>
      </bottom>
      <diagonal/>
    </border>
    <border>
      <left/>
      <right style="thin">
        <color theme="0" tint="-0.499984740745262"/>
      </right>
      <top/>
      <bottom style="thin">
        <color theme="3" tint="0.39994506668294322"/>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1"/>
      </right>
      <top style="thin">
        <color theme="0"/>
      </top>
      <bottom/>
      <diagonal/>
    </border>
    <border>
      <left/>
      <right/>
      <top/>
      <bottom style="thin">
        <color theme="0"/>
      </bottom>
      <diagonal/>
    </border>
    <border>
      <left/>
      <right/>
      <top style="thin">
        <color theme="0"/>
      </top>
      <bottom/>
      <diagonal/>
    </border>
    <border>
      <left/>
      <right/>
      <top style="dashed">
        <color theme="0" tint="-0.499984740745262"/>
      </top>
      <bottom style="thin">
        <color theme="0" tint="-0.499984740745262"/>
      </bottom>
      <diagonal/>
    </border>
    <border>
      <left style="thin">
        <color theme="0" tint="-0.499984740745262"/>
      </left>
      <right style="thin">
        <color theme="0" tint="-0.499984740745262"/>
      </right>
      <top/>
      <bottom style="thin">
        <color theme="0"/>
      </bottom>
      <diagonal/>
    </border>
    <border>
      <left style="thin">
        <color theme="0" tint="-0.499984740745262"/>
      </left>
      <right style="thin">
        <color theme="0" tint="-0.499984740745262"/>
      </right>
      <top style="thin">
        <color theme="0"/>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right style="thin">
        <color theme="3" tint="0.39991454817346722"/>
      </right>
      <top style="dashed">
        <color theme="0" tint="-0.499984740745262"/>
      </top>
      <bottom style="thin">
        <color theme="3" tint="0.39994506668294322"/>
      </bottom>
      <diagonal/>
    </border>
    <border>
      <left style="thin">
        <color theme="3" tint="0.39991454817346722"/>
      </left>
      <right style="thin">
        <color theme="3" tint="0.39991454817346722"/>
      </right>
      <top style="dashed">
        <color theme="0" tint="-0.499984740745262"/>
      </top>
      <bottom style="thin">
        <color theme="3" tint="0.39994506668294322"/>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3" tint="0.39994506668294322"/>
      </bottom>
      <diagonal/>
    </border>
    <border>
      <left/>
      <right style="thin">
        <color theme="3" tint="0.39994506668294322"/>
      </right>
      <top/>
      <bottom style="dashed">
        <color theme="3" tint="0.39994506668294322"/>
      </bottom>
      <diagonal/>
    </border>
    <border>
      <left/>
      <right style="thin">
        <color theme="3" tint="0.39994506668294322"/>
      </right>
      <top style="dashed">
        <color theme="3" tint="0.39994506668294322"/>
      </top>
      <bottom style="dashed">
        <color theme="3" tint="0.39994506668294322"/>
      </bottom>
      <diagonal/>
    </border>
    <border>
      <left/>
      <right style="thin">
        <color theme="3" tint="0.39994506668294322"/>
      </right>
      <top style="dashed">
        <color theme="3" tint="0.39994506668294322"/>
      </top>
      <bottom/>
      <diagonal/>
    </border>
    <border>
      <left/>
      <right style="thin">
        <color theme="3" tint="0.39988402966399123"/>
      </right>
      <top style="dashed">
        <color theme="3" tint="0.39991454817346722"/>
      </top>
      <bottom style="thin">
        <color theme="3" tint="0.39991454817346722"/>
      </bottom>
      <diagonal/>
    </border>
    <border>
      <left style="thin">
        <color theme="3" tint="0.39988402966399123"/>
      </left>
      <right style="thin">
        <color theme="3" tint="0.39988402966399123"/>
      </right>
      <top style="dashed">
        <color theme="3" tint="0.39991454817346722"/>
      </top>
      <bottom style="thin">
        <color theme="3" tint="0.39991454817346722"/>
      </bottom>
      <diagonal/>
    </border>
    <border>
      <left/>
      <right style="thin">
        <color theme="3" tint="0.39994506668294322"/>
      </right>
      <top style="thin">
        <color theme="3" tint="0.39991454817346722"/>
      </top>
      <bottom/>
      <diagonal/>
    </border>
    <border>
      <left/>
      <right style="thin">
        <color theme="3" tint="0.39994506668294322"/>
      </right>
      <top style="dashed">
        <color theme="3" tint="0.39994506668294322"/>
      </top>
      <bottom style="thin">
        <color theme="3" tint="0.39994506668294322"/>
      </bottom>
      <diagonal/>
    </border>
    <border>
      <left/>
      <right/>
      <top style="thin">
        <color theme="3" tint="-0.499984740745262"/>
      </top>
      <bottom/>
      <diagonal/>
    </border>
    <border>
      <left/>
      <right style="thin">
        <color theme="3" tint="-0.499984740745262"/>
      </right>
      <top style="thin">
        <color theme="3" tint="-0.499984740745262"/>
      </top>
      <bottom style="dashed">
        <color theme="3" tint="-0.499984740745262"/>
      </bottom>
      <diagonal/>
    </border>
    <border>
      <left/>
      <right style="thin">
        <color theme="3" tint="-0.499984740745262"/>
      </right>
      <top/>
      <bottom style="dashed">
        <color theme="3" tint="-0.499984740745262"/>
      </bottom>
      <diagonal/>
    </border>
    <border>
      <left/>
      <right style="thin">
        <color theme="3" tint="-0.499984740745262"/>
      </right>
      <top style="dashed">
        <color theme="3" tint="-0.499984740745262"/>
      </top>
      <bottom style="dashed">
        <color theme="3" tint="-0.499984740745262"/>
      </bottom>
      <diagonal/>
    </border>
    <border>
      <left/>
      <right style="thin">
        <color theme="3" tint="-0.499984740745262"/>
      </right>
      <top style="dashed">
        <color theme="3" tint="-0.499984740745262"/>
      </top>
      <bottom style="thin">
        <color theme="3" tint="-0.499984740745262"/>
      </bottom>
      <diagonal/>
    </border>
    <border>
      <left/>
      <right/>
      <top style="dashed">
        <color theme="0" tint="-0.499984740745262"/>
      </top>
      <bottom style="thin">
        <color theme="3" tint="0.3999450666829432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style="thin">
        <color theme="3" tint="0.39994506668294322"/>
      </bottom>
      <diagonal/>
    </border>
    <border>
      <left style="thin">
        <color theme="3" tint="0.39991454817346722"/>
      </left>
      <right style="thin">
        <color theme="0" tint="-0.499984740745262"/>
      </right>
      <top style="dashed">
        <color theme="0" tint="-0.499984740745262"/>
      </top>
      <bottom style="thin">
        <color theme="3" tint="0.399945066682943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theme="0" tint="-0.499984740745262"/>
      </right>
      <top style="dashed">
        <color theme="0" tint="-0.499984740745262"/>
      </top>
      <bottom style="thin">
        <color theme="3" tint="0.39994506668294322"/>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right style="thin">
        <color theme="3" tint="0.39994506668294322"/>
      </right>
      <top style="thin">
        <color theme="3" tint="0.39994506668294322"/>
      </top>
      <bottom style="dashed">
        <color theme="0" tint="-0.499984740745262"/>
      </bottom>
      <diagonal/>
    </border>
    <border>
      <left style="thin">
        <color theme="0"/>
      </left>
      <right style="thin">
        <color theme="0"/>
      </right>
      <top/>
      <bottom style="thin">
        <color theme="0" tint="-4.9989318521683403E-2"/>
      </bottom>
      <diagonal/>
    </border>
    <border>
      <left style="thin">
        <color theme="0"/>
      </left>
      <right/>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int="-4.9989318521683403E-2"/>
      </top>
      <bottom/>
      <diagonal/>
    </border>
    <border>
      <left style="thin">
        <color theme="0"/>
      </left>
      <right/>
      <top style="thin">
        <color theme="0" tint="-4.9989318521683403E-2"/>
      </top>
      <bottom/>
      <diagonal/>
    </border>
    <border>
      <left style="thin">
        <color auto="1"/>
      </left>
      <right style="thin">
        <color auto="1"/>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s>
  <cellStyleXfs count="257">
    <xf numFmtId="0" fontId="0" fillId="0" borderId="0"/>
    <xf numFmtId="0" fontId="6" fillId="0" borderId="0"/>
    <xf numFmtId="0" fontId="6" fillId="0" borderId="0"/>
    <xf numFmtId="169" fontId="9" fillId="0" borderId="0" applyFont="0" applyFill="0" applyBorder="0" applyAlignment="0" applyProtection="0"/>
    <xf numFmtId="0" fontId="9" fillId="0" borderId="0"/>
    <xf numFmtId="0" fontId="5" fillId="0" borderId="0"/>
    <xf numFmtId="0" fontId="10" fillId="0" borderId="0"/>
    <xf numFmtId="0" fontId="5" fillId="0" borderId="0"/>
    <xf numFmtId="170" fontId="9" fillId="0" borderId="0">
      <alignment horizontal="centerContinuous" vertical="center"/>
    </xf>
    <xf numFmtId="9" fontId="6" fillId="0" borderId="0" applyFont="0" applyFill="0" applyBorder="0" applyAlignment="0" applyProtection="0"/>
    <xf numFmtId="171" fontId="11" fillId="0" borderId="74">
      <alignment horizontal="center" vertical="center"/>
    </xf>
    <xf numFmtId="1" fontId="12" fillId="0" borderId="75" applyNumberFormat="0" applyFont="0"/>
    <xf numFmtId="0" fontId="9" fillId="0" borderId="0"/>
    <xf numFmtId="0" fontId="10" fillId="15" borderId="0" applyNumberFormat="0" applyBorder="0" applyAlignment="0" applyProtection="0"/>
    <xf numFmtId="0" fontId="25" fillId="15" borderId="0" applyNumberFormat="0" applyBorder="0" applyAlignment="0" applyProtection="0"/>
    <xf numFmtId="0" fontId="10" fillId="19" borderId="0" applyNumberFormat="0" applyBorder="0" applyAlignment="0" applyProtection="0"/>
    <xf numFmtId="0" fontId="25" fillId="19" borderId="0" applyNumberFormat="0" applyBorder="0" applyAlignment="0" applyProtection="0"/>
    <xf numFmtId="0" fontId="10" fillId="23" borderId="0" applyNumberFormat="0" applyBorder="0" applyAlignment="0" applyProtection="0"/>
    <xf numFmtId="0" fontId="25" fillId="23" borderId="0" applyNumberFormat="0" applyBorder="0" applyAlignment="0" applyProtection="0"/>
    <xf numFmtId="0" fontId="10" fillId="27" borderId="0" applyNumberFormat="0" applyBorder="0" applyAlignment="0" applyProtection="0"/>
    <xf numFmtId="0" fontId="25" fillId="27" borderId="0" applyNumberFormat="0" applyBorder="0" applyAlignment="0" applyProtection="0"/>
    <xf numFmtId="0" fontId="10" fillId="31" borderId="0" applyNumberFormat="0" applyBorder="0" applyAlignment="0" applyProtection="0"/>
    <xf numFmtId="0" fontId="25" fillId="31" borderId="0" applyNumberFormat="0" applyBorder="0" applyAlignment="0" applyProtection="0"/>
    <xf numFmtId="0" fontId="10" fillId="35" borderId="0" applyNumberFormat="0" applyBorder="0" applyAlignment="0" applyProtection="0"/>
    <xf numFmtId="0" fontId="25" fillId="35" borderId="0" applyNumberFormat="0" applyBorder="0" applyAlignment="0" applyProtection="0"/>
    <xf numFmtId="0" fontId="10" fillId="16" borderId="0" applyNumberFormat="0" applyBorder="0" applyAlignment="0" applyProtection="0"/>
    <xf numFmtId="0" fontId="25" fillId="16" borderId="0" applyNumberFormat="0" applyBorder="0" applyAlignment="0" applyProtection="0"/>
    <xf numFmtId="0" fontId="10" fillId="20" borderId="0" applyNumberFormat="0" applyBorder="0" applyAlignment="0" applyProtection="0"/>
    <xf numFmtId="0" fontId="25" fillId="20" borderId="0" applyNumberFormat="0" applyBorder="0" applyAlignment="0" applyProtection="0"/>
    <xf numFmtId="0" fontId="10" fillId="24" borderId="0" applyNumberFormat="0" applyBorder="0" applyAlignment="0" applyProtection="0"/>
    <xf numFmtId="0" fontId="25" fillId="24" borderId="0" applyNumberFormat="0" applyBorder="0" applyAlignment="0" applyProtection="0"/>
    <xf numFmtId="0" fontId="10" fillId="28" borderId="0" applyNumberFormat="0" applyBorder="0" applyAlignment="0" applyProtection="0"/>
    <xf numFmtId="0" fontId="25" fillId="28" borderId="0" applyNumberFormat="0" applyBorder="0" applyAlignment="0" applyProtection="0"/>
    <xf numFmtId="0" fontId="10" fillId="32" borderId="0" applyNumberFormat="0" applyBorder="0" applyAlignment="0" applyProtection="0"/>
    <xf numFmtId="0" fontId="25" fillId="32" borderId="0" applyNumberFormat="0" applyBorder="0" applyAlignment="0" applyProtection="0"/>
    <xf numFmtId="0" fontId="10" fillId="36" borderId="0" applyNumberFormat="0" applyBorder="0" applyAlignment="0" applyProtection="0"/>
    <xf numFmtId="0" fontId="25" fillId="3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1" borderId="113" applyNumberFormat="0" applyAlignment="0" applyProtection="0"/>
    <xf numFmtId="0" fontId="31" fillId="11" borderId="113" applyNumberFormat="0" applyAlignment="0" applyProtection="0"/>
    <xf numFmtId="0" fontId="32" fillId="0" borderId="115" applyNumberFormat="0" applyFill="0" applyAlignment="0" applyProtection="0"/>
    <xf numFmtId="0" fontId="33" fillId="0" borderId="115" applyNumberFormat="0" applyFill="0" applyAlignment="0" applyProtection="0"/>
    <xf numFmtId="0" fontId="10" fillId="13" borderId="117" applyNumberFormat="0" applyFont="0" applyAlignment="0" applyProtection="0"/>
    <xf numFmtId="0" fontId="25" fillId="13" borderId="117" applyNumberFormat="0" applyFont="0" applyAlignment="0" applyProtection="0"/>
    <xf numFmtId="0" fontId="34" fillId="10" borderId="113" applyNumberFormat="0" applyAlignment="0" applyProtection="0"/>
    <xf numFmtId="0" fontId="35" fillId="10" borderId="113"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36" fillId="8" borderId="0" applyNumberFormat="0" applyBorder="0" applyAlignment="0" applyProtection="0"/>
    <xf numFmtId="0" fontId="37" fillId="8" borderId="0" applyNumberFormat="0" applyBorder="0" applyAlignment="0" applyProtection="0"/>
    <xf numFmtId="164" fontId="5" fillId="0" borderId="0" applyFont="0" applyFill="0" applyBorder="0" applyAlignment="0" applyProtection="0"/>
    <xf numFmtId="175" fontId="9" fillId="0" borderId="0" applyFont="0" applyFill="0" applyBorder="0" applyAlignment="0" applyProtection="0"/>
    <xf numFmtId="0" fontId="38" fillId="9" borderId="0" applyNumberFormat="0" applyBorder="0" applyAlignment="0" applyProtection="0"/>
    <xf numFmtId="0" fontId="39" fillId="9" borderId="0" applyNumberFormat="0" applyBorder="0" applyAlignment="0" applyProtection="0"/>
    <xf numFmtId="0" fontId="9" fillId="0" borderId="0"/>
    <xf numFmtId="0" fontId="9" fillId="0" borderId="0"/>
    <xf numFmtId="0" fontId="9" fillId="0" borderId="0"/>
    <xf numFmtId="0" fontId="5" fillId="0" borderId="0"/>
    <xf numFmtId="0" fontId="9" fillId="0" borderId="0"/>
    <xf numFmtId="0" fontId="11" fillId="0" borderId="0"/>
    <xf numFmtId="0" fontId="6" fillId="0" borderId="0"/>
    <xf numFmtId="0" fontId="11" fillId="0" borderId="0"/>
    <xf numFmtId="0" fontId="25" fillId="0" borderId="0"/>
    <xf numFmtId="0" fontId="6" fillId="0" borderId="0"/>
    <xf numFmtId="0" fontId="6" fillId="0" borderId="0"/>
    <xf numFmtId="0" fontId="40" fillId="0" borderId="0"/>
    <xf numFmtId="0" fontId="9"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9" fillId="0" borderId="0"/>
    <xf numFmtId="0" fontId="6" fillId="0" borderId="0"/>
    <xf numFmtId="0" fontId="10" fillId="0" borderId="0"/>
    <xf numFmtId="0" fontId="5" fillId="0" borderId="0"/>
    <xf numFmtId="0" fontId="42" fillId="0" borderId="0"/>
    <xf numFmtId="0" fontId="42" fillId="0" borderId="0"/>
    <xf numFmtId="0" fontId="9" fillId="0" borderId="0"/>
    <xf numFmtId="0" fontId="9" fillId="0" borderId="0"/>
    <xf numFmtId="0" fontId="5" fillId="0" borderId="0"/>
    <xf numFmtId="170" fontId="9" fillId="0" borderId="0">
      <alignment horizontal="centerContinuous" vertical="center"/>
    </xf>
    <xf numFmtId="170" fontId="9"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44" fillId="7" borderId="0" applyNumberFormat="0" applyBorder="0" applyAlignment="0" applyProtection="0"/>
    <xf numFmtId="0" fontId="45" fillId="7" borderId="0" applyNumberFormat="0" applyBorder="0" applyAlignment="0" applyProtection="0"/>
    <xf numFmtId="0" fontId="46" fillId="11" borderId="114" applyNumberFormat="0" applyAlignment="0" applyProtection="0"/>
    <xf numFmtId="0" fontId="47" fillId="11" borderId="114" applyNumberFormat="0" applyAlignment="0" applyProtection="0"/>
    <xf numFmtId="171" fontId="11" fillId="0" borderId="74">
      <alignment horizontal="center" vertical="center"/>
    </xf>
    <xf numFmtId="0" fontId="48" fillId="0" borderId="0" applyNumberFormat="0" applyFill="0" applyBorder="0" applyAlignment="0" applyProtection="0"/>
    <xf numFmtId="0" fontId="49" fillId="0" borderId="0" applyNumberFormat="0" applyFill="0" applyBorder="0" applyAlignment="0" applyProtection="0"/>
    <xf numFmtId="0" fontId="50" fillId="0" borderId="110" applyNumberFormat="0" applyFill="0" applyAlignment="0" applyProtection="0"/>
    <xf numFmtId="0" fontId="51" fillId="0" borderId="110" applyNumberFormat="0" applyFill="0" applyAlignment="0" applyProtection="0"/>
    <xf numFmtId="0" fontId="52" fillId="0" borderId="111" applyNumberFormat="0" applyFill="0" applyAlignment="0" applyProtection="0"/>
    <xf numFmtId="0" fontId="53" fillId="0" borderId="111" applyNumberFormat="0" applyFill="0" applyAlignment="0" applyProtection="0"/>
    <xf numFmtId="0" fontId="54" fillId="0" borderId="112" applyNumberFormat="0" applyFill="0" applyAlignment="0" applyProtection="0"/>
    <xf numFmtId="0" fontId="55" fillId="0" borderId="112"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18" applyNumberFormat="0" applyFill="0" applyAlignment="0" applyProtection="0"/>
    <xf numFmtId="0" fontId="57" fillId="0" borderId="118" applyNumberFormat="0" applyFill="0" applyAlignment="0" applyProtection="0"/>
    <xf numFmtId="1" fontId="12" fillId="0" borderId="75" applyNumberFormat="0" applyFont="0"/>
    <xf numFmtId="0" fontId="58" fillId="12" borderId="116" applyNumberFormat="0" applyAlignment="0" applyProtection="0"/>
    <xf numFmtId="0" fontId="59" fillId="12" borderId="116" applyNumberFormat="0" applyAlignment="0" applyProtection="0"/>
    <xf numFmtId="0" fontId="69" fillId="0" borderId="0" applyNumberFormat="0" applyFill="0" applyBorder="0" applyAlignment="0" applyProtection="0"/>
    <xf numFmtId="0" fontId="51" fillId="0" borderId="110" applyNumberFormat="0" applyFill="0" applyAlignment="0" applyProtection="0"/>
    <xf numFmtId="0" fontId="53" fillId="0" borderId="111" applyNumberFormat="0" applyFill="0" applyAlignment="0" applyProtection="0"/>
    <xf numFmtId="0" fontId="55" fillId="0" borderId="112" applyNumberFormat="0" applyFill="0" applyAlignment="0" applyProtection="0"/>
    <xf numFmtId="0" fontId="55" fillId="0" borderId="0" applyNumberFormat="0" applyFill="0" applyBorder="0" applyAlignment="0" applyProtection="0"/>
    <xf numFmtId="0" fontId="45" fillId="7" borderId="0" applyNumberFormat="0" applyBorder="0" applyAlignment="0" applyProtection="0"/>
    <xf numFmtId="0" fontId="37" fillId="8" borderId="0" applyNumberFormat="0" applyBorder="0" applyAlignment="0" applyProtection="0"/>
    <xf numFmtId="0" fontId="39" fillId="9" borderId="0" applyNumberFormat="0" applyBorder="0" applyAlignment="0" applyProtection="0"/>
    <xf numFmtId="0" fontId="35" fillId="10" borderId="113" applyNumberFormat="0" applyAlignment="0" applyProtection="0"/>
    <xf numFmtId="0" fontId="47" fillId="11" borderId="114" applyNumberFormat="0" applyAlignment="0" applyProtection="0"/>
    <xf numFmtId="0" fontId="31" fillId="11" borderId="113" applyNumberFormat="0" applyAlignment="0" applyProtection="0"/>
    <xf numFmtId="0" fontId="33" fillId="0" borderId="115" applyNumberFormat="0" applyFill="0" applyAlignment="0" applyProtection="0"/>
    <xf numFmtId="0" fontId="59" fillId="12" borderId="11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57" fillId="0" borderId="118" applyNumberFormat="0" applyFill="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7" fillId="37" borderId="0" applyNumberFormat="0" applyBorder="0" applyAlignment="0" applyProtection="0"/>
    <xf numFmtId="0" fontId="2" fillId="0" borderId="0"/>
    <xf numFmtId="0" fontId="2" fillId="13" borderId="117" applyNumberFormat="0" applyFont="0" applyAlignment="0" applyProtection="0"/>
    <xf numFmtId="0" fontId="5" fillId="0" borderId="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3" borderId="117" applyNumberFormat="0" applyFont="0" applyAlignment="0" applyProtection="0"/>
    <xf numFmtId="0" fontId="2" fillId="0" borderId="0"/>
    <xf numFmtId="9" fontId="5" fillId="0" borderId="0" applyFont="0" applyFill="0" applyBorder="0" applyAlignment="0" applyProtection="0"/>
    <xf numFmtId="0" fontId="1" fillId="0" borderId="0"/>
    <xf numFmtId="0" fontId="1" fillId="15" borderId="0" applyNumberFormat="0" applyBorder="0" applyAlignment="0" applyProtection="0"/>
    <xf numFmtId="0" fontId="1" fillId="13" borderId="117"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7" applyNumberFormat="0" applyFont="0" applyAlignment="0" applyProtection="0"/>
    <xf numFmtId="0" fontId="1" fillId="0" borderId="0"/>
    <xf numFmtId="0" fontId="1" fillId="0" borderId="0"/>
    <xf numFmtId="0" fontId="1" fillId="13" borderId="117"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7" applyNumberFormat="0" applyFont="0" applyAlignment="0" applyProtection="0"/>
    <xf numFmtId="0" fontId="1" fillId="0" borderId="0"/>
  </cellStyleXfs>
  <cellXfs count="678">
    <xf numFmtId="0" fontId="0" fillId="0" borderId="0" xfId="0"/>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2" borderId="2" xfId="0" applyFont="1" applyFill="1" applyBorder="1" applyAlignment="1">
      <alignment horizontal="center" vertical="center" wrapText="1"/>
    </xf>
    <xf numFmtId="165" fontId="0" fillId="0" borderId="0" xfId="0" applyNumberFormat="1"/>
    <xf numFmtId="0" fontId="3" fillId="0" borderId="0" xfId="0" applyFont="1" applyAlignment="1">
      <alignment horizontal="center" vertical="center"/>
    </xf>
    <xf numFmtId="0" fontId="3" fillId="0" borderId="0" xfId="0" applyFont="1"/>
    <xf numFmtId="0" fontId="4" fillId="4" borderId="11" xfId="0" applyFont="1" applyFill="1" applyBorder="1" applyAlignment="1">
      <alignment horizontal="center" vertical="center"/>
    </xf>
    <xf numFmtId="165" fontId="4" fillId="4" borderId="1" xfId="0" applyNumberFormat="1" applyFont="1" applyFill="1" applyBorder="1"/>
    <xf numFmtId="165" fontId="4" fillId="4" borderId="2" xfId="0" applyNumberFormat="1" applyFont="1" applyFill="1" applyBorder="1"/>
    <xf numFmtId="165" fontId="4" fillId="2" borderId="11" xfId="0" applyNumberFormat="1" applyFont="1" applyFill="1" applyBorder="1"/>
    <xf numFmtId="3" fontId="4" fillId="4" borderId="1" xfId="0" applyNumberFormat="1" applyFont="1" applyFill="1" applyBorder="1"/>
    <xf numFmtId="3" fontId="4" fillId="2" borderId="2" xfId="0" applyNumberFormat="1" applyFont="1" applyFill="1" applyBorder="1"/>
    <xf numFmtId="0" fontId="0" fillId="0" borderId="15" xfId="0" applyBorder="1"/>
    <xf numFmtId="0" fontId="0" fillId="0" borderId="17" xfId="0" applyBorder="1"/>
    <xf numFmtId="0" fontId="0" fillId="0" borderId="19" xfId="0" applyBorder="1"/>
    <xf numFmtId="0" fontId="3" fillId="0" borderId="15" xfId="0" applyFont="1" applyBorder="1"/>
    <xf numFmtId="0" fontId="3" fillId="0" borderId="17" xfId="0" applyFont="1" applyBorder="1"/>
    <xf numFmtId="0" fontId="3" fillId="0" borderId="19" xfId="0" applyFont="1" applyBorder="1"/>
    <xf numFmtId="165" fontId="3" fillId="0" borderId="20" xfId="0" applyNumberFormat="1" applyFont="1" applyBorder="1"/>
    <xf numFmtId="165" fontId="3" fillId="0" borderId="21" xfId="0" applyNumberFormat="1" applyFont="1" applyBorder="1"/>
    <xf numFmtId="165" fontId="3" fillId="0" borderId="22" xfId="0" applyNumberFormat="1" applyFont="1" applyBorder="1"/>
    <xf numFmtId="0" fontId="0" fillId="0" borderId="23" xfId="0" applyBorder="1"/>
    <xf numFmtId="0" fontId="0" fillId="0" borderId="24" xfId="0" applyBorder="1"/>
    <xf numFmtId="0" fontId="0" fillId="0" borderId="25" xfId="0" applyBorder="1"/>
    <xf numFmtId="0" fontId="3" fillId="0" borderId="20" xfId="0" applyFont="1" applyBorder="1"/>
    <xf numFmtId="0" fontId="3" fillId="0" borderId="21" xfId="0" applyFont="1" applyBorder="1"/>
    <xf numFmtId="0" fontId="3" fillId="0" borderId="22" xfId="0" applyFont="1" applyBorder="1"/>
    <xf numFmtId="165" fontId="0" fillId="0" borderId="26" xfId="0" applyNumberFormat="1" applyBorder="1"/>
    <xf numFmtId="165" fontId="0" fillId="0" borderId="15" xfId="0" applyNumberFormat="1" applyBorder="1"/>
    <xf numFmtId="165" fontId="0" fillId="0" borderId="27" xfId="0" applyNumberFormat="1" applyBorder="1"/>
    <xf numFmtId="165" fontId="0" fillId="0" borderId="17" xfId="0" applyNumberFormat="1" applyBorder="1"/>
    <xf numFmtId="165" fontId="0" fillId="0" borderId="28" xfId="0" applyNumberFormat="1" applyBorder="1"/>
    <xf numFmtId="165" fontId="0" fillId="0" borderId="19" xfId="0" applyNumberFormat="1" applyBorder="1"/>
    <xf numFmtId="0" fontId="3" fillId="0" borderId="33" xfId="0" applyFont="1" applyBorder="1"/>
    <xf numFmtId="0" fontId="0" fillId="0" borderId="33" xfId="0" applyBorder="1"/>
    <xf numFmtId="0" fontId="0" fillId="0" borderId="34" xfId="0" applyBorder="1"/>
    <xf numFmtId="0" fontId="3" fillId="0" borderId="35" xfId="0" applyFont="1" applyBorder="1"/>
    <xf numFmtId="165" fontId="3" fillId="0" borderId="35" xfId="0" applyNumberFormat="1" applyFont="1" applyBorder="1"/>
    <xf numFmtId="165" fontId="0" fillId="0" borderId="36" xfId="0" applyNumberFormat="1" applyBorder="1"/>
    <xf numFmtId="165" fontId="0" fillId="0" borderId="33" xfId="0" applyNumberFormat="1" applyBorder="1"/>
    <xf numFmtId="0" fontId="4" fillId="5" borderId="1" xfId="0" applyFont="1" applyFill="1" applyBorder="1"/>
    <xf numFmtId="165" fontId="4" fillId="5" borderId="1" xfId="0" applyNumberFormat="1" applyFont="1" applyFill="1" applyBorder="1"/>
    <xf numFmtId="165" fontId="4" fillId="5" borderId="39" xfId="0" applyNumberFormat="1" applyFont="1" applyFill="1" applyBorder="1"/>
    <xf numFmtId="0" fontId="4" fillId="2" borderId="37" xfId="0" applyFont="1" applyFill="1" applyBorder="1"/>
    <xf numFmtId="165" fontId="4" fillId="2" borderId="38" xfId="0" applyNumberFormat="1" applyFont="1" applyFill="1" applyBorder="1"/>
    <xf numFmtId="0" fontId="4" fillId="2" borderId="40" xfId="0" applyFont="1" applyFill="1" applyBorder="1"/>
    <xf numFmtId="0" fontId="4" fillId="2" borderId="41" xfId="0" applyFont="1" applyFill="1" applyBorder="1"/>
    <xf numFmtId="165" fontId="4" fillId="2" borderId="42" xfId="0" applyNumberFormat="1" applyFont="1" applyFill="1" applyBorder="1"/>
    <xf numFmtId="165" fontId="4" fillId="2" borderId="43" xfId="0" applyNumberFormat="1" applyFont="1" applyFill="1" applyBorder="1"/>
    <xf numFmtId="0" fontId="4" fillId="3" borderId="4" xfId="0" applyFont="1" applyFill="1" applyBorder="1"/>
    <xf numFmtId="0" fontId="4" fillId="5" borderId="3" xfId="0" applyFont="1" applyFill="1" applyBorder="1"/>
    <xf numFmtId="165" fontId="4" fillId="3" borderId="4" xfId="0" applyNumberFormat="1" applyFont="1" applyFill="1" applyBorder="1"/>
    <xf numFmtId="165" fontId="4" fillId="3" borderId="46" xfId="0" applyNumberFormat="1" applyFont="1" applyFill="1" applyBorder="1"/>
    <xf numFmtId="165" fontId="4" fillId="5" borderId="3" xfId="0" applyNumberFormat="1" applyFont="1" applyFill="1" applyBorder="1"/>
    <xf numFmtId="165" fontId="4" fillId="5" borderId="47" xfId="0" applyNumberFormat="1" applyFont="1" applyFill="1" applyBorder="1"/>
    <xf numFmtId="0" fontId="4" fillId="3" borderId="0" xfId="2" applyFont="1" applyFill="1" applyBorder="1" applyAlignment="1">
      <alignment vertical="center"/>
    </xf>
    <xf numFmtId="3" fontId="4" fillId="3" borderId="1" xfId="2" applyNumberFormat="1" applyFont="1" applyFill="1" applyBorder="1" applyAlignment="1">
      <alignment vertical="center"/>
    </xf>
    <xf numFmtId="3" fontId="4" fillId="2" borderId="1" xfId="2" applyNumberFormat="1" applyFont="1" applyFill="1" applyBorder="1" applyAlignment="1">
      <alignment vertical="center"/>
    </xf>
    <xf numFmtId="165" fontId="4" fillId="2" borderId="37" xfId="2" applyNumberFormat="1" applyFont="1" applyFill="1" applyBorder="1" applyAlignment="1">
      <alignment vertical="center"/>
    </xf>
    <xf numFmtId="0" fontId="7" fillId="0" borderId="12" xfId="2" applyFont="1" applyBorder="1" applyAlignment="1">
      <alignment vertical="center"/>
    </xf>
    <xf numFmtId="3" fontId="7" fillId="0" borderId="14" xfId="2" applyNumberFormat="1" applyFont="1" applyBorder="1" applyAlignment="1">
      <alignment vertical="center"/>
    </xf>
    <xf numFmtId="3" fontId="8" fillId="0" borderId="50" xfId="2" applyNumberFormat="1" applyFont="1" applyBorder="1" applyAlignment="1">
      <alignment vertical="center"/>
    </xf>
    <xf numFmtId="3" fontId="8" fillId="0" borderId="51" xfId="2" applyNumberFormat="1" applyFont="1" applyBorder="1" applyAlignment="1">
      <alignment vertical="center"/>
    </xf>
    <xf numFmtId="3" fontId="8" fillId="0" borderId="52" xfId="2" applyNumberFormat="1" applyFont="1" applyBorder="1" applyAlignment="1">
      <alignment vertical="center"/>
    </xf>
    <xf numFmtId="3" fontId="7" fillId="0" borderId="20" xfId="2" applyNumberFormat="1" applyFont="1" applyBorder="1" applyAlignment="1">
      <alignment vertical="center"/>
    </xf>
    <xf numFmtId="3" fontId="7" fillId="0" borderId="53" xfId="2" applyNumberFormat="1" applyFont="1" applyBorder="1" applyAlignment="1">
      <alignment vertical="center"/>
    </xf>
    <xf numFmtId="165" fontId="7" fillId="0" borderId="54" xfId="2" applyNumberFormat="1" applyFont="1" applyBorder="1" applyAlignment="1">
      <alignment vertical="center"/>
    </xf>
    <xf numFmtId="0" fontId="7" fillId="0" borderId="13" xfId="2" applyFont="1" applyBorder="1" applyAlignment="1">
      <alignment vertical="center"/>
    </xf>
    <xf numFmtId="3" fontId="7" fillId="0" borderId="16" xfId="2" applyNumberFormat="1" applyFont="1" applyBorder="1" applyAlignment="1">
      <alignment vertical="center"/>
    </xf>
    <xf numFmtId="3" fontId="8" fillId="0" borderId="55" xfId="2" applyNumberFormat="1" applyFont="1" applyBorder="1" applyAlignment="1">
      <alignment vertical="center"/>
    </xf>
    <xf numFmtId="3" fontId="8" fillId="0" borderId="56" xfId="2" applyNumberFormat="1" applyFont="1" applyBorder="1" applyAlignment="1">
      <alignment vertical="center"/>
    </xf>
    <xf numFmtId="3" fontId="8" fillId="0" borderId="57" xfId="2" applyNumberFormat="1" applyFont="1" applyBorder="1" applyAlignment="1">
      <alignment vertical="center"/>
    </xf>
    <xf numFmtId="3" fontId="7" fillId="0" borderId="21" xfId="2" applyNumberFormat="1" applyFont="1" applyBorder="1" applyAlignment="1">
      <alignment vertical="center"/>
    </xf>
    <xf numFmtId="3" fontId="7" fillId="0" borderId="58" xfId="2" applyNumberFormat="1" applyFont="1" applyBorder="1" applyAlignment="1">
      <alignment vertical="center"/>
    </xf>
    <xf numFmtId="165" fontId="7" fillId="0" borderId="59" xfId="2" applyNumberFormat="1" applyFont="1" applyBorder="1" applyAlignment="1">
      <alignment vertical="center"/>
    </xf>
    <xf numFmtId="0" fontId="7" fillId="0" borderId="60" xfId="2" applyFont="1" applyBorder="1" applyAlignment="1">
      <alignment vertical="center"/>
    </xf>
    <xf numFmtId="3" fontId="7" fillId="0" borderId="32" xfId="2" applyNumberFormat="1" applyFont="1" applyBorder="1" applyAlignment="1">
      <alignment vertical="center"/>
    </xf>
    <xf numFmtId="3" fontId="8" fillId="0" borderId="61" xfId="2" applyNumberFormat="1" applyFont="1" applyBorder="1" applyAlignment="1">
      <alignment vertical="center"/>
    </xf>
    <xf numFmtId="3" fontId="8" fillId="0" borderId="62" xfId="2" applyNumberFormat="1" applyFont="1" applyBorder="1" applyAlignment="1">
      <alignment vertical="center"/>
    </xf>
    <xf numFmtId="3" fontId="8" fillId="0" borderId="63" xfId="2" applyNumberFormat="1" applyFont="1" applyBorder="1" applyAlignment="1">
      <alignment vertical="center"/>
    </xf>
    <xf numFmtId="3" fontId="7" fillId="0" borderId="35" xfId="2" applyNumberFormat="1" applyFont="1" applyBorder="1" applyAlignment="1">
      <alignment vertical="center"/>
    </xf>
    <xf numFmtId="3" fontId="7" fillId="0" borderId="64" xfId="2" applyNumberFormat="1" applyFont="1" applyBorder="1" applyAlignment="1">
      <alignment vertical="center"/>
    </xf>
    <xf numFmtId="165" fontId="7" fillId="0" borderId="65" xfId="2" applyNumberFormat="1" applyFont="1" applyBorder="1" applyAlignment="1">
      <alignment vertical="center"/>
    </xf>
    <xf numFmtId="3" fontId="7" fillId="0" borderId="58" xfId="2" applyNumberFormat="1" applyFont="1" applyBorder="1" applyAlignment="1">
      <alignment horizontal="right" vertical="center"/>
    </xf>
    <xf numFmtId="0" fontId="8" fillId="0" borderId="60" xfId="2" applyFont="1" applyBorder="1" applyAlignment="1">
      <alignment horizontal="center" vertical="center" wrapText="1"/>
    </xf>
    <xf numFmtId="0" fontId="3" fillId="0" borderId="32" xfId="2" applyFont="1" applyBorder="1" applyAlignment="1">
      <alignment vertical="center"/>
    </xf>
    <xf numFmtId="0" fontId="7" fillId="0" borderId="66" xfId="2" applyFont="1" applyBorder="1" applyAlignment="1">
      <alignment vertical="center"/>
    </xf>
    <xf numFmtId="0" fontId="7" fillId="0" borderId="67" xfId="2" applyFont="1" applyBorder="1" applyAlignment="1">
      <alignment vertical="center"/>
    </xf>
    <xf numFmtId="0" fontId="8" fillId="0" borderId="70" xfId="2" applyFont="1" applyBorder="1" applyAlignment="1">
      <alignment vertical="center"/>
    </xf>
    <xf numFmtId="0" fontId="7" fillId="0" borderId="71" xfId="2" applyFont="1" applyBorder="1" applyAlignment="1">
      <alignment vertical="center"/>
    </xf>
    <xf numFmtId="0" fontId="7" fillId="0" borderId="72" xfId="2" applyFont="1" applyBorder="1" applyAlignment="1">
      <alignment horizontal="right" vertical="center"/>
    </xf>
    <xf numFmtId="0" fontId="7" fillId="0" borderId="0" xfId="2" applyFont="1" applyBorder="1" applyAlignment="1">
      <alignment horizontal="left" vertical="center"/>
    </xf>
    <xf numFmtId="0" fontId="4" fillId="6" borderId="0" xfId="2" applyFont="1" applyFill="1" applyBorder="1" applyAlignment="1">
      <alignment horizontal="center" vertical="center" wrapText="1"/>
    </xf>
    <xf numFmtId="3" fontId="4" fillId="6" borderId="1" xfId="2" applyNumberFormat="1" applyFont="1" applyFill="1" applyBorder="1" applyAlignment="1">
      <alignment vertical="center"/>
    </xf>
    <xf numFmtId="165" fontId="4" fillId="2" borderId="2" xfId="2" applyNumberFormat="1" applyFont="1" applyFill="1" applyBorder="1" applyAlignment="1">
      <alignment vertical="center"/>
    </xf>
    <xf numFmtId="0" fontId="4" fillId="0" borderId="0" xfId="2"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xf numFmtId="0" fontId="0" fillId="0" borderId="0" xfId="0" applyBorder="1"/>
    <xf numFmtId="165" fontId="3" fillId="0" borderId="0" xfId="0" applyNumberFormat="1" applyFont="1" applyBorder="1"/>
    <xf numFmtId="165" fontId="0" fillId="0" borderId="0" xfId="0" applyNumberFormat="1" applyBorder="1"/>
    <xf numFmtId="0" fontId="0" fillId="0" borderId="0" xfId="0" applyFill="1"/>
    <xf numFmtId="0" fontId="3" fillId="0" borderId="76" xfId="0" applyFont="1" applyBorder="1" applyAlignment="1">
      <alignment horizontal="center" vertical="center"/>
    </xf>
    <xf numFmtId="0" fontId="4" fillId="3" borderId="44" xfId="0" applyFont="1" applyFill="1" applyBorder="1" applyAlignment="1">
      <alignment horizontal="right" vertical="center"/>
    </xf>
    <xf numFmtId="0" fontId="4" fillId="3" borderId="77" xfId="0" applyFont="1" applyFill="1" applyBorder="1" applyAlignment="1">
      <alignment horizontal="right" vertical="center"/>
    </xf>
    <xf numFmtId="0" fontId="4" fillId="2" borderId="80" xfId="0" applyFont="1" applyFill="1" applyBorder="1" applyAlignment="1">
      <alignment horizontal="right" vertical="center"/>
    </xf>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0" fontId="3" fillId="0" borderId="16" xfId="0" applyFont="1" applyBorder="1" applyAlignment="1">
      <alignment horizontal="right" vertical="center"/>
    </xf>
    <xf numFmtId="0" fontId="3" fillId="0" borderId="13" xfId="0" applyFont="1" applyBorder="1" applyAlignment="1">
      <alignment horizontal="right" vertical="center"/>
    </xf>
    <xf numFmtId="0" fontId="3" fillId="0" borderId="21" xfId="0" applyFont="1" applyBorder="1" applyAlignment="1">
      <alignment horizontal="right" vertical="center"/>
    </xf>
    <xf numFmtId="0" fontId="3" fillId="0" borderId="32" xfId="0" applyFont="1" applyBorder="1" applyAlignment="1">
      <alignment horizontal="right" vertical="center"/>
    </xf>
    <xf numFmtId="0" fontId="3" fillId="0" borderId="60" xfId="0" applyFont="1" applyBorder="1" applyAlignment="1">
      <alignment horizontal="right" vertical="center"/>
    </xf>
    <xf numFmtId="0" fontId="3" fillId="0" borderId="35" xfId="0" applyFont="1" applyBorder="1" applyAlignment="1">
      <alignment horizontal="right" vertical="center"/>
    </xf>
    <xf numFmtId="0" fontId="4" fillId="5" borderId="11" xfId="0" applyFont="1" applyFill="1" applyBorder="1" applyAlignment="1">
      <alignment horizontal="right" vertical="center"/>
    </xf>
    <xf numFmtId="0" fontId="4" fillId="5" borderId="0" xfId="0" applyFont="1" applyFill="1" applyBorder="1" applyAlignment="1">
      <alignment horizontal="right" vertical="center"/>
    </xf>
    <xf numFmtId="0" fontId="4" fillId="2" borderId="31" xfId="0" applyFont="1" applyFill="1" applyBorder="1" applyAlignment="1">
      <alignment horizontal="right" vertical="center"/>
    </xf>
    <xf numFmtId="0" fontId="3" fillId="0" borderId="29" xfId="0" applyFont="1" applyBorder="1" applyAlignment="1">
      <alignment horizontal="right"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0" fontId="3" fillId="0" borderId="18" xfId="0" applyFont="1" applyBorder="1" applyAlignment="1">
      <alignment horizontal="right" vertical="center"/>
    </xf>
    <xf numFmtId="0" fontId="3" fillId="0" borderId="79" xfId="0" applyFont="1" applyBorder="1" applyAlignment="1">
      <alignment horizontal="right" vertical="center"/>
    </xf>
    <xf numFmtId="0" fontId="3" fillId="0" borderId="22" xfId="0" applyFont="1" applyBorder="1" applyAlignment="1">
      <alignment horizontal="right" vertical="center"/>
    </xf>
    <xf numFmtId="0" fontId="0" fillId="0" borderId="0" xfId="0" applyAlignment="1">
      <alignment horizontal="right"/>
    </xf>
    <xf numFmtId="3" fontId="4" fillId="4" borderId="1" xfId="0" applyNumberFormat="1" applyFont="1" applyFill="1" applyBorder="1" applyAlignment="1">
      <alignment horizontal="right"/>
    </xf>
    <xf numFmtId="3" fontId="4" fillId="2" borderId="2" xfId="0" applyNumberFormat="1" applyFont="1" applyFill="1" applyBorder="1" applyAlignment="1">
      <alignment horizontal="right" vertical="center"/>
    </xf>
    <xf numFmtId="165" fontId="4" fillId="2" borderId="1" xfId="0" applyNumberFormat="1" applyFont="1" applyFill="1" applyBorder="1"/>
    <xf numFmtId="165" fontId="4" fillId="2" borderId="2" xfId="0" applyNumberFormat="1" applyFont="1" applyFill="1" applyBorder="1"/>
    <xf numFmtId="165" fontId="4" fillId="2" borderId="80" xfId="0" applyNumberFormat="1" applyFont="1" applyFill="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65" fontId="3" fillId="0" borderId="35" xfId="0" applyNumberFormat="1" applyFont="1" applyBorder="1" applyAlignment="1">
      <alignment horizontal="right" vertical="center"/>
    </xf>
    <xf numFmtId="165" fontId="4" fillId="2" borderId="31" xfId="0" applyNumberFormat="1" applyFont="1" applyFill="1" applyBorder="1" applyAlignment="1">
      <alignment horizontal="right" vertical="center"/>
    </xf>
    <xf numFmtId="165" fontId="3" fillId="0" borderId="31" xfId="0" applyNumberFormat="1" applyFont="1" applyBorder="1" applyAlignment="1">
      <alignment horizontal="right" vertical="center"/>
    </xf>
    <xf numFmtId="165" fontId="3" fillId="0" borderId="22" xfId="0" applyNumberFormat="1" applyFont="1" applyBorder="1" applyAlignment="1">
      <alignment horizontal="right" vertical="center"/>
    </xf>
    <xf numFmtId="165" fontId="0" fillId="0" borderId="0" xfId="0" applyNumberFormat="1" applyAlignment="1">
      <alignment horizontal="right"/>
    </xf>
    <xf numFmtId="165" fontId="4" fillId="2" borderId="2" xfId="0" applyNumberFormat="1" applyFont="1" applyFill="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3" fillId="0" borderId="32" xfId="0" applyNumberFormat="1" applyFont="1" applyBorder="1" applyAlignment="1">
      <alignment horizontal="right" vertical="center"/>
    </xf>
    <xf numFmtId="172" fontId="3" fillId="0" borderId="18" xfId="0" applyNumberFormat="1" applyFont="1" applyBorder="1" applyAlignment="1">
      <alignment horizontal="right" vertical="center"/>
    </xf>
    <xf numFmtId="172" fontId="0" fillId="0" borderId="0" xfId="0" applyNumberFormat="1" applyAlignment="1">
      <alignment horizontal="right"/>
    </xf>
    <xf numFmtId="172" fontId="4" fillId="2" borderId="1" xfId="0" applyNumberFormat="1" applyFont="1" applyFill="1" applyBorder="1" applyAlignment="1">
      <alignment horizontal="right"/>
    </xf>
    <xf numFmtId="172" fontId="4" fillId="2" borderId="44" xfId="0" applyNumberFormat="1" applyFont="1" applyFill="1" applyBorder="1" applyAlignment="1">
      <alignment horizontal="right" vertical="center"/>
    </xf>
    <xf numFmtId="172" fontId="4" fillId="2" borderId="45" xfId="0" applyNumberFormat="1" applyFont="1" applyFill="1" applyBorder="1" applyAlignment="1">
      <alignment horizontal="right" vertical="center"/>
    </xf>
    <xf numFmtId="172" fontId="4" fillId="2" borderId="11" xfId="0" applyNumberFormat="1" applyFont="1" applyFill="1" applyBorder="1" applyAlignment="1">
      <alignment horizontal="right" vertical="center"/>
    </xf>
    <xf numFmtId="3" fontId="4" fillId="3" borderId="44"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32" xfId="0" applyNumberFormat="1" applyFont="1" applyBorder="1" applyAlignment="1">
      <alignment horizontal="right" vertical="center"/>
    </xf>
    <xf numFmtId="3" fontId="4" fillId="5" borderId="11" xfId="0" applyNumberFormat="1" applyFont="1" applyFill="1" applyBorder="1" applyAlignment="1">
      <alignment horizontal="right" vertical="center"/>
    </xf>
    <xf numFmtId="3" fontId="3" fillId="0" borderId="18" xfId="0" applyNumberFormat="1" applyFont="1" applyBorder="1" applyAlignment="1">
      <alignment horizontal="right" vertical="center"/>
    </xf>
    <xf numFmtId="3" fontId="0" fillId="0" borderId="0" xfId="0" applyNumberFormat="1" applyAlignment="1">
      <alignment horizontal="right"/>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173" fontId="4" fillId="2" borderId="42" xfId="0" applyNumberFormat="1" applyFont="1" applyFill="1" applyBorder="1" applyAlignment="1">
      <alignment horizontal="right" vertical="center"/>
    </xf>
    <xf numFmtId="173" fontId="4" fillId="2" borderId="4" xfId="0" applyNumberFormat="1" applyFont="1" applyFill="1" applyBorder="1" applyAlignment="1">
      <alignment horizontal="right" vertical="center"/>
    </xf>
    <xf numFmtId="173" fontId="4" fillId="2" borderId="43" xfId="0" applyNumberFormat="1" applyFont="1" applyFill="1" applyBorder="1" applyAlignment="1">
      <alignment horizontal="right" vertical="center"/>
    </xf>
    <xf numFmtId="173" fontId="4" fillId="2" borderId="3" xfId="0" applyNumberFormat="1" applyFont="1" applyFill="1" applyBorder="1" applyAlignment="1">
      <alignment horizontal="right" vertical="center"/>
    </xf>
    <xf numFmtId="173" fontId="3" fillId="0" borderId="20" xfId="0" applyNumberFormat="1" applyFont="1" applyBorder="1" applyAlignment="1">
      <alignment horizontal="right" vertical="center"/>
    </xf>
    <xf numFmtId="173" fontId="3" fillId="0" borderId="21" xfId="0" applyNumberFormat="1" applyFont="1" applyBorder="1" applyAlignment="1">
      <alignment horizontal="right" vertical="center"/>
    </xf>
    <xf numFmtId="173" fontId="3" fillId="0" borderId="35" xfId="0" applyNumberFormat="1" applyFont="1" applyBorder="1" applyAlignment="1">
      <alignment horizontal="right" vertical="center"/>
    </xf>
    <xf numFmtId="173" fontId="4" fillId="2" borderId="38" xfId="0" applyNumberFormat="1" applyFont="1" applyFill="1" applyBorder="1" applyAlignment="1">
      <alignment horizontal="right" vertical="center"/>
    </xf>
    <xf numFmtId="173" fontId="4" fillId="2" borderId="1" xfId="0" applyNumberFormat="1" applyFont="1" applyFill="1" applyBorder="1" applyAlignment="1">
      <alignment horizontal="right" vertical="center"/>
    </xf>
    <xf numFmtId="173" fontId="3" fillId="0" borderId="22" xfId="0" applyNumberFormat="1" applyFont="1" applyBorder="1" applyAlignment="1">
      <alignment horizontal="right" vertical="center"/>
    </xf>
    <xf numFmtId="165" fontId="4" fillId="2" borderId="40" xfId="0" applyNumberFormat="1" applyFont="1" applyFill="1" applyBorder="1" applyAlignment="1">
      <alignment horizontal="right" vertical="center"/>
    </xf>
    <xf numFmtId="165" fontId="4" fillId="2" borderId="41" xfId="0" applyNumberFormat="1" applyFont="1" applyFill="1" applyBorder="1" applyAlignment="1">
      <alignment horizontal="right" vertical="center"/>
    </xf>
    <xf numFmtId="165" fontId="4" fillId="2" borderId="37" xfId="0" applyNumberFormat="1" applyFont="1" applyFill="1" applyBorder="1" applyAlignment="1">
      <alignment horizontal="right" vertical="center"/>
    </xf>
    <xf numFmtId="0" fontId="4" fillId="4" borderId="11" xfId="0" applyFont="1" applyFill="1" applyBorder="1"/>
    <xf numFmtId="3" fontId="4" fillId="4" borderId="2" xfId="0" applyNumberFormat="1" applyFont="1" applyFill="1" applyBorder="1"/>
    <xf numFmtId="173" fontId="4" fillId="2" borderId="11" xfId="0" applyNumberFormat="1" applyFont="1" applyFill="1" applyBorder="1"/>
    <xf numFmtId="173" fontId="4" fillId="2" borderId="1" xfId="0" applyNumberFormat="1" applyFont="1" applyFill="1" applyBorder="1"/>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65" fontId="3" fillId="0" borderId="14" xfId="0" applyNumberFormat="1" applyFont="1" applyBorder="1" applyAlignment="1">
      <alignment horizontal="right" vertical="center"/>
    </xf>
    <xf numFmtId="165" fontId="3" fillId="0" borderId="16" xfId="0" applyNumberFormat="1" applyFont="1" applyBorder="1" applyAlignment="1">
      <alignment horizontal="right" vertical="center"/>
    </xf>
    <xf numFmtId="165" fontId="3" fillId="0" borderId="32" xfId="0" applyNumberFormat="1" applyFont="1" applyBorder="1" applyAlignment="1">
      <alignment horizontal="right" vertical="center"/>
    </xf>
    <xf numFmtId="165" fontId="3" fillId="0" borderId="18" xfId="0" applyNumberFormat="1" applyFont="1" applyBorder="1" applyAlignment="1">
      <alignment horizontal="right" vertical="center"/>
    </xf>
    <xf numFmtId="165" fontId="4" fillId="2" borderId="44" xfId="0" applyNumberFormat="1" applyFont="1" applyFill="1" applyBorder="1" applyAlignment="1">
      <alignment horizontal="right" vertical="center"/>
    </xf>
    <xf numFmtId="165" fontId="4" fillId="2" borderId="45"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3" fontId="13" fillId="0" borderId="14"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32" xfId="0" applyNumberFormat="1" applyFont="1" applyBorder="1" applyAlignment="1">
      <alignment horizontal="right" vertical="center"/>
    </xf>
    <xf numFmtId="3" fontId="13" fillId="0" borderId="18" xfId="0" applyNumberFormat="1" applyFont="1" applyBorder="1" applyAlignment="1">
      <alignment horizontal="right" vertical="center"/>
    </xf>
    <xf numFmtId="0" fontId="12" fillId="0" borderId="0" xfId="2" applyFont="1"/>
    <xf numFmtId="0" fontId="12" fillId="0" borderId="83" xfId="2" applyFont="1" applyBorder="1" applyAlignment="1">
      <alignment textRotation="90"/>
    </xf>
    <xf numFmtId="0" fontId="12" fillId="0" borderId="0" xfId="2" applyFont="1" applyAlignment="1">
      <alignment textRotation="90"/>
    </xf>
    <xf numFmtId="0" fontId="4" fillId="2" borderId="0" xfId="2" applyFont="1" applyFill="1" applyAlignment="1">
      <alignment textRotation="90"/>
    </xf>
    <xf numFmtId="0" fontId="4" fillId="3" borderId="11" xfId="2" applyFont="1" applyFill="1" applyBorder="1"/>
    <xf numFmtId="0" fontId="4" fillId="3" borderId="1" xfId="2" applyFont="1" applyFill="1" applyBorder="1"/>
    <xf numFmtId="0" fontId="4" fillId="2" borderId="0" xfId="2" applyFont="1" applyFill="1"/>
    <xf numFmtId="0" fontId="12" fillId="0" borderId="14" xfId="2" applyFont="1" applyBorder="1"/>
    <xf numFmtId="0" fontId="9" fillId="0" borderId="15" xfId="2" applyFont="1" applyBorder="1"/>
    <xf numFmtId="0" fontId="12" fillId="0" borderId="16" xfId="2" applyFont="1" applyBorder="1"/>
    <xf numFmtId="0" fontId="9" fillId="0" borderId="17" xfId="2" applyFont="1" applyBorder="1"/>
    <xf numFmtId="0" fontId="12" fillId="0" borderId="32" xfId="2" applyFont="1" applyBorder="1"/>
    <xf numFmtId="0" fontId="9" fillId="0" borderId="33" xfId="2" applyFont="1" applyBorder="1"/>
    <xf numFmtId="0" fontId="4" fillId="4" borderId="11" xfId="2" applyFont="1" applyFill="1" applyBorder="1"/>
    <xf numFmtId="0" fontId="4" fillId="4" borderId="1" xfId="2" applyFont="1" applyFill="1" applyBorder="1"/>
    <xf numFmtId="0" fontId="9" fillId="0" borderId="0" xfId="2" applyFont="1" applyFill="1" applyBorder="1"/>
    <xf numFmtId="0" fontId="9" fillId="0" borderId="0" xfId="2" applyFont="1" applyFill="1" applyBorder="1" applyAlignment="1"/>
    <xf numFmtId="0" fontId="9"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174" fontId="9" fillId="0" borderId="0" xfId="2" applyNumberFormat="1" applyFont="1" applyFill="1" applyBorder="1" applyAlignment="1">
      <alignment vertical="center"/>
    </xf>
    <xf numFmtId="0" fontId="12" fillId="0" borderId="0" xfId="2" applyFont="1" applyBorder="1" applyAlignment="1"/>
    <xf numFmtId="167" fontId="9" fillId="0" borderId="0" xfId="2" applyNumberFormat="1" applyFont="1" applyFill="1" applyBorder="1"/>
    <xf numFmtId="174" fontId="9" fillId="0" borderId="0" xfId="2" applyNumberFormat="1" applyFont="1" applyFill="1" applyBorder="1"/>
    <xf numFmtId="0" fontId="4" fillId="3" borderId="1" xfId="0" applyFont="1" applyFill="1" applyBorder="1"/>
    <xf numFmtId="0" fontId="4" fillId="4" borderId="1" xfId="0" applyFont="1" applyFill="1" applyBorder="1"/>
    <xf numFmtId="0" fontId="4" fillId="4" borderId="77" xfId="2" applyFont="1" applyFill="1" applyBorder="1"/>
    <xf numFmtId="0" fontId="4" fillId="4" borderId="6" xfId="2" applyFont="1" applyFill="1" applyBorder="1"/>
    <xf numFmtId="0" fontId="4" fillId="2" borderId="0" xfId="0" applyFont="1" applyFill="1" applyAlignment="1">
      <alignment horizontal="center" vertical="center" wrapText="1"/>
    </xf>
    <xf numFmtId="0" fontId="15" fillId="0" borderId="0" xfId="2" applyFont="1" applyFill="1" applyBorder="1" applyAlignment="1">
      <alignment horizontal="center" vertical="center"/>
    </xf>
    <xf numFmtId="0" fontId="0" fillId="0" borderId="0" xfId="0"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7" fillId="0" borderId="0" xfId="2" applyFont="1" applyBorder="1" applyAlignment="1">
      <alignment vertical="center"/>
    </xf>
    <xf numFmtId="0" fontId="7" fillId="0" borderId="106" xfId="2" applyFont="1" applyBorder="1" applyAlignment="1">
      <alignment vertical="center"/>
    </xf>
    <xf numFmtId="0" fontId="3" fillId="0" borderId="0" xfId="0" applyFont="1" applyFill="1" applyBorder="1" applyAlignment="1">
      <alignment horizontal="center" vertical="center" wrapText="1"/>
    </xf>
    <xf numFmtId="0" fontId="4" fillId="3" borderId="11" xfId="2" applyFont="1" applyFill="1" applyBorder="1" applyAlignment="1">
      <alignment vertical="center"/>
    </xf>
    <xf numFmtId="0" fontId="4" fillId="0" borderId="0" xfId="0" applyFont="1" applyFill="1" applyBorder="1" applyAlignment="1">
      <alignment horizontal="center" vertical="center" wrapText="1"/>
    </xf>
    <xf numFmtId="0" fontId="4" fillId="2" borderId="2" xfId="0" applyFont="1" applyFill="1" applyBorder="1"/>
    <xf numFmtId="0" fontId="3" fillId="0" borderId="107" xfId="0" applyFont="1" applyBorder="1"/>
    <xf numFmtId="0" fontId="3" fillId="0" borderId="108" xfId="0" applyFont="1" applyBorder="1"/>
    <xf numFmtId="0" fontId="0" fillId="0" borderId="53" xfId="0" applyBorder="1"/>
    <xf numFmtId="0" fontId="0" fillId="0" borderId="51" xfId="0" applyBorder="1"/>
    <xf numFmtId="0" fontId="0" fillId="0" borderId="88" xfId="0" applyBorder="1"/>
    <xf numFmtId="0" fontId="0" fillId="0" borderId="89" xfId="0" applyBorder="1"/>
    <xf numFmtId="0" fontId="0" fillId="0" borderId="0" xfId="0" applyAlignment="1"/>
    <xf numFmtId="3" fontId="0" fillId="0" borderId="15" xfId="0" applyNumberFormat="1" applyBorder="1"/>
    <xf numFmtId="3" fontId="0" fillId="0" borderId="0" xfId="0" applyNumberFormat="1"/>
    <xf numFmtId="3" fontId="4" fillId="4" borderId="11" xfId="0" applyNumberFormat="1" applyFont="1" applyFill="1" applyBorder="1"/>
    <xf numFmtId="3" fontId="4" fillId="2" borderId="1" xfId="0" applyNumberFormat="1" applyFont="1" applyFill="1" applyBorder="1"/>
    <xf numFmtId="0" fontId="3" fillId="0" borderId="76" xfId="0" applyFont="1" applyBorder="1" applyAlignment="1">
      <alignment horizontal="center" vertical="center" wrapText="1"/>
    </xf>
    <xf numFmtId="0" fontId="0" fillId="0" borderId="0" xfId="0" applyAlignment="1">
      <alignment horizontal="center"/>
    </xf>
    <xf numFmtId="0" fontId="9" fillId="0" borderId="0" xfId="1" applyFont="1" applyFill="1" applyBorder="1" applyAlignment="1">
      <alignment vertical="center"/>
    </xf>
    <xf numFmtId="0" fontId="12" fillId="0" borderId="0" xfId="1" applyFont="1" applyFill="1" applyBorder="1" applyAlignment="1">
      <alignment vertical="center"/>
    </xf>
    <xf numFmtId="0" fontId="9" fillId="0" borderId="0" xfId="1" applyFont="1" applyFill="1" applyBorder="1" applyAlignment="1">
      <alignment horizontal="center" vertical="center"/>
    </xf>
    <xf numFmtId="2" fontId="12" fillId="0" borderId="0" xfId="1" applyNumberFormat="1" applyFont="1" applyFill="1" applyBorder="1" applyAlignment="1">
      <alignment horizontal="centerContinuous" vertical="center"/>
    </xf>
    <xf numFmtId="0" fontId="12" fillId="0" borderId="0" xfId="1" applyFont="1" applyFill="1" applyBorder="1"/>
    <xf numFmtId="0" fontId="12" fillId="0" borderId="0" xfId="1" applyFont="1" applyFill="1" applyBorder="1" applyAlignment="1">
      <alignment horizontal="centerContinuous" vertical="center"/>
    </xf>
    <xf numFmtId="0" fontId="9" fillId="0" borderId="0" xfId="1" applyFont="1" applyFill="1" applyBorder="1" applyAlignment="1">
      <alignment horizontal="centerContinuous" vertical="center"/>
    </xf>
    <xf numFmtId="2" fontId="9" fillId="0" borderId="0" xfId="1" applyNumberFormat="1" applyFont="1" applyFill="1" applyBorder="1" applyAlignment="1">
      <alignment horizontal="centerContinuous" vertical="center"/>
    </xf>
    <xf numFmtId="0" fontId="12" fillId="0" borderId="0" xfId="2" applyFont="1" applyFill="1" applyBorder="1" applyAlignment="1">
      <alignment horizontal="left"/>
    </xf>
    <xf numFmtId="0" fontId="9" fillId="0" borderId="0" xfId="1" applyFont="1" applyFill="1" applyBorder="1"/>
    <xf numFmtId="1" fontId="12" fillId="0" borderId="0" xfId="1" applyNumberFormat="1" applyFont="1" applyFill="1" applyBorder="1"/>
    <xf numFmtId="2" fontId="12" fillId="0" borderId="0" xfId="1" applyNumberFormat="1" applyFont="1" applyFill="1" applyBorder="1"/>
    <xf numFmtId="2" fontId="12" fillId="0" borderId="0" xfId="1" applyNumberFormat="1" applyFont="1" applyFill="1" applyBorder="1" applyAlignment="1">
      <alignment vertical="center"/>
    </xf>
    <xf numFmtId="1" fontId="12" fillId="0" borderId="0" xfId="1" applyNumberFormat="1" applyFont="1" applyFill="1" applyBorder="1" applyAlignment="1">
      <alignment vertical="center"/>
    </xf>
    <xf numFmtId="1" fontId="12" fillId="0" borderId="8" xfId="1" applyNumberFormat="1" applyFont="1" applyFill="1" applyBorder="1" applyAlignment="1">
      <alignment horizontal="center" vertical="center" wrapText="1"/>
    </xf>
    <xf numFmtId="1" fontId="12" fillId="0" borderId="9" xfId="1" applyNumberFormat="1" applyFont="1" applyFill="1" applyBorder="1" applyAlignment="1">
      <alignment horizontal="center" vertical="center" wrapText="1"/>
    </xf>
    <xf numFmtId="1" fontId="12" fillId="0" borderId="48" xfId="1" applyNumberFormat="1" applyFont="1" applyFill="1" applyBorder="1" applyAlignment="1">
      <alignment horizontal="center" vertical="center" wrapText="1"/>
    </xf>
    <xf numFmtId="1" fontId="4" fillId="2" borderId="49" xfId="1" applyNumberFormat="1" applyFont="1" applyFill="1" applyBorder="1" applyAlignment="1">
      <alignment horizontal="center" vertical="center" wrapText="1"/>
    </xf>
    <xf numFmtId="2" fontId="12" fillId="0" borderId="0"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1" fontId="12" fillId="0" borderId="0" xfId="1"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166" fontId="12" fillId="0" borderId="0" xfId="1" applyNumberFormat="1" applyFont="1" applyFill="1" applyBorder="1" applyAlignment="1">
      <alignment vertical="center"/>
    </xf>
    <xf numFmtId="167" fontId="12" fillId="0" borderId="0" xfId="1" applyNumberFormat="1" applyFont="1" applyFill="1" applyBorder="1" applyAlignment="1">
      <alignment vertical="center"/>
    </xf>
    <xf numFmtId="167" fontId="12" fillId="0" borderId="0" xfId="1" applyNumberFormat="1" applyFont="1" applyFill="1" applyBorder="1"/>
    <xf numFmtId="0" fontId="9" fillId="0" borderId="61" xfId="2" applyFont="1" applyBorder="1" applyAlignment="1">
      <alignment vertical="center"/>
    </xf>
    <xf numFmtId="0" fontId="9" fillId="0" borderId="62" xfId="2" applyFont="1" applyBorder="1" applyAlignment="1">
      <alignment vertical="center"/>
    </xf>
    <xf numFmtId="0" fontId="9" fillId="0" borderId="63" xfId="2" applyFont="1" applyBorder="1" applyAlignment="1">
      <alignment vertical="center"/>
    </xf>
    <xf numFmtId="0" fontId="9" fillId="0" borderId="35" xfId="2" applyFont="1" applyBorder="1" applyAlignment="1">
      <alignment vertical="center"/>
    </xf>
    <xf numFmtId="0" fontId="9" fillId="0" borderId="64" xfId="2" applyFont="1" applyBorder="1" applyAlignment="1">
      <alignment vertical="center"/>
    </xf>
    <xf numFmtId="0" fontId="9" fillId="0" borderId="65" xfId="2" applyFont="1" applyBorder="1" applyAlignment="1">
      <alignment vertical="center"/>
    </xf>
    <xf numFmtId="167" fontId="9" fillId="0" borderId="0" xfId="1" applyNumberFormat="1" applyFont="1" applyFill="1" applyBorder="1" applyAlignment="1">
      <alignment vertical="center"/>
    </xf>
    <xf numFmtId="168" fontId="9" fillId="0" borderId="0" xfId="1" applyNumberFormat="1" applyFont="1" applyFill="1" applyBorder="1" applyAlignment="1">
      <alignment horizontal="right" vertical="center"/>
    </xf>
    <xf numFmtId="1" fontId="12" fillId="0" borderId="0" xfId="1" applyNumberFormat="1" applyFont="1" applyFill="1" applyBorder="1" applyAlignment="1">
      <alignment horizontal="center"/>
    </xf>
    <xf numFmtId="9" fontId="12" fillId="0" borderId="0" xfId="1" applyNumberFormat="1" applyFont="1" applyFill="1" applyBorder="1" applyAlignment="1">
      <alignment horizontal="center"/>
    </xf>
    <xf numFmtId="17" fontId="9" fillId="0" borderId="0" xfId="12" applyNumberFormat="1" applyFont="1" applyAlignment="1">
      <alignment wrapText="1"/>
    </xf>
    <xf numFmtId="0" fontId="9" fillId="0" borderId="0" xfId="12"/>
    <xf numFmtId="0" fontId="9" fillId="0" borderId="0" xfId="12" applyFont="1" applyAlignment="1">
      <alignment wrapText="1"/>
    </xf>
    <xf numFmtId="0" fontId="9" fillId="0" borderId="0" xfId="12" applyFont="1"/>
    <xf numFmtId="0" fontId="16" fillId="0" borderId="0" xfId="12" applyFont="1" applyAlignment="1">
      <alignment horizontal="center" vertical="center" wrapText="1"/>
    </xf>
    <xf numFmtId="0" fontId="9" fillId="0" borderId="0" xfId="12" applyFont="1" applyAlignment="1">
      <alignment horizontal="center" vertical="center" wrapText="1"/>
    </xf>
    <xf numFmtId="0" fontId="9" fillId="0" borderId="0" xfId="12" applyFont="1" applyBorder="1" applyAlignment="1">
      <alignment wrapText="1"/>
    </xf>
    <xf numFmtId="0" fontId="9" fillId="0" borderId="0" xfId="12" applyFont="1" applyBorder="1" applyAlignment="1">
      <alignment horizontal="left"/>
    </xf>
    <xf numFmtId="0" fontId="9" fillId="0" borderId="0" xfId="12" applyFont="1" applyAlignment="1">
      <alignment horizontal="center" vertical="center"/>
    </xf>
    <xf numFmtId="0" fontId="9" fillId="0" borderId="0" xfId="12" applyFont="1" applyAlignment="1"/>
    <xf numFmtId="0" fontId="9" fillId="0" borderId="0" xfId="12" applyFont="1" applyBorder="1"/>
    <xf numFmtId="0" fontId="19" fillId="0" borderId="0" xfId="12" applyFont="1"/>
    <xf numFmtId="0" fontId="21" fillId="0" borderId="0" xfId="1" applyFont="1" applyFill="1" applyBorder="1" applyAlignment="1">
      <alignment vertical="center"/>
    </xf>
    <xf numFmtId="0" fontId="21" fillId="0" borderId="0" xfId="1" applyFont="1" applyFill="1" applyBorder="1"/>
    <xf numFmtId="0" fontId="16" fillId="0" borderId="0" xfId="1" applyFont="1" applyFill="1" applyBorder="1" applyAlignment="1">
      <alignment vertical="center" wrapText="1"/>
    </xf>
    <xf numFmtId="0" fontId="4" fillId="2" borderId="49" xfId="0" applyFont="1" applyFill="1" applyBorder="1" applyAlignment="1">
      <alignment horizontal="center" vertical="center"/>
    </xf>
    <xf numFmtId="0" fontId="4" fillId="0" borderId="0" xfId="0" applyFont="1" applyFill="1" applyAlignment="1">
      <alignment horizontal="center" vertical="center" wrapText="1"/>
    </xf>
    <xf numFmtId="0" fontId="12" fillId="0" borderId="0" xfId="2" applyFont="1" applyBorder="1"/>
    <xf numFmtId="0" fontId="4" fillId="2" borderId="0" xfId="2" applyFont="1" applyFill="1" applyBorder="1" applyAlignment="1">
      <alignment textRotation="90"/>
    </xf>
    <xf numFmtId="0" fontId="12" fillId="0" borderId="0" xfId="2" applyFont="1" applyAlignment="1">
      <alignment horizontal="left" vertical="center" wrapText="1"/>
    </xf>
    <xf numFmtId="0" fontId="12" fillId="0" borderId="0" xfId="2" applyFont="1" applyBorder="1" applyAlignment="1">
      <alignment textRotation="90"/>
    </xf>
    <xf numFmtId="0" fontId="4" fillId="3" borderId="85" xfId="2" applyFont="1" applyFill="1" applyBorder="1"/>
    <xf numFmtId="0" fontId="4" fillId="3" borderId="86" xfId="2" applyFont="1" applyFill="1" applyBorder="1"/>
    <xf numFmtId="0" fontId="4" fillId="3" borderId="87" xfId="2" applyFont="1" applyFill="1" applyBorder="1"/>
    <xf numFmtId="0" fontId="4" fillId="2" borderId="77" xfId="2" applyFont="1" applyFill="1" applyBorder="1"/>
    <xf numFmtId="0" fontId="12" fillId="0" borderId="53" xfId="2" applyFont="1" applyBorder="1"/>
    <xf numFmtId="0" fontId="9" fillId="0" borderId="51" xfId="2" applyFont="1" applyBorder="1"/>
    <xf numFmtId="0" fontId="12" fillId="0" borderId="58" xfId="2" applyFont="1" applyBorder="1"/>
    <xf numFmtId="0" fontId="9" fillId="0" borderId="56" xfId="2" applyFont="1" applyBorder="1"/>
    <xf numFmtId="0" fontId="12" fillId="0" borderId="64" xfId="2" applyFont="1" applyBorder="1"/>
    <xf numFmtId="0" fontId="9" fillId="0" borderId="62" xfId="2" applyFont="1" applyBorder="1"/>
    <xf numFmtId="0" fontId="12" fillId="0" borderId="0" xfId="2" applyFont="1" applyFill="1"/>
    <xf numFmtId="0" fontId="12" fillId="0" borderId="0" xfId="2" applyFont="1" applyAlignment="1">
      <alignment horizontal="left" wrapText="1"/>
    </xf>
    <xf numFmtId="0" fontId="4" fillId="0" borderId="0" xfId="2" applyFont="1" applyFill="1" applyAlignment="1">
      <alignment vertical="center"/>
    </xf>
    <xf numFmtId="0" fontId="14" fillId="0" borderId="129" xfId="7" applyFont="1" applyBorder="1" applyAlignment="1">
      <alignment vertical="center" wrapText="1"/>
    </xf>
    <xf numFmtId="0" fontId="9" fillId="0" borderId="0" xfId="2" applyFont="1"/>
    <xf numFmtId="0" fontId="9" fillId="0" borderId="0" xfId="2" applyFont="1" applyAlignment="1">
      <alignment textRotation="90"/>
    </xf>
    <xf numFmtId="0" fontId="4" fillId="3" borderId="92" xfId="2" applyFont="1" applyFill="1" applyBorder="1"/>
    <xf numFmtId="0" fontId="12" fillId="0" borderId="93" xfId="2" applyFont="1" applyFill="1" applyBorder="1"/>
    <xf numFmtId="0" fontId="12" fillId="0" borderId="94" xfId="2" applyFont="1" applyBorder="1"/>
    <xf numFmtId="0" fontId="12" fillId="0" borderId="95" xfId="2" applyFont="1" applyBorder="1"/>
    <xf numFmtId="0" fontId="12" fillId="0" borderId="96" xfId="2" applyFont="1" applyBorder="1"/>
    <xf numFmtId="0" fontId="12" fillId="0" borderId="97" xfId="2" applyFont="1" applyBorder="1"/>
    <xf numFmtId="0" fontId="12" fillId="0" borderId="98" xfId="2" applyFont="1" applyBorder="1"/>
    <xf numFmtId="0" fontId="4" fillId="3" borderId="99" xfId="2" applyFont="1" applyFill="1" applyBorder="1"/>
    <xf numFmtId="0" fontId="12" fillId="0" borderId="100" xfId="2" applyFont="1" applyBorder="1"/>
    <xf numFmtId="0" fontId="4" fillId="4" borderId="101" xfId="2" applyFont="1" applyFill="1" applyBorder="1"/>
    <xf numFmtId="0" fontId="12" fillId="0" borderId="102" xfId="2" applyFont="1" applyBorder="1"/>
    <xf numFmtId="0" fontId="12" fillId="0" borderId="103" xfId="2" applyFont="1" applyBorder="1"/>
    <xf numFmtId="0" fontId="12" fillId="0" borderId="104" xfId="2" applyFont="1" applyBorder="1"/>
    <xf numFmtId="0" fontId="12" fillId="0" borderId="105" xfId="2" applyFont="1" applyBorder="1"/>
    <xf numFmtId="0" fontId="17" fillId="0" borderId="0" xfId="2" applyFont="1"/>
    <xf numFmtId="0" fontId="14" fillId="0" borderId="0" xfId="7" applyFont="1" applyBorder="1" applyAlignment="1">
      <alignment vertical="center" wrapText="1"/>
    </xf>
    <xf numFmtId="0" fontId="12" fillId="0" borderId="0" xfId="12" applyFont="1" applyAlignment="1">
      <alignment horizontal="center" vertical="center" wrapText="1"/>
    </xf>
    <xf numFmtId="0" fontId="12" fillId="0" borderId="132" xfId="12" quotePrefix="1" applyFont="1" applyBorder="1" applyAlignment="1">
      <alignment horizontal="center" vertical="center"/>
    </xf>
    <xf numFmtId="0" fontId="9" fillId="0" borderId="131" xfId="12" applyBorder="1" applyAlignment="1">
      <alignment horizontal="left" vertical="center" wrapText="1"/>
    </xf>
    <xf numFmtId="0" fontId="12" fillId="0" borderId="17" xfId="12" quotePrefix="1" applyFont="1" applyBorder="1" applyAlignment="1">
      <alignment horizontal="center" vertical="center"/>
    </xf>
    <xf numFmtId="0" fontId="9" fillId="0" borderId="17" xfId="12" applyBorder="1" applyAlignment="1">
      <alignment horizontal="left" vertical="center" wrapText="1"/>
    </xf>
    <xf numFmtId="0" fontId="12" fillId="0" borderId="17" xfId="12" applyFont="1" applyBorder="1" applyAlignment="1">
      <alignment horizontal="center" vertical="center"/>
    </xf>
    <xf numFmtId="0" fontId="12" fillId="0" borderId="138" xfId="12" applyFont="1" applyBorder="1" applyAlignment="1">
      <alignment horizontal="center" vertical="center"/>
    </xf>
    <xf numFmtId="0" fontId="4" fillId="2" borderId="49" xfId="12" applyFont="1" applyFill="1" applyBorder="1" applyAlignment="1">
      <alignment horizontal="center" vertical="center" wrapText="1"/>
    </xf>
    <xf numFmtId="3" fontId="8" fillId="2" borderId="55" xfId="2" applyNumberFormat="1" applyFont="1" applyFill="1" applyBorder="1" applyAlignment="1">
      <alignment vertical="center"/>
    </xf>
    <xf numFmtId="3" fontId="8" fillId="2" borderId="56" xfId="2" applyNumberFormat="1" applyFont="1" applyFill="1" applyBorder="1" applyAlignment="1">
      <alignment vertical="center"/>
    </xf>
    <xf numFmtId="3" fontId="8" fillId="2" borderId="57" xfId="2" applyNumberFormat="1" applyFont="1" applyFill="1" applyBorder="1" applyAlignment="1">
      <alignment vertical="center"/>
    </xf>
    <xf numFmtId="0" fontId="8" fillId="2" borderId="68" xfId="2" applyFont="1" applyFill="1" applyBorder="1" applyAlignment="1">
      <alignment vertical="center"/>
    </xf>
    <xf numFmtId="0" fontId="9" fillId="2" borderId="69" xfId="2" applyFont="1" applyFill="1" applyBorder="1" applyAlignment="1">
      <alignment vertical="center"/>
    </xf>
    <xf numFmtId="0" fontId="61" fillId="0" borderId="0" xfId="0" applyFont="1"/>
    <xf numFmtId="0" fontId="3" fillId="0" borderId="48" xfId="0" applyFont="1" applyBorder="1" applyAlignment="1">
      <alignment horizontal="center" vertical="center" wrapText="1"/>
    </xf>
    <xf numFmtId="0" fontId="0" fillId="0" borderId="0" xfId="0" applyAlignment="1">
      <alignment vertical="center"/>
    </xf>
    <xf numFmtId="3" fontId="0" fillId="0" borderId="23" xfId="0" applyNumberFormat="1" applyBorder="1"/>
    <xf numFmtId="172" fontId="4" fillId="2" borderId="2" xfId="0" applyNumberFormat="1" applyFont="1" applyFill="1" applyBorder="1"/>
    <xf numFmtId="172" fontId="3" fillId="0" borderId="20" xfId="0" applyNumberFormat="1" applyFont="1" applyBorder="1"/>
    <xf numFmtId="0" fontId="4" fillId="2" borderId="0" xfId="0" applyFont="1" applyFill="1" applyAlignment="1">
      <alignment horizontal="center" vertical="center"/>
    </xf>
    <xf numFmtId="0" fontId="63" fillId="0" borderId="14" xfId="0" applyFont="1" applyBorder="1"/>
    <xf numFmtId="0" fontId="63" fillId="0" borderId="16" xfId="0" applyFont="1" applyBorder="1"/>
    <xf numFmtId="3" fontId="7" fillId="0" borderId="90" xfId="2" applyNumberFormat="1" applyFont="1" applyBorder="1" applyAlignment="1">
      <alignment vertical="center"/>
    </xf>
    <xf numFmtId="3" fontId="8" fillId="0" borderId="143" xfId="2" applyNumberFormat="1" applyFont="1" applyBorder="1" applyAlignment="1">
      <alignment vertical="center"/>
    </xf>
    <xf numFmtId="3" fontId="8" fillId="0" borderId="89" xfId="2" applyNumberFormat="1" applyFont="1" applyBorder="1" applyAlignment="1">
      <alignment vertical="center"/>
    </xf>
    <xf numFmtId="3" fontId="8" fillId="2" borderId="109" xfId="2" applyNumberFormat="1" applyFont="1" applyFill="1" applyBorder="1" applyAlignment="1">
      <alignment vertical="center"/>
    </xf>
    <xf numFmtId="3" fontId="7" fillId="0" borderId="141" xfId="2" applyNumberFormat="1" applyFont="1" applyBorder="1" applyAlignment="1">
      <alignment vertical="center"/>
    </xf>
    <xf numFmtId="3" fontId="7" fillId="0" borderId="88" xfId="2" applyNumberFormat="1" applyFont="1" applyBorder="1" applyAlignment="1">
      <alignment vertical="center"/>
    </xf>
    <xf numFmtId="165" fontId="7" fillId="0" borderId="142" xfId="2" applyNumberFormat="1" applyFont="1" applyBorder="1" applyAlignment="1">
      <alignment vertical="center"/>
    </xf>
    <xf numFmtId="3" fontId="7" fillId="0" borderId="16" xfId="2" applyNumberFormat="1" applyFont="1" applyFill="1" applyBorder="1" applyAlignment="1">
      <alignment vertical="center"/>
    </xf>
    <xf numFmtId="3" fontId="8" fillId="0" borderId="57" xfId="2" applyNumberFormat="1" applyFont="1" applyFill="1" applyBorder="1" applyAlignment="1">
      <alignment vertical="center"/>
    </xf>
    <xf numFmtId="165" fontId="7" fillId="0" borderId="59" xfId="2" applyNumberFormat="1" applyFont="1" applyBorder="1" applyAlignment="1">
      <alignment horizontal="right" vertical="center"/>
    </xf>
    <xf numFmtId="165" fontId="7" fillId="0" borderId="73" xfId="2" applyNumberFormat="1" applyFont="1" applyBorder="1" applyAlignment="1">
      <alignment horizontal="right" vertical="center"/>
    </xf>
    <xf numFmtId="0" fontId="9" fillId="0" borderId="0" xfId="12" applyFont="1" applyAlignment="1">
      <alignment horizontal="center" wrapText="1"/>
    </xf>
    <xf numFmtId="0" fontId="9" fillId="0" borderId="0" xfId="12" applyFont="1" applyAlignment="1">
      <alignment horizontal="center" vertical="center"/>
    </xf>
    <xf numFmtId="0" fontId="0" fillId="0" borderId="0" xfId="0" applyAlignment="1">
      <alignment horizontal="left" vertical="center" wrapText="1"/>
    </xf>
    <xf numFmtId="0" fontId="14" fillId="0" borderId="0" xfId="0" applyFont="1" applyAlignment="1">
      <alignment vertical="center"/>
    </xf>
    <xf numFmtId="0" fontId="64" fillId="0" borderId="75" xfId="0" applyFont="1" applyBorder="1" applyAlignment="1">
      <alignment vertical="center"/>
    </xf>
    <xf numFmtId="0" fontId="0" fillId="0" borderId="75" xfId="0" applyBorder="1" applyAlignment="1">
      <alignment horizontal="left" vertical="center" wrapText="1"/>
    </xf>
    <xf numFmtId="3" fontId="8" fillId="0" borderId="55" xfId="2" applyNumberFormat="1" applyFont="1" applyFill="1" applyBorder="1" applyAlignment="1">
      <alignment vertical="center"/>
    </xf>
    <xf numFmtId="3" fontId="8" fillId="0" borderId="56" xfId="2" applyNumberFormat="1" applyFont="1" applyFill="1" applyBorder="1" applyAlignment="1">
      <alignment vertical="center"/>
    </xf>
    <xf numFmtId="3" fontId="9" fillId="0" borderId="0" xfId="0" applyNumberFormat="1" applyFont="1" applyFill="1" applyBorder="1"/>
    <xf numFmtId="0" fontId="12" fillId="0" borderId="64" xfId="2" applyFont="1" applyFill="1" applyBorder="1"/>
    <xf numFmtId="0" fontId="9" fillId="0" borderId="62" xfId="2" applyFont="1" applyFill="1" applyBorder="1"/>
    <xf numFmtId="0" fontId="4" fillId="0" borderId="0" xfId="2" applyFont="1" applyFill="1" applyBorder="1" applyAlignment="1">
      <alignment vertical="center"/>
    </xf>
    <xf numFmtId="0" fontId="0" fillId="0" borderId="14" xfId="0" applyBorder="1"/>
    <xf numFmtId="0" fontId="3" fillId="0" borderId="12" xfId="0" applyFont="1" applyBorder="1"/>
    <xf numFmtId="0" fontId="4" fillId="3" borderId="0" xfId="2" applyFont="1" applyFill="1" applyBorder="1" applyAlignment="1">
      <alignment horizontal="center" vertical="center"/>
    </xf>
    <xf numFmtId="0" fontId="4" fillId="2" borderId="0" xfId="2" applyFont="1" applyFill="1" applyBorder="1" applyAlignment="1">
      <alignment horizontal="center" vertical="center"/>
    </xf>
    <xf numFmtId="3" fontId="9" fillId="0" borderId="0" xfId="1" applyNumberFormat="1" applyFont="1" applyFill="1" applyBorder="1"/>
    <xf numFmtId="0" fontId="4" fillId="2" borderId="6" xfId="2" applyFont="1" applyFill="1" applyBorder="1"/>
    <xf numFmtId="0" fontId="56" fillId="0" borderId="0" xfId="0" applyFont="1" applyFill="1"/>
    <xf numFmtId="0" fontId="56" fillId="0" borderId="0" xfId="0" applyFont="1" applyFill="1" applyBorder="1"/>
    <xf numFmtId="0" fontId="58" fillId="3" borderId="144" xfId="0" applyFont="1" applyFill="1" applyBorder="1" applyAlignment="1">
      <alignment horizontal="left"/>
    </xf>
    <xf numFmtId="0" fontId="58" fillId="3" borderId="131" xfId="0" applyNumberFormat="1" applyFont="1" applyFill="1" applyBorder="1"/>
    <xf numFmtId="0" fontId="58" fillId="2" borderId="131" xfId="0" applyNumberFormat="1" applyFont="1" applyFill="1" applyBorder="1"/>
    <xf numFmtId="0" fontId="58" fillId="3" borderId="131" xfId="0" applyFont="1" applyFill="1" applyBorder="1"/>
    <xf numFmtId="0" fontId="58" fillId="2" borderId="131" xfId="0" applyFont="1" applyFill="1" applyBorder="1"/>
    <xf numFmtId="0" fontId="0" fillId="0" borderId="16" xfId="0" applyFill="1" applyBorder="1" applyAlignment="1">
      <alignment horizontal="left" indent="1"/>
    </xf>
    <xf numFmtId="0" fontId="0" fillId="0" borderId="17" xfId="0" applyNumberFormat="1" applyFill="1" applyBorder="1"/>
    <xf numFmtId="0" fontId="56" fillId="0" borderId="17" xfId="0" applyNumberFormat="1" applyFont="1" applyFill="1" applyBorder="1"/>
    <xf numFmtId="0" fontId="0" fillId="0" borderId="17" xfId="0" applyFill="1" applyBorder="1"/>
    <xf numFmtId="0" fontId="56" fillId="0" borderId="17" xfId="0" applyFont="1" applyFill="1" applyBorder="1"/>
    <xf numFmtId="17" fontId="9" fillId="0" borderId="0" xfId="12" applyNumberFormat="1" applyFont="1" applyAlignment="1">
      <alignment horizontal="right"/>
    </xf>
    <xf numFmtId="17" fontId="65" fillId="0" borderId="0" xfId="0" applyNumberFormat="1" applyFont="1"/>
    <xf numFmtId="0" fontId="0" fillId="0" borderId="14" xfId="0" applyFill="1" applyBorder="1" applyAlignment="1">
      <alignment horizontal="left" indent="1"/>
    </xf>
    <xf numFmtId="0" fontId="0" fillId="0" borderId="15" xfId="0" applyNumberFormat="1" applyFill="1" applyBorder="1"/>
    <xf numFmtId="0" fontId="56" fillId="0" borderId="15" xfId="0" applyNumberFormat="1" applyFont="1" applyFill="1" applyBorder="1"/>
    <xf numFmtId="0" fontId="0" fillId="0" borderId="15" xfId="0" applyFill="1" applyBorder="1"/>
    <xf numFmtId="0" fontId="56" fillId="0" borderId="15" xfId="0" applyFont="1" applyFill="1" applyBorder="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32" xfId="0" quotePrefix="1" applyFont="1" applyBorder="1" applyAlignment="1">
      <alignment horizontal="center" vertical="center" wrapText="1"/>
    </xf>
    <xf numFmtId="0" fontId="3" fillId="0" borderId="18" xfId="0" applyFont="1" applyBorder="1" applyAlignment="1">
      <alignment horizontal="center" vertical="center" wrapText="1"/>
    </xf>
    <xf numFmtId="0" fontId="67" fillId="0" borderId="0" xfId="0" applyFont="1"/>
    <xf numFmtId="0" fontId="0" fillId="0" borderId="0" xfId="0" applyAlignment="1">
      <alignment wrapText="1"/>
    </xf>
    <xf numFmtId="0" fontId="4" fillId="4" borderId="11" xfId="0" applyFont="1" applyFill="1" applyBorder="1" applyAlignment="1">
      <alignment wrapText="1"/>
    </xf>
    <xf numFmtId="0" fontId="21" fillId="0" borderId="0" xfId="1" applyFont="1" applyFill="1" applyBorder="1" applyAlignment="1">
      <alignment vertical="center" wrapText="1"/>
    </xf>
    <xf numFmtId="49" fontId="4" fillId="3" borderId="44" xfId="0" applyNumberFormat="1" applyFont="1" applyFill="1" applyBorder="1" applyAlignment="1">
      <alignment horizontal="center" vertical="center" wrapText="1"/>
    </xf>
    <xf numFmtId="49" fontId="4" fillId="5" borderId="45" xfId="0" applyNumberFormat="1" applyFont="1" applyFill="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4" fillId="5" borderId="11"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3" fillId="38" borderId="83" xfId="0" applyFont="1" applyFill="1" applyBorder="1" applyAlignment="1">
      <alignment horizontal="center" vertical="center"/>
    </xf>
    <xf numFmtId="0" fontId="0" fillId="38" borderId="0" xfId="0" applyFill="1"/>
    <xf numFmtId="165" fontId="4" fillId="38" borderId="44" xfId="0" applyNumberFormat="1" applyFont="1" applyFill="1" applyBorder="1" applyAlignment="1">
      <alignment horizontal="right" vertical="center"/>
    </xf>
    <xf numFmtId="165" fontId="4" fillId="38" borderId="45" xfId="0" applyNumberFormat="1" applyFont="1" applyFill="1" applyBorder="1" applyAlignment="1">
      <alignment horizontal="right" vertical="center"/>
    </xf>
    <xf numFmtId="165" fontId="3" fillId="38" borderId="14" xfId="0" applyNumberFormat="1" applyFont="1" applyFill="1" applyBorder="1" applyAlignment="1">
      <alignment horizontal="right" vertical="center"/>
    </xf>
    <xf numFmtId="165" fontId="3" fillId="38" borderId="16" xfId="0" applyNumberFormat="1" applyFont="1" applyFill="1" applyBorder="1" applyAlignment="1">
      <alignment horizontal="right" vertical="center"/>
    </xf>
    <xf numFmtId="165" fontId="3" fillId="38" borderId="32" xfId="0" applyNumberFormat="1" applyFont="1" applyFill="1" applyBorder="1" applyAlignment="1">
      <alignment horizontal="right" vertical="center"/>
    </xf>
    <xf numFmtId="165" fontId="4" fillId="38" borderId="11" xfId="0" applyNumberFormat="1" applyFont="1" applyFill="1" applyBorder="1" applyAlignment="1">
      <alignment horizontal="right" vertical="center"/>
    </xf>
    <xf numFmtId="165" fontId="3" fillId="38" borderId="18" xfId="0" applyNumberFormat="1" applyFont="1" applyFill="1" applyBorder="1" applyAlignment="1">
      <alignment horizontal="right" vertical="center"/>
    </xf>
    <xf numFmtId="165" fontId="4" fillId="38" borderId="1" xfId="0" applyNumberFormat="1" applyFont="1" applyFill="1" applyBorder="1"/>
    <xf numFmtId="0" fontId="3" fillId="38" borderId="84" xfId="0" applyFont="1" applyFill="1" applyBorder="1" applyAlignment="1">
      <alignment horizontal="center" vertical="center"/>
    </xf>
    <xf numFmtId="0" fontId="3" fillId="0" borderId="0" xfId="0" applyFont="1" applyAlignment="1">
      <alignment horizontal="center" vertical="center" wrapText="1"/>
    </xf>
    <xf numFmtId="0" fontId="4" fillId="4" borderId="11" xfId="0" applyFont="1" applyFill="1" applyBorder="1" applyAlignment="1">
      <alignment horizontal="center" vertical="center" wrapText="1"/>
    </xf>
    <xf numFmtId="0" fontId="21" fillId="0" borderId="0" xfId="1" applyFont="1" applyFill="1" applyBorder="1" applyAlignment="1"/>
    <xf numFmtId="0" fontId="0" fillId="0" borderId="0" xfId="0" applyFill="1" applyBorder="1"/>
    <xf numFmtId="0" fontId="6" fillId="39" borderId="0" xfId="0" applyFont="1" applyFill="1" applyBorder="1"/>
    <xf numFmtId="0" fontId="9" fillId="39" borderId="0" xfId="0" applyFont="1" applyFill="1"/>
    <xf numFmtId="165" fontId="9" fillId="39" borderId="151" xfId="0" applyNumberFormat="1" applyFont="1" applyFill="1" applyBorder="1" applyAlignment="1">
      <alignment horizontal="right" vertical="center"/>
    </xf>
    <xf numFmtId="165" fontId="9" fillId="39" borderId="148" xfId="0" applyNumberFormat="1" applyFont="1" applyFill="1" applyBorder="1" applyAlignment="1">
      <alignment horizontal="right" vertical="center"/>
    </xf>
    <xf numFmtId="165" fontId="9" fillId="40" borderId="151" xfId="0" applyNumberFormat="1" applyFont="1" applyFill="1" applyBorder="1" applyAlignment="1">
      <alignment horizontal="right" vertical="center"/>
    </xf>
    <xf numFmtId="0" fontId="4" fillId="5" borderId="1" xfId="0" applyFont="1" applyFill="1" applyBorder="1" applyAlignment="1">
      <alignment horizontal="right" vertical="center"/>
    </xf>
    <xf numFmtId="0" fontId="4" fillId="5" borderId="11" xfId="0" applyFont="1" applyFill="1" applyBorder="1" applyAlignment="1">
      <alignment horizontal="right" vertical="center" wrapText="1"/>
    </xf>
    <xf numFmtId="0" fontId="4" fillId="2" borderId="49" xfId="0" applyFont="1" applyFill="1" applyBorder="1" applyAlignment="1">
      <alignment horizontal="right" vertical="center"/>
    </xf>
    <xf numFmtId="0" fontId="9" fillId="39" borderId="148" xfId="0" applyFont="1" applyFill="1" applyBorder="1" applyAlignment="1">
      <alignment horizontal="right" vertical="center"/>
    </xf>
    <xf numFmtId="0" fontId="12" fillId="40" borderId="145" xfId="0" applyFont="1" applyFill="1" applyBorder="1" applyAlignment="1">
      <alignment horizontal="right" vertical="center"/>
    </xf>
    <xf numFmtId="0" fontId="12" fillId="0" borderId="145" xfId="0" applyFont="1" applyFill="1" applyBorder="1" applyAlignment="1">
      <alignment horizontal="right" vertical="center"/>
    </xf>
    <xf numFmtId="0" fontId="12" fillId="40" borderId="146" xfId="0" applyFont="1" applyFill="1" applyBorder="1" applyAlignment="1">
      <alignment horizontal="right" vertical="center"/>
    </xf>
    <xf numFmtId="165" fontId="12" fillId="40" borderId="151" xfId="0" applyNumberFormat="1" applyFont="1" applyFill="1" applyBorder="1" applyAlignment="1">
      <alignment horizontal="right" vertical="center"/>
    </xf>
    <xf numFmtId="165" fontId="12" fillId="40" borderId="152" xfId="0" applyNumberFormat="1" applyFont="1" applyFill="1" applyBorder="1" applyAlignment="1">
      <alignment horizontal="right" vertical="center"/>
    </xf>
    <xf numFmtId="0" fontId="9" fillId="39" borderId="0" xfId="0" applyFont="1" applyFill="1" applyBorder="1" applyAlignment="1">
      <alignment horizontal="right" vertical="center"/>
    </xf>
    <xf numFmtId="165" fontId="12" fillId="40" borderId="148" xfId="0" applyNumberFormat="1" applyFont="1" applyFill="1" applyBorder="1" applyAlignment="1">
      <alignment horizontal="right" vertical="center"/>
    </xf>
    <xf numFmtId="165" fontId="9" fillId="40" borderId="148" xfId="0" applyNumberFormat="1" applyFont="1" applyFill="1" applyBorder="1" applyAlignment="1">
      <alignment horizontal="right" vertical="center"/>
    </xf>
    <xf numFmtId="165" fontId="12" fillId="40" borderId="149" xfId="0" applyNumberFormat="1" applyFont="1" applyFill="1" applyBorder="1" applyAlignment="1">
      <alignment horizontal="right" vertical="center"/>
    </xf>
    <xf numFmtId="0" fontId="12" fillId="0" borderId="153" xfId="0" applyFont="1" applyFill="1" applyBorder="1" applyAlignment="1">
      <alignment horizontal="center" vertical="center"/>
    </xf>
    <xf numFmtId="0" fontId="4" fillId="5" borderId="11" xfId="0" applyFont="1" applyFill="1" applyBorder="1" applyAlignment="1">
      <alignment horizontal="left" wrapText="1"/>
    </xf>
    <xf numFmtId="0" fontId="9" fillId="39" borderId="147" xfId="0" applyFont="1" applyFill="1" applyBorder="1" applyAlignment="1">
      <alignment horizontal="left" wrapText="1"/>
    </xf>
    <xf numFmtId="0" fontId="9" fillId="39" borderId="150" xfId="0" applyFont="1" applyFill="1" applyBorder="1" applyAlignment="1">
      <alignment horizontal="left" wrapText="1"/>
    </xf>
    <xf numFmtId="0" fontId="9" fillId="39" borderId="0" xfId="0" applyFont="1" applyFill="1" applyBorder="1" applyAlignment="1">
      <alignment horizontal="left"/>
    </xf>
    <xf numFmtId="0" fontId="9" fillId="0" borderId="0" xfId="2" applyFont="1" applyBorder="1"/>
    <xf numFmtId="0" fontId="4" fillId="0" borderId="0" xfId="2" applyFont="1" applyFill="1" applyBorder="1"/>
    <xf numFmtId="0" fontId="2" fillId="0" borderId="0" xfId="195"/>
    <xf numFmtId="0" fontId="2" fillId="0" borderId="0" xfId="195" applyAlignment="1">
      <alignment horizontal="left"/>
    </xf>
    <xf numFmtId="0" fontId="2" fillId="0" borderId="0" xfId="195"/>
    <xf numFmtId="0" fontId="9" fillId="0" borderId="0" xfId="0" applyFont="1"/>
    <xf numFmtId="0" fontId="12" fillId="0" borderId="83" xfId="2" applyFont="1" applyBorder="1" applyAlignment="1">
      <alignment textRotation="90"/>
    </xf>
    <xf numFmtId="0" fontId="13" fillId="0" borderId="0" xfId="12" applyFont="1"/>
    <xf numFmtId="0" fontId="13" fillId="0" borderId="0" xfId="12" applyFont="1" applyAlignment="1">
      <alignment horizontal="center" wrapText="1"/>
    </xf>
    <xf numFmtId="0" fontId="21" fillId="39" borderId="0" xfId="1" applyFont="1" applyFill="1" applyBorder="1" applyAlignment="1">
      <alignment vertical="center"/>
    </xf>
    <xf numFmtId="0" fontId="0" fillId="39" borderId="0" xfId="0" applyFill="1" applyBorder="1"/>
    <xf numFmtId="0" fontId="70" fillId="0" borderId="75" xfId="0" applyFont="1" applyBorder="1" applyAlignment="1">
      <alignment vertical="center"/>
    </xf>
    <xf numFmtId="0" fontId="9" fillId="0" borderId="75" xfId="0" applyFont="1" applyBorder="1" applyAlignment="1">
      <alignment horizontal="left" vertical="center" wrapText="1"/>
    </xf>
    <xf numFmtId="0" fontId="3" fillId="0" borderId="75" xfId="0" quotePrefix="1" applyFont="1" applyBorder="1" applyAlignment="1">
      <alignment horizontal="center" vertical="center"/>
    </xf>
    <xf numFmtId="0" fontId="0" fillId="0" borderId="75" xfId="0" applyBorder="1"/>
    <xf numFmtId="0" fontId="4" fillId="6" borderId="154" xfId="0" applyFont="1" applyFill="1" applyBorder="1" applyAlignment="1">
      <alignment horizontal="center" vertical="center"/>
    </xf>
    <xf numFmtId="0" fontId="4" fillId="6" borderId="155" xfId="0" applyFont="1" applyFill="1" applyBorder="1"/>
    <xf numFmtId="0" fontId="0" fillId="0" borderId="156" xfId="0" applyBorder="1" applyAlignment="1">
      <alignment wrapText="1"/>
    </xf>
    <xf numFmtId="0" fontId="0" fillId="0" borderId="82" xfId="0" applyBorder="1" applyAlignment="1">
      <alignment wrapText="1"/>
    </xf>
    <xf numFmtId="0" fontId="3" fillId="0" borderId="156" xfId="0" applyFont="1" applyBorder="1" applyAlignment="1">
      <alignment horizontal="center" wrapText="1"/>
    </xf>
    <xf numFmtId="0" fontId="3" fillId="0" borderId="83" xfId="0" applyFont="1" applyBorder="1" applyAlignment="1">
      <alignment horizontal="center" vertical="center" wrapText="1"/>
    </xf>
    <xf numFmtId="0" fontId="68" fillId="0" borderId="0" xfId="7" applyFont="1" applyBorder="1" applyAlignment="1">
      <alignment vertical="center" wrapText="1"/>
    </xf>
    <xf numFmtId="0" fontId="3" fillId="0" borderId="18" xfId="0" applyFont="1" applyBorder="1" applyAlignment="1">
      <alignment horizontal="center" wrapText="1"/>
    </xf>
    <xf numFmtId="0" fontId="4" fillId="5" borderId="11" xfId="0" applyFont="1" applyFill="1" applyBorder="1" applyAlignment="1">
      <alignment horizontal="center" wrapText="1"/>
    </xf>
    <xf numFmtId="0" fontId="3" fillId="0" borderId="14" xfId="0" applyFont="1" applyBorder="1" applyAlignment="1">
      <alignment horizontal="center" wrapText="1"/>
    </xf>
    <xf numFmtId="0" fontId="4" fillId="5" borderId="45" xfId="0" applyFont="1" applyFill="1" applyBorder="1" applyAlignment="1">
      <alignment horizontal="center" wrapText="1"/>
    </xf>
    <xf numFmtId="0" fontId="3" fillId="0" borderId="16" xfId="0" applyFont="1" applyBorder="1" applyAlignment="1">
      <alignment horizontal="center" wrapText="1"/>
    </xf>
    <xf numFmtId="0" fontId="4" fillId="3" borderId="44" xfId="0" applyFont="1" applyFill="1" applyBorder="1" applyAlignment="1">
      <alignment horizontal="center" wrapText="1"/>
    </xf>
    <xf numFmtId="0" fontId="3" fillId="0" borderId="32" xfId="0" applyFont="1" applyBorder="1" applyAlignment="1">
      <alignment horizontal="center" wrapText="1"/>
    </xf>
    <xf numFmtId="0" fontId="0" fillId="0" borderId="0" xfId="0"/>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4" fillId="2" borderId="45"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0" fontId="9" fillId="0" borderId="0" xfId="2" applyFont="1" applyFill="1" applyBorder="1"/>
    <xf numFmtId="0" fontId="12" fillId="0" borderId="0" xfId="2" applyFont="1" applyFill="1" applyBorder="1" applyAlignment="1">
      <alignment horizontal="center" vertical="center"/>
    </xf>
    <xf numFmtId="0" fontId="12" fillId="0" borderId="83" xfId="2" applyFont="1" applyFill="1" applyBorder="1" applyAlignment="1">
      <alignment horizontal="center" vertical="center"/>
    </xf>
    <xf numFmtId="0" fontId="12" fillId="0" borderId="14" xfId="2" applyFont="1" applyFill="1" applyBorder="1" applyAlignment="1">
      <alignment vertical="center"/>
    </xf>
    <xf numFmtId="174" fontId="9" fillId="0" borderId="15" xfId="2" applyNumberFormat="1" applyFont="1" applyFill="1" applyBorder="1" applyAlignment="1">
      <alignment vertical="center"/>
    </xf>
    <xf numFmtId="174" fontId="9" fillId="0" borderId="0" xfId="2" applyNumberFormat="1" applyFont="1" applyFill="1" applyBorder="1" applyAlignment="1">
      <alignment vertical="center"/>
    </xf>
    <xf numFmtId="174" fontId="9" fillId="0" borderId="20" xfId="2" applyNumberFormat="1" applyFont="1" applyFill="1" applyBorder="1" applyAlignment="1">
      <alignment vertical="center"/>
    </xf>
    <xf numFmtId="0" fontId="9" fillId="0" borderId="20" xfId="2" applyFont="1" applyFill="1" applyBorder="1"/>
    <xf numFmtId="0" fontId="12" fillId="0" borderId="0" xfId="2" applyFont="1" applyBorder="1" applyAlignment="1"/>
    <xf numFmtId="0" fontId="12" fillId="0" borderId="16" xfId="2" applyFont="1" applyFill="1" applyBorder="1" applyAlignment="1">
      <alignment vertical="center"/>
    </xf>
    <xf numFmtId="174" fontId="9" fillId="0" borderId="17" xfId="2" applyNumberFormat="1" applyFont="1" applyFill="1" applyBorder="1" applyAlignment="1">
      <alignment vertical="center"/>
    </xf>
    <xf numFmtId="174" fontId="9" fillId="0" borderId="21" xfId="2" applyNumberFormat="1" applyFont="1" applyFill="1" applyBorder="1" applyAlignment="1">
      <alignment vertical="center"/>
    </xf>
    <xf numFmtId="0" fontId="9" fillId="0" borderId="21" xfId="2" applyFont="1" applyFill="1" applyBorder="1"/>
    <xf numFmtId="0" fontId="12" fillId="0" borderId="90" xfId="2" applyFont="1" applyFill="1" applyBorder="1" applyAlignment="1">
      <alignment vertical="center"/>
    </xf>
    <xf numFmtId="174" fontId="9" fillId="0" borderId="91" xfId="2" applyNumberFormat="1" applyFont="1" applyFill="1" applyBorder="1" applyAlignment="1">
      <alignment vertical="center"/>
    </xf>
    <xf numFmtId="174" fontId="9" fillId="0" borderId="22" xfId="2" applyNumberFormat="1" applyFont="1" applyFill="1" applyBorder="1" applyAlignment="1">
      <alignment vertical="center"/>
    </xf>
    <xf numFmtId="0" fontId="9" fillId="0" borderId="22" xfId="2" applyFont="1" applyFill="1" applyBorder="1"/>
    <xf numFmtId="167" fontId="9" fillId="0" borderId="0" xfId="2" applyNumberFormat="1" applyFont="1" applyFill="1" applyBorder="1"/>
    <xf numFmtId="0" fontId="4" fillId="3" borderId="1" xfId="0" applyFont="1" applyFill="1" applyBorder="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quotePrefix="1" applyFont="1" applyBorder="1" applyAlignment="1">
      <alignment horizontal="center" vertical="center" wrapText="1"/>
    </xf>
    <xf numFmtId="0" fontId="4" fillId="2" borderId="49" xfId="0" applyFont="1" applyFill="1" applyBorder="1" applyAlignment="1">
      <alignment horizontal="right" vertical="center"/>
    </xf>
    <xf numFmtId="0" fontId="72" fillId="0" borderId="0" xfId="2" applyFont="1" applyFill="1" applyBorder="1" applyAlignment="1">
      <alignment vertical="center" wrapText="1"/>
    </xf>
    <xf numFmtId="168" fontId="71" fillId="0" borderId="0" xfId="1" applyNumberFormat="1" applyFont="1" applyFill="1" applyBorder="1" applyAlignment="1">
      <alignment horizontal="right" vertical="center"/>
    </xf>
    <xf numFmtId="166" fontId="72" fillId="0" borderId="0" xfId="1" applyNumberFormat="1" applyFont="1" applyFill="1" applyBorder="1" applyAlignment="1">
      <alignment vertical="center"/>
    </xf>
    <xf numFmtId="0" fontId="72" fillId="0" borderId="0" xfId="1" applyFont="1" applyFill="1" applyBorder="1"/>
    <xf numFmtId="3" fontId="72" fillId="0" borderId="0" xfId="2" applyNumberFormat="1" applyFont="1" applyFill="1" applyBorder="1" applyAlignment="1">
      <alignment vertical="center" wrapText="1"/>
    </xf>
    <xf numFmtId="0" fontId="12" fillId="0" borderId="33" xfId="12" applyFont="1" applyBorder="1" applyAlignment="1">
      <alignment horizontal="center" vertical="center"/>
    </xf>
    <xf numFmtId="0" fontId="9" fillId="0" borderId="33" xfId="12" applyBorder="1" applyAlignment="1">
      <alignment horizontal="left" vertical="center" wrapText="1"/>
    </xf>
    <xf numFmtId="0" fontId="73" fillId="0" borderId="0" xfId="0" applyFont="1"/>
    <xf numFmtId="0" fontId="12" fillId="0" borderId="10" xfId="0" applyFont="1" applyBorder="1" applyAlignment="1">
      <alignment horizontal="center" vertical="center"/>
    </xf>
    <xf numFmtId="0" fontId="74" fillId="0" borderId="0" xfId="0" applyFont="1" applyFill="1"/>
    <xf numFmtId="0" fontId="75" fillId="0" borderId="30" xfId="0" applyFont="1" applyFill="1" applyBorder="1"/>
    <xf numFmtId="0" fontId="56" fillId="0" borderId="0" xfId="0" applyFont="1" applyAlignment="1">
      <alignment horizontal="left"/>
    </xf>
    <xf numFmtId="0" fontId="0" fillId="0" borderId="0" xfId="0" applyAlignment="1">
      <alignment horizontal="left" indent="1"/>
    </xf>
    <xf numFmtId="0" fontId="76" fillId="0" borderId="0" xfId="1" applyFont="1" applyFill="1" applyBorder="1" applyAlignment="1">
      <alignment vertical="center" wrapText="1"/>
    </xf>
    <xf numFmtId="3" fontId="3" fillId="0" borderId="0" xfId="0" applyNumberFormat="1" applyFont="1" applyBorder="1" applyAlignment="1">
      <alignment horizontal="right" vertical="center"/>
    </xf>
    <xf numFmtId="173" fontId="3" fillId="0" borderId="0" xfId="0" applyNumberFormat="1" applyFont="1" applyBorder="1" applyAlignment="1">
      <alignment horizontal="right" vertical="center"/>
    </xf>
    <xf numFmtId="173" fontId="3" fillId="0" borderId="0" xfId="0" applyNumberFormat="1" applyFont="1" applyFill="1" applyBorder="1" applyAlignment="1">
      <alignment horizontal="right" vertical="center"/>
    </xf>
    <xf numFmtId="176" fontId="0" fillId="0" borderId="0" xfId="0" applyNumberFormat="1"/>
    <xf numFmtId="0" fontId="3" fillId="0" borderId="0" xfId="0" applyFont="1" applyBorder="1" applyAlignment="1">
      <alignment horizontal="center" vertical="center" wrapText="1"/>
    </xf>
    <xf numFmtId="165" fontId="3" fillId="0" borderId="0" xfId="0" applyNumberFormat="1" applyFont="1" applyBorder="1" applyAlignment="1">
      <alignment horizontal="right" vertical="center"/>
    </xf>
    <xf numFmtId="1" fontId="73" fillId="0" borderId="0" xfId="0" applyNumberFormat="1" applyFont="1"/>
    <xf numFmtId="0" fontId="73" fillId="0" borderId="0" xfId="0" applyFont="1" applyFill="1"/>
    <xf numFmtId="0" fontId="77" fillId="0" borderId="0" xfId="0" applyFont="1"/>
    <xf numFmtId="0" fontId="73" fillId="0" borderId="0" xfId="0" applyFont="1" applyAlignment="1"/>
    <xf numFmtId="0" fontId="78" fillId="0" borderId="0" xfId="0" applyFont="1"/>
    <xf numFmtId="0" fontId="79" fillId="0" borderId="0" xfId="7" applyFont="1" applyBorder="1" applyAlignment="1">
      <alignment vertical="center" wrapText="1"/>
    </xf>
    <xf numFmtId="172" fontId="0" fillId="0" borderId="0" xfId="0" applyNumberFormat="1"/>
    <xf numFmtId="0" fontId="3" fillId="0" borderId="48" xfId="0" applyFont="1" applyBorder="1" applyAlignment="1">
      <alignment horizontal="center" vertical="center"/>
    </xf>
    <xf numFmtId="177" fontId="0" fillId="0" borderId="0" xfId="0" applyNumberFormat="1"/>
    <xf numFmtId="0" fontId="9" fillId="0" borderId="0" xfId="12" applyFont="1" applyAlignment="1">
      <alignment horizontal="right" vertical="top" wrapText="1"/>
    </xf>
    <xf numFmtId="0" fontId="9" fillId="0" borderId="0" xfId="12" applyFont="1" applyAlignment="1">
      <alignment horizontal="center" vertical="center"/>
    </xf>
    <xf numFmtId="0" fontId="9" fillId="0" borderId="0" xfId="12" applyFont="1" applyAlignment="1">
      <alignment horizontal="center" wrapText="1"/>
    </xf>
    <xf numFmtId="0" fontId="18" fillId="0" borderId="0" xfId="12" applyFont="1" applyBorder="1" applyAlignment="1">
      <alignment horizontal="center" vertical="center" wrapText="1"/>
    </xf>
    <xf numFmtId="0" fontId="18" fillId="0" borderId="0" xfId="12" applyFont="1" applyBorder="1" applyAlignment="1">
      <alignment vertical="center" wrapText="1"/>
    </xf>
    <xf numFmtId="0" fontId="18" fillId="0" borderId="0" xfId="12" applyFont="1" applyBorder="1" applyAlignment="1">
      <alignment horizontal="center" vertical="top"/>
    </xf>
    <xf numFmtId="0" fontId="18" fillId="0" borderId="0" xfId="12" applyFont="1" applyBorder="1" applyAlignment="1"/>
    <xf numFmtId="0" fontId="18" fillId="0" borderId="120" xfId="12" applyFont="1" applyBorder="1" applyAlignment="1">
      <alignment horizontal="center" vertical="center" wrapText="1"/>
    </xf>
    <xf numFmtId="0" fontId="18" fillId="0" borderId="121" xfId="12" applyFont="1" applyBorder="1" applyAlignment="1">
      <alignment horizontal="center" vertical="center" wrapText="1"/>
    </xf>
    <xf numFmtId="0" fontId="18" fillId="0" borderId="122" xfId="12" applyFont="1" applyBorder="1" applyAlignment="1">
      <alignment horizontal="center" vertical="center" wrapText="1"/>
    </xf>
    <xf numFmtId="0" fontId="18" fillId="0" borderId="123" xfId="12" applyFont="1" applyBorder="1" applyAlignment="1">
      <alignment horizontal="center" vertical="center" wrapText="1"/>
    </xf>
    <xf numFmtId="0" fontId="18" fillId="0" borderId="124" xfId="12" applyFont="1" applyBorder="1" applyAlignment="1">
      <alignment horizontal="center" vertical="center" wrapText="1"/>
    </xf>
    <xf numFmtId="0" fontId="18" fillId="0" borderId="125" xfId="12" applyFont="1" applyBorder="1" applyAlignment="1">
      <alignment horizontal="center" vertical="center" wrapText="1"/>
    </xf>
    <xf numFmtId="0" fontId="18" fillId="0" borderId="0" xfId="2" applyFont="1" applyAlignment="1">
      <alignment horizontal="center"/>
    </xf>
    <xf numFmtId="0" fontId="14" fillId="0" borderId="126" xfId="0" applyFont="1" applyBorder="1" applyAlignment="1">
      <alignment horizontal="center" vertical="center"/>
    </xf>
    <xf numFmtId="0" fontId="14" fillId="0" borderId="128" xfId="0" applyFont="1" applyBorder="1" applyAlignment="1">
      <alignment horizontal="center" vertical="center"/>
    </xf>
    <xf numFmtId="0" fontId="16" fillId="0" borderId="126" xfId="1" applyFont="1" applyFill="1" applyBorder="1" applyAlignment="1">
      <alignment horizontal="center" vertical="center" wrapText="1"/>
    </xf>
    <xf numFmtId="0" fontId="16" fillId="0" borderId="127" xfId="1" applyFont="1" applyFill="1" applyBorder="1" applyAlignment="1">
      <alignment horizontal="center" vertical="center"/>
    </xf>
    <xf numFmtId="0" fontId="16" fillId="0" borderId="128" xfId="1" applyFont="1" applyFill="1" applyBorder="1" applyAlignment="1">
      <alignment horizontal="center" vertical="center"/>
    </xf>
    <xf numFmtId="0" fontId="4" fillId="2" borderId="0" xfId="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0" fontId="4" fillId="2" borderId="49" xfId="0" applyFont="1" applyFill="1" applyBorder="1" applyAlignment="1">
      <alignment horizontal="center"/>
    </xf>
    <xf numFmtId="0" fontId="4" fillId="3" borderId="49" xfId="0" applyFont="1" applyFill="1" applyBorder="1" applyAlignment="1">
      <alignment horizontal="center"/>
    </xf>
    <xf numFmtId="0" fontId="16" fillId="0" borderId="127" xfId="1" applyFont="1" applyFill="1" applyBorder="1" applyAlignment="1">
      <alignment horizontal="center" vertical="center" wrapText="1"/>
    </xf>
    <xf numFmtId="0" fontId="16" fillId="0" borderId="128" xfId="1" applyFont="1" applyFill="1" applyBorder="1" applyAlignment="1">
      <alignment horizontal="center" vertical="center" wrapText="1"/>
    </xf>
    <xf numFmtId="0" fontId="4" fillId="2" borderId="0" xfId="0" applyFont="1" applyFill="1" applyAlignment="1">
      <alignment horizontal="center"/>
    </xf>
    <xf numFmtId="0" fontId="4" fillId="2" borderId="77" xfId="0" applyFont="1" applyFill="1" applyBorder="1" applyAlignment="1">
      <alignment horizontal="center"/>
    </xf>
    <xf numFmtId="0" fontId="4" fillId="3" borderId="49" xfId="0" applyFont="1" applyFill="1" applyBorder="1" applyAlignment="1">
      <alignment horizontal="center" vertical="center"/>
    </xf>
    <xf numFmtId="0" fontId="4" fillId="2" borderId="0" xfId="0" applyFont="1" applyFill="1" applyAlignment="1">
      <alignment horizontal="center" vertical="center" wrapText="1"/>
    </xf>
    <xf numFmtId="0" fontId="60"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21" fillId="0" borderId="0" xfId="1" applyFont="1" applyFill="1" applyBorder="1" applyAlignment="1">
      <alignment horizontal="left" vertical="center" wrapText="1"/>
    </xf>
    <xf numFmtId="0" fontId="0" fillId="0" borderId="127" xfId="0" applyBorder="1"/>
    <xf numFmtId="0" fontId="0" fillId="0" borderId="128" xfId="0" applyBorder="1"/>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1" xfId="0" applyFont="1" applyBorder="1" applyAlignment="1">
      <alignment horizontal="center" vertical="center"/>
    </xf>
    <xf numFmtId="0" fontId="14" fillId="0" borderId="126" xfId="7" applyFont="1" applyBorder="1" applyAlignment="1">
      <alignment horizontal="center" vertical="center" wrapText="1"/>
    </xf>
    <xf numFmtId="0" fontId="14" fillId="0" borderId="127" xfId="7" applyFont="1" applyBorder="1" applyAlignment="1">
      <alignment horizontal="center" vertical="center" wrapText="1"/>
    </xf>
    <xf numFmtId="0" fontId="14" fillId="0" borderId="128" xfId="7" applyFont="1" applyBorder="1" applyAlignment="1">
      <alignment horizontal="center" vertical="center" wrapText="1"/>
    </xf>
    <xf numFmtId="0" fontId="4" fillId="2" borderId="0" xfId="2" applyFont="1" applyFill="1" applyAlignment="1">
      <alignment horizontal="center" vertical="center"/>
    </xf>
    <xf numFmtId="0" fontId="4" fillId="3" borderId="2" xfId="2" applyFont="1" applyFill="1" applyBorder="1" applyAlignment="1">
      <alignment horizontal="center" vertical="center"/>
    </xf>
    <xf numFmtId="0" fontId="4" fillId="3" borderId="0" xfId="2" applyFont="1" applyFill="1" applyBorder="1" applyAlignment="1">
      <alignment horizontal="center" vertical="center"/>
    </xf>
    <xf numFmtId="0" fontId="4" fillId="2" borderId="0" xfId="2" applyFont="1" applyFill="1" applyAlignment="1">
      <alignment horizontal="center" vertical="center" wrapText="1"/>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5" xfId="2" applyFont="1" applyFill="1" applyBorder="1" applyAlignment="1">
      <alignment horizontal="center"/>
    </xf>
    <xf numFmtId="0" fontId="4" fillId="3" borderId="6" xfId="2" applyFont="1" applyFill="1" applyBorder="1" applyAlignment="1">
      <alignment horizontal="center"/>
    </xf>
    <xf numFmtId="0" fontId="15" fillId="0" borderId="0" xfId="2" applyFont="1" applyFill="1" applyBorder="1" applyAlignment="1">
      <alignment horizontal="center" vertical="center"/>
    </xf>
    <xf numFmtId="0" fontId="4" fillId="2" borderId="0" xfId="2" applyFont="1" applyFill="1" applyBorder="1" applyAlignment="1">
      <alignment horizontal="center" vertical="center"/>
    </xf>
    <xf numFmtId="0" fontId="21" fillId="39" borderId="0" xfId="1" applyFont="1" applyFill="1" applyBorder="1" applyAlignment="1">
      <alignment horizontal="left" wrapText="1"/>
    </xf>
    <xf numFmtId="0" fontId="4" fillId="3" borderId="119"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0" xfId="0" applyFont="1" applyBorder="1" applyAlignment="1">
      <alignment horizontal="center" wrapText="1"/>
    </xf>
    <xf numFmtId="0" fontId="3" fillId="0" borderId="121" xfId="0" applyFont="1" applyBorder="1" applyAlignment="1">
      <alignment horizontal="center" wrapText="1"/>
    </xf>
    <xf numFmtId="0" fontId="3" fillId="0" borderId="122" xfId="0" applyFont="1" applyBorder="1" applyAlignment="1">
      <alignment horizontal="center" wrapText="1"/>
    </xf>
    <xf numFmtId="0" fontId="3" fillId="0" borderId="123" xfId="0" applyFont="1" applyBorder="1" applyAlignment="1">
      <alignment horizontal="center" wrapText="1"/>
    </xf>
    <xf numFmtId="0" fontId="3" fillId="0" borderId="124" xfId="0" applyFont="1" applyBorder="1" applyAlignment="1">
      <alignment horizontal="center" wrapText="1"/>
    </xf>
    <xf numFmtId="0" fontId="3" fillId="0" borderId="125" xfId="0" applyFont="1" applyBorder="1" applyAlignment="1">
      <alignment horizontal="center" wrapText="1"/>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1" fillId="0" borderId="0" xfId="0" applyFont="1" applyAlignment="1">
      <alignment horizontal="left" vertical="center"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12" fillId="0" borderId="136" xfId="12" applyFont="1" applyBorder="1" applyAlignment="1">
      <alignment horizontal="center" vertical="center" wrapText="1"/>
    </xf>
    <xf numFmtId="0" fontId="12" fillId="0" borderId="140" xfId="12" applyFont="1" applyBorder="1" applyAlignment="1">
      <alignment horizontal="center" vertical="center" wrapText="1"/>
    </xf>
    <xf numFmtId="0" fontId="12" fillId="0" borderId="138" xfId="12" applyFont="1" applyBorder="1" applyAlignment="1">
      <alignment horizontal="center" vertical="center" wrapText="1"/>
    </xf>
    <xf numFmtId="0" fontId="12" fillId="0" borderId="130" xfId="12" applyFont="1" applyBorder="1" applyAlignment="1">
      <alignment horizontal="center" vertical="center"/>
    </xf>
    <xf numFmtId="0" fontId="12" fillId="0" borderId="133" xfId="12" quotePrefix="1" applyFont="1" applyBorder="1" applyAlignment="1">
      <alignment horizontal="center" vertical="center" wrapText="1"/>
    </xf>
    <xf numFmtId="0" fontId="12" fillId="0" borderId="134" xfId="12" applyFont="1" applyBorder="1" applyAlignment="1">
      <alignment horizontal="center" vertical="center" wrapText="1"/>
    </xf>
    <xf numFmtId="0" fontId="12" fillId="0" borderId="135" xfId="12" applyFont="1" applyBorder="1" applyAlignment="1">
      <alignment horizontal="center" vertical="center" wrapText="1"/>
    </xf>
    <xf numFmtId="0" fontId="12" fillId="0" borderId="33" xfId="12" applyFont="1" applyBorder="1" applyAlignment="1">
      <alignment horizontal="left" vertical="center" wrapText="1"/>
    </xf>
    <xf numFmtId="0" fontId="12" fillId="0" borderId="30" xfId="12" applyFont="1" applyBorder="1" applyAlignment="1">
      <alignment horizontal="left" vertical="center" wrapText="1"/>
    </xf>
    <xf numFmtId="0" fontId="12" fillId="0" borderId="15" xfId="12" applyFont="1" applyBorder="1" applyAlignment="1">
      <alignment horizontal="left" vertical="center" wrapText="1"/>
    </xf>
    <xf numFmtId="0" fontId="12" fillId="0" borderId="16" xfId="12" quotePrefix="1" applyFont="1" applyBorder="1" applyAlignment="1">
      <alignment horizontal="center" vertical="center" wrapText="1"/>
    </xf>
    <xf numFmtId="0" fontId="12" fillId="0" borderId="16" xfId="12" applyFont="1" applyBorder="1" applyAlignment="1">
      <alignment horizontal="center" vertical="center" wrapText="1"/>
    </xf>
    <xf numFmtId="0" fontId="12" fillId="0" borderId="17" xfId="12" applyFont="1" applyBorder="1" applyAlignment="1">
      <alignment horizontal="left" vertical="center" wrapText="1"/>
    </xf>
    <xf numFmtId="0" fontId="12" fillId="0" borderId="32" xfId="12" quotePrefix="1" applyFont="1" applyBorder="1" applyAlignment="1">
      <alignment horizontal="center" vertical="center" wrapText="1"/>
    </xf>
    <xf numFmtId="0" fontId="12" fillId="0" borderId="29" xfId="12" applyFont="1" applyBorder="1" applyAlignment="1">
      <alignment horizontal="center" vertical="center" wrapText="1"/>
    </xf>
    <xf numFmtId="0" fontId="12" fillId="0" borderId="14" xfId="12" applyFont="1" applyBorder="1" applyAlignment="1">
      <alignment horizontal="center" vertical="center" wrapText="1"/>
    </xf>
    <xf numFmtId="0" fontId="12" fillId="0" borderId="133" xfId="12" applyFont="1" applyBorder="1" applyAlignment="1">
      <alignment horizontal="center" vertical="center" wrapText="1"/>
    </xf>
    <xf numFmtId="0" fontId="12" fillId="0" borderId="33" xfId="12" applyFont="1" applyBorder="1" applyAlignment="1">
      <alignment horizontal="center" vertical="center" wrapText="1"/>
    </xf>
    <xf numFmtId="0" fontId="12" fillId="0" borderId="30" xfId="12" applyFont="1" applyBorder="1" applyAlignment="1">
      <alignment horizontal="center" vertical="center" wrapText="1"/>
    </xf>
    <xf numFmtId="0" fontId="12" fillId="0" borderId="32" xfId="12" applyFont="1" applyBorder="1" applyAlignment="1">
      <alignment horizontal="center" vertical="center" wrapText="1"/>
    </xf>
    <xf numFmtId="0" fontId="12" fillId="0" borderId="92" xfId="12" quotePrefix="1" applyFont="1" applyBorder="1" applyAlignment="1">
      <alignment horizontal="center" vertical="center" wrapText="1"/>
    </xf>
    <xf numFmtId="0" fontId="12" fillId="0" borderId="131" xfId="12" applyFont="1" applyBorder="1" applyAlignment="1">
      <alignment horizontal="left" vertical="center" wrapText="1"/>
    </xf>
    <xf numFmtId="0" fontId="12" fillId="0" borderId="136" xfId="12" applyFont="1" applyBorder="1" applyAlignment="1">
      <alignment horizontal="center" vertical="center"/>
    </xf>
    <xf numFmtId="0" fontId="12" fillId="0" borderId="134" xfId="12" quotePrefix="1" applyFont="1" applyBorder="1" applyAlignment="1">
      <alignment horizontal="center" vertical="center" wrapText="1"/>
    </xf>
    <xf numFmtId="0" fontId="12" fillId="0" borderId="135" xfId="12" quotePrefix="1" applyFont="1" applyBorder="1" applyAlignment="1">
      <alignment horizontal="center" vertical="center" wrapText="1"/>
    </xf>
    <xf numFmtId="0" fontId="12" fillId="0" borderId="137" xfId="12" applyFont="1" applyBorder="1" applyAlignment="1">
      <alignment horizontal="left" vertical="center" wrapText="1"/>
    </xf>
    <xf numFmtId="0" fontId="12" fillId="0" borderId="32" xfId="12" applyFont="1" applyBorder="1" applyAlignment="1">
      <alignment horizontal="left" vertical="center" wrapText="1"/>
    </xf>
    <xf numFmtId="0" fontId="12" fillId="0" borderId="139" xfId="12" applyFont="1" applyBorder="1" applyAlignment="1">
      <alignment horizontal="left" vertical="center" wrapText="1"/>
    </xf>
    <xf numFmtId="0" fontId="12" fillId="0" borderId="14" xfId="12" applyFont="1" applyBorder="1" applyAlignment="1">
      <alignment horizontal="left" vertical="center" wrapText="1"/>
    </xf>
  </cellXfs>
  <cellStyles count="257">
    <cellStyle name="20 % - Accent1" xfId="172" builtinId="30" customBuiltin="1"/>
    <cellStyle name="20 % - Accent1 2" xfId="13"/>
    <cellStyle name="20 % - Accent1 3" xfId="14"/>
    <cellStyle name="20 % - Accent1 3 2" xfId="198"/>
    <cellStyle name="20 % - Accent1 3 2 2" xfId="243"/>
    <cellStyle name="20 % - Accent1 3 3" xfId="214"/>
    <cellStyle name="20 % - Accent1 4" xfId="216"/>
    <cellStyle name="20 % - Accent2" xfId="176" builtinId="34" customBuiltin="1"/>
    <cellStyle name="20 % - Accent2 2" xfId="15"/>
    <cellStyle name="20 % - Accent2 3" xfId="16"/>
    <cellStyle name="20 % - Accent2 3 2" xfId="199"/>
    <cellStyle name="20 % - Accent2 3 2 2" xfId="244"/>
    <cellStyle name="20 % - Accent2 3 3" xfId="230"/>
    <cellStyle name="20 % - Accent2 4" xfId="219"/>
    <cellStyle name="20 % - Accent3" xfId="180" builtinId="38" customBuiltin="1"/>
    <cellStyle name="20 % - Accent3 2" xfId="17"/>
    <cellStyle name="20 % - Accent3 3" xfId="18"/>
    <cellStyle name="20 % - Accent3 3 2" xfId="200"/>
    <cellStyle name="20 % - Accent3 3 2 2" xfId="245"/>
    <cellStyle name="20 % - Accent3 3 3" xfId="224"/>
    <cellStyle name="20 % - Accent3 4" xfId="222"/>
    <cellStyle name="20 % - Accent4" xfId="184" builtinId="42" customBuiltin="1"/>
    <cellStyle name="20 % - Accent4 2" xfId="19"/>
    <cellStyle name="20 % - Accent4 3" xfId="20"/>
    <cellStyle name="20 % - Accent4 3 2" xfId="201"/>
    <cellStyle name="20 % - Accent4 3 2 2" xfId="246"/>
    <cellStyle name="20 % - Accent4 3 3" xfId="218"/>
    <cellStyle name="20 % - Accent4 4" xfId="225"/>
    <cellStyle name="20 % - Accent5" xfId="188" builtinId="46" customBuiltin="1"/>
    <cellStyle name="20 % - Accent5 2" xfId="21"/>
    <cellStyle name="20 % - Accent5 3" xfId="22"/>
    <cellStyle name="20 % - Accent5 3 2" xfId="202"/>
    <cellStyle name="20 % - Accent5 3 2 2" xfId="247"/>
    <cellStyle name="20 % - Accent5 3 3" xfId="233"/>
    <cellStyle name="20 % - Accent5 4" xfId="228"/>
    <cellStyle name="20 % - Accent6" xfId="192" builtinId="50" customBuiltin="1"/>
    <cellStyle name="20 % - Accent6 2" xfId="23"/>
    <cellStyle name="20 % - Accent6 3" xfId="24"/>
    <cellStyle name="20 % - Accent6 3 2" xfId="203"/>
    <cellStyle name="20 % - Accent6 3 2 2" xfId="248"/>
    <cellStyle name="20 % - Accent6 3 3" xfId="227"/>
    <cellStyle name="20 % - Accent6 4" xfId="231"/>
    <cellStyle name="40 % - Accent1" xfId="173" builtinId="31" customBuiltin="1"/>
    <cellStyle name="40 % - Accent1 2" xfId="25"/>
    <cellStyle name="40 % - Accent1 3" xfId="26"/>
    <cellStyle name="40 % - Accent1 3 2" xfId="204"/>
    <cellStyle name="40 % - Accent1 3 2 2" xfId="249"/>
    <cellStyle name="40 % - Accent1 3 3" xfId="221"/>
    <cellStyle name="40 % - Accent1 4" xfId="217"/>
    <cellStyle name="40 % - Accent2" xfId="177" builtinId="35" customBuiltin="1"/>
    <cellStyle name="40 % - Accent2 2" xfId="27"/>
    <cellStyle name="40 % - Accent2 3" xfId="28"/>
    <cellStyle name="40 % - Accent2 3 2" xfId="205"/>
    <cellStyle name="40 % - Accent2 3 2 2" xfId="250"/>
    <cellStyle name="40 % - Accent2 3 3" xfId="234"/>
    <cellStyle name="40 % - Accent2 4" xfId="220"/>
    <cellStyle name="40 % - Accent3" xfId="181" builtinId="39" customBuiltin="1"/>
    <cellStyle name="40 % - Accent3 2" xfId="29"/>
    <cellStyle name="40 % - Accent3 3" xfId="30"/>
    <cellStyle name="40 % - Accent3 3 2" xfId="206"/>
    <cellStyle name="40 % - Accent3 3 2 2" xfId="251"/>
    <cellStyle name="40 % - Accent3 3 3" xfId="235"/>
    <cellStyle name="40 % - Accent3 4" xfId="223"/>
    <cellStyle name="40 % - Accent4" xfId="185" builtinId="43" customBuiltin="1"/>
    <cellStyle name="40 % - Accent4 2" xfId="31"/>
    <cellStyle name="40 % - Accent4 3" xfId="32"/>
    <cellStyle name="40 % - Accent4 3 2" xfId="207"/>
    <cellStyle name="40 % - Accent4 3 2 2" xfId="252"/>
    <cellStyle name="40 % - Accent4 3 3" xfId="236"/>
    <cellStyle name="40 % - Accent4 4" xfId="226"/>
    <cellStyle name="40 % - Accent5" xfId="189" builtinId="47" customBuiltin="1"/>
    <cellStyle name="40 % - Accent5 2" xfId="33"/>
    <cellStyle name="40 % - Accent5 3" xfId="34"/>
    <cellStyle name="40 % - Accent5 3 2" xfId="208"/>
    <cellStyle name="40 % - Accent5 3 2 2" xfId="253"/>
    <cellStyle name="40 % - Accent5 3 3" xfId="237"/>
    <cellStyle name="40 % - Accent5 4" xfId="229"/>
    <cellStyle name="40 % - Accent6" xfId="193" builtinId="51" customBuiltin="1"/>
    <cellStyle name="40 % - Accent6 2" xfId="35"/>
    <cellStyle name="40 % - Accent6 3" xfId="36"/>
    <cellStyle name="40 % - Accent6 3 2" xfId="209"/>
    <cellStyle name="40 % - Accent6 3 2 2" xfId="254"/>
    <cellStyle name="40 % - Accent6 3 3" xfId="238"/>
    <cellStyle name="40 % - Accent6 4" xfId="232"/>
    <cellStyle name="60 % - Accent1" xfId="174" builtinId="32" customBuiltin="1"/>
    <cellStyle name="60 % - Accent1 2" xfId="37"/>
    <cellStyle name="60 % - Accent1 3" xfId="38"/>
    <cellStyle name="60 % - Accent2" xfId="178" builtinId="36" customBuiltin="1"/>
    <cellStyle name="60 % - Accent2 2" xfId="39"/>
    <cellStyle name="60 % - Accent2 3" xfId="40"/>
    <cellStyle name="60 % - Accent3" xfId="182" builtinId="40" customBuiltin="1"/>
    <cellStyle name="60 % - Accent3 2" xfId="41"/>
    <cellStyle name="60 % - Accent3 3" xfId="42"/>
    <cellStyle name="60 % - Accent4" xfId="186" builtinId="44" customBuiltin="1"/>
    <cellStyle name="60 % - Accent4 2" xfId="43"/>
    <cellStyle name="60 % - Accent4 3" xfId="44"/>
    <cellStyle name="60 % - Accent5" xfId="190" builtinId="48" customBuiltin="1"/>
    <cellStyle name="60 % - Accent5 2" xfId="45"/>
    <cellStyle name="60 % - Accent5 3" xfId="46"/>
    <cellStyle name="60 % - Accent6" xfId="194" builtinId="52" customBuiltin="1"/>
    <cellStyle name="60 % - Accent6 2" xfId="47"/>
    <cellStyle name="60 % - Accent6 3" xfId="48"/>
    <cellStyle name="Accent1" xfId="171" builtinId="29" customBuiltin="1"/>
    <cellStyle name="Accent1 2" xfId="49"/>
    <cellStyle name="Accent1 3" xfId="50"/>
    <cellStyle name="Accent2" xfId="175" builtinId="33" customBuiltin="1"/>
    <cellStyle name="Accent2 2" xfId="51"/>
    <cellStyle name="Accent2 3" xfId="52"/>
    <cellStyle name="Accent3" xfId="179" builtinId="37" customBuiltin="1"/>
    <cellStyle name="Accent3 2" xfId="53"/>
    <cellStyle name="Accent3 3" xfId="54"/>
    <cellStyle name="Accent4" xfId="183" builtinId="41" customBuiltin="1"/>
    <cellStyle name="Accent4 2" xfId="55"/>
    <cellStyle name="Accent4 3" xfId="56"/>
    <cellStyle name="Accent5" xfId="187" builtinId="45" customBuiltin="1"/>
    <cellStyle name="Accent5 2" xfId="57"/>
    <cellStyle name="Accent5 3" xfId="58"/>
    <cellStyle name="Accent6" xfId="191" builtinId="49" customBuiltin="1"/>
    <cellStyle name="Accent6 2" xfId="59"/>
    <cellStyle name="Accent6 3" xfId="60"/>
    <cellStyle name="Avertissement" xfId="168" builtinId="11" customBuiltin="1"/>
    <cellStyle name="Avertissement 2" xfId="61"/>
    <cellStyle name="Avertissement 3" xfId="62"/>
    <cellStyle name="Calcul" xfId="165" builtinId="22" customBuiltin="1"/>
    <cellStyle name="Calcul 2" xfId="63"/>
    <cellStyle name="Calcul 3" xfId="64"/>
    <cellStyle name="Cellule liée" xfId="166" builtinId="24" customBuiltin="1"/>
    <cellStyle name="Cellule liée 2" xfId="65"/>
    <cellStyle name="Cellule liée 3" xfId="66"/>
    <cellStyle name="Commentaire 2" xfId="67"/>
    <cellStyle name="Commentaire 3" xfId="68"/>
    <cellStyle name="Commentaire 3 2" xfId="210"/>
    <cellStyle name="Commentaire 3 2 2" xfId="255"/>
    <cellStyle name="Commentaire 3 3" xfId="239"/>
    <cellStyle name="Commentaire 4" xfId="196"/>
    <cellStyle name="Commentaire 4 2" xfId="242"/>
    <cellStyle name="Commentaire 5" xfId="215"/>
    <cellStyle name="Entrée" xfId="163" builtinId="20" customBuiltin="1"/>
    <cellStyle name="Entrée 2" xfId="69"/>
    <cellStyle name="Entrée 3" xfId="70"/>
    <cellStyle name="Euro" xfId="3"/>
    <cellStyle name="Euro 2" xfId="71"/>
    <cellStyle name="Euro 3" xfId="72"/>
    <cellStyle name="Euro 4" xfId="73"/>
    <cellStyle name="Insatisfaisant" xfId="161" builtinId="27" customBuiltin="1"/>
    <cellStyle name="Insatisfaisant 2" xfId="74"/>
    <cellStyle name="Insatisfaisant 3" xfId="75"/>
    <cellStyle name="Milliers 2" xfId="76"/>
    <cellStyle name="Milliers 3" xfId="77"/>
    <cellStyle name="Neutre" xfId="162" builtinId="28" customBuiltin="1"/>
    <cellStyle name="Neutre 2" xfId="78"/>
    <cellStyle name="Neutre 3" xfId="79"/>
    <cellStyle name="Normal" xfId="0" builtinId="0"/>
    <cellStyle name="Normal 10" xfId="80"/>
    <cellStyle name="Normal 11" xfId="81"/>
    <cellStyle name="Normal 11 2" xfId="82"/>
    <cellStyle name="Normal 12" xfId="83"/>
    <cellStyle name="Normal 13" xfId="84"/>
    <cellStyle name="Normal 14" xfId="85"/>
    <cellStyle name="Normal 15" xfId="86"/>
    <cellStyle name="Normal 16" xfId="87"/>
    <cellStyle name="Normal 17" xfId="88"/>
    <cellStyle name="Normal 17 2" xfId="211"/>
    <cellStyle name="Normal 17 2 2" xfId="256"/>
    <cellStyle name="Normal 17 3" xfId="240"/>
    <cellStyle name="Normal 18" xfId="195"/>
    <cellStyle name="Normal 18 2" xfId="241"/>
    <cellStyle name="Normal 19" xfId="197"/>
    <cellStyle name="Normal 2" xfId="4"/>
    <cellStyle name="Normal 2 10" xfId="89"/>
    <cellStyle name="Normal 2 11" xfId="90"/>
    <cellStyle name="Normal 2 12" xfId="91"/>
    <cellStyle name="Normal 2 12 2" xfId="92"/>
    <cellStyle name="Normal 2 13" xfId="93"/>
    <cellStyle name="Normal 2 14" xfId="94"/>
    <cellStyle name="Normal 2 15" xfId="95"/>
    <cellStyle name="Normal 2 16" xfId="96"/>
    <cellStyle name="Normal 2 2" xfId="97"/>
    <cellStyle name="Normal 2 2 10" xfId="98"/>
    <cellStyle name="Normal 2 2 11" xfId="99"/>
    <cellStyle name="Normal 2 2 2" xfId="100"/>
    <cellStyle name="Normal 2 2 3" xfId="101"/>
    <cellStyle name="Normal 2 2 4" xfId="102"/>
    <cellStyle name="Normal 2 2 5" xfId="103"/>
    <cellStyle name="Normal 2 2 6" xfId="104"/>
    <cellStyle name="Normal 2 2 7" xfId="105"/>
    <cellStyle name="Normal 2 2 8" xfId="106"/>
    <cellStyle name="Normal 2 2 9" xfId="107"/>
    <cellStyle name="Normal 2 3" xfId="108"/>
    <cellStyle name="Normal 2 4" xfId="109"/>
    <cellStyle name="Normal 2 5" xfId="110"/>
    <cellStyle name="Normal 2 6" xfId="111"/>
    <cellStyle name="Normal 2 7" xfId="112"/>
    <cellStyle name="Normal 2 8" xfId="113"/>
    <cellStyle name="Normal 2 9" xfId="114"/>
    <cellStyle name="Normal 2_Allocations 2010" xfId="115"/>
    <cellStyle name="Normal 20" xfId="213"/>
    <cellStyle name="Normal 3" xfId="5"/>
    <cellStyle name="Normal 3 2" xfId="116"/>
    <cellStyle name="Normal 4" xfId="2"/>
    <cellStyle name="Normal 4 2" xfId="117"/>
    <cellStyle name="Normal 4 3" xfId="118"/>
    <cellStyle name="Normal 4 4" xfId="119"/>
    <cellStyle name="Normal 4 5" xfId="120"/>
    <cellStyle name="Normal 5" xfId="6"/>
    <cellStyle name="Normal 5 2" xfId="7"/>
    <cellStyle name="Normal 6" xfId="121"/>
    <cellStyle name="Normal 7" xfId="122"/>
    <cellStyle name="Normal 7 2" xfId="123"/>
    <cellStyle name="Normal 8" xfId="124"/>
    <cellStyle name="Normal 8 2" xfId="125"/>
    <cellStyle name="Normal 9" xfId="126"/>
    <cellStyle name="Normal_memento07fic01_tot+droit" xfId="12"/>
    <cellStyle name="Normal_RESULT1+2session" xfId="1"/>
    <cellStyle name="pge" xfId="8"/>
    <cellStyle name="pge 2" xfId="127"/>
    <cellStyle name="pge 3" xfId="128"/>
    <cellStyle name="Pourcentage 2" xfId="9"/>
    <cellStyle name="Pourcentage 2 2" xfId="129"/>
    <cellStyle name="Pourcentage 2 3" xfId="130"/>
    <cellStyle name="Pourcentage 3" xfId="131"/>
    <cellStyle name="Pourcentage 3 2" xfId="132"/>
    <cellStyle name="Pourcentage 3 3" xfId="133"/>
    <cellStyle name="Pourcentage 4" xfId="134"/>
    <cellStyle name="Pourcentage 5" xfId="212"/>
    <cellStyle name="Satisfaisant" xfId="160" builtinId="26" customBuiltin="1"/>
    <cellStyle name="Satisfaisant 2" xfId="135"/>
    <cellStyle name="Satisfaisant 3" xfId="136"/>
    <cellStyle name="Sortie" xfId="164" builtinId="21" customBuiltin="1"/>
    <cellStyle name="Sortie 2" xfId="137"/>
    <cellStyle name="Sortie 3" xfId="138"/>
    <cellStyle name="tab4" xfId="10"/>
    <cellStyle name="tab4 2" xfId="139"/>
    <cellStyle name="Texte explicatif" xfId="169" builtinId="53" customBuiltin="1"/>
    <cellStyle name="Texte explicatif 2" xfId="140"/>
    <cellStyle name="Texte explicatif 3" xfId="141"/>
    <cellStyle name="Titre" xfId="155" builtinId="15" customBuiltin="1"/>
    <cellStyle name="Titre 1" xfId="156" builtinId="16" customBuiltin="1"/>
    <cellStyle name="Titre 1 2" xfId="142"/>
    <cellStyle name="Titre 1 3" xfId="143"/>
    <cellStyle name="Titre 2" xfId="157" builtinId="17" customBuiltin="1"/>
    <cellStyle name="Titre 2 2" xfId="144"/>
    <cellStyle name="Titre 2 3" xfId="145"/>
    <cellStyle name="Titre 3" xfId="158" builtinId="18" customBuiltin="1"/>
    <cellStyle name="Titre 3 2" xfId="146"/>
    <cellStyle name="Titre 3 3" xfId="147"/>
    <cellStyle name="Titre 4" xfId="159" builtinId="19" customBuiltin="1"/>
    <cellStyle name="Titre 4 2" xfId="148"/>
    <cellStyle name="Titre 4 3" xfId="149"/>
    <cellStyle name="Total" xfId="170" builtinId="25" customBuiltin="1"/>
    <cellStyle name="Total 2" xfId="150"/>
    <cellStyle name="Total 3" xfId="151"/>
    <cellStyle name="toto" xfId="11"/>
    <cellStyle name="toto 2" xfId="152"/>
    <cellStyle name="Vérification" xfId="167" builtinId="23" customBuiltin="1"/>
    <cellStyle name="Vérification 2" xfId="153"/>
    <cellStyle name="Vérification 3" xfId="154"/>
  </cellStyles>
  <dxfs count="14">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10" name="Image 9"/>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3" name="Image 2"/>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2415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4.9989318521683403E-2"/>
    <pageSetUpPr fitToPage="1"/>
  </sheetPr>
  <dimension ref="A1:V795"/>
  <sheetViews>
    <sheetView showGridLines="0" showRowColHeaders="0" tabSelected="1" zoomScaleNormal="100"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327</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369"/>
      <c r="H29" s="369"/>
      <c r="I29" s="369"/>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ht="14.25" customHeight="1" x14ac:dyDescent="0.2">
      <c r="B35" s="284"/>
      <c r="C35" s="284"/>
      <c r="D35" s="284"/>
    </row>
    <row r="36" spans="1:9" s="469" customFormat="1" ht="12" customHeight="1" x14ac:dyDescent="0.2">
      <c r="B36" s="567" t="s">
        <v>529</v>
      </c>
      <c r="C36" s="567"/>
      <c r="D36" s="567"/>
      <c r="E36" s="567"/>
      <c r="F36" s="567"/>
      <c r="G36" s="567"/>
      <c r="H36" s="567"/>
      <c r="I36" s="470"/>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1">
    <mergeCell ref="B36:H36"/>
    <mergeCell ref="O15:V15"/>
    <mergeCell ref="O16:V16"/>
    <mergeCell ref="A24:I25"/>
    <mergeCell ref="A28:I28"/>
    <mergeCell ref="A32:I32"/>
    <mergeCell ref="F44:H44"/>
    <mergeCell ref="A45:I45"/>
    <mergeCell ref="A46:I46"/>
    <mergeCell ref="A47:I47"/>
    <mergeCell ref="A48:I48"/>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44"/>
  <sheetViews>
    <sheetView showGridLines="0" view="pageLayout" zoomScaleNormal="100" workbookViewId="0">
      <selection activeCell="K19" sqref="K19"/>
    </sheetView>
  </sheetViews>
  <sheetFormatPr baseColWidth="10" defaultRowHeight="12.75" x14ac:dyDescent="0.2"/>
  <cols>
    <col min="1" max="1" width="13.6640625" style="350" customWidth="1"/>
    <col min="2" max="2" width="101.6640625" style="370" customWidth="1"/>
  </cols>
  <sheetData>
    <row r="1" spans="1:2" ht="13.5" thickBot="1" x14ac:dyDescent="0.25"/>
    <row r="2" spans="1:2" ht="17.25" thickTop="1" thickBot="1" x14ac:dyDescent="0.25">
      <c r="A2" s="579" t="s">
        <v>370</v>
      </c>
      <c r="B2" s="580"/>
    </row>
    <row r="3" spans="1:2" ht="13.5" thickTop="1" x14ac:dyDescent="0.2"/>
    <row r="4" spans="1:2" ht="15.75" x14ac:dyDescent="0.2">
      <c r="A4" s="371" t="s">
        <v>328</v>
      </c>
    </row>
    <row r="6" spans="1:2" ht="25.5" x14ac:dyDescent="0.2">
      <c r="A6" s="372" t="s">
        <v>352</v>
      </c>
      <c r="B6" s="373" t="s">
        <v>333</v>
      </c>
    </row>
    <row r="7" spans="1:2" x14ac:dyDescent="0.2">
      <c r="A7" s="372" t="s">
        <v>353</v>
      </c>
      <c r="B7" s="373" t="s">
        <v>334</v>
      </c>
    </row>
    <row r="8" spans="1:2" ht="25.5" x14ac:dyDescent="0.2">
      <c r="A8" s="372" t="s">
        <v>354</v>
      </c>
      <c r="B8" s="373" t="s">
        <v>335</v>
      </c>
    </row>
    <row r="9" spans="1:2" x14ac:dyDescent="0.2">
      <c r="A9" s="372" t="s">
        <v>355</v>
      </c>
      <c r="B9" s="373" t="s">
        <v>336</v>
      </c>
    </row>
    <row r="11" spans="1:2" ht="15.75" x14ac:dyDescent="0.2">
      <c r="A11" s="371" t="s">
        <v>329</v>
      </c>
    </row>
    <row r="13" spans="1:2" ht="25.5" x14ac:dyDescent="0.2">
      <c r="A13" s="372" t="s">
        <v>356</v>
      </c>
      <c r="B13" s="373" t="s">
        <v>337</v>
      </c>
    </row>
    <row r="14" spans="1:2" ht="25.5" x14ac:dyDescent="0.2">
      <c r="A14" s="372" t="s">
        <v>357</v>
      </c>
      <c r="B14" s="373" t="s">
        <v>338</v>
      </c>
    </row>
    <row r="15" spans="1:2" x14ac:dyDescent="0.2">
      <c r="A15" s="372" t="s">
        <v>433</v>
      </c>
      <c r="B15" s="373" t="s">
        <v>339</v>
      </c>
    </row>
    <row r="16" spans="1:2" x14ac:dyDescent="0.2">
      <c r="A16" s="372" t="s">
        <v>359</v>
      </c>
      <c r="B16" s="373" t="s">
        <v>340</v>
      </c>
    </row>
    <row r="18" spans="1:2" ht="15.75" x14ac:dyDescent="0.2">
      <c r="A18" s="371" t="s">
        <v>330</v>
      </c>
    </row>
    <row r="20" spans="1:2" s="467" customFormat="1" ht="25.5" x14ac:dyDescent="0.2">
      <c r="A20" s="473" t="s">
        <v>360</v>
      </c>
      <c r="B20" s="474" t="s">
        <v>341</v>
      </c>
    </row>
    <row r="21" spans="1:2" s="467" customFormat="1" ht="25.5" x14ac:dyDescent="0.2">
      <c r="A21" s="473" t="s">
        <v>361</v>
      </c>
      <c r="B21" s="474" t="s">
        <v>342</v>
      </c>
    </row>
    <row r="22" spans="1:2" s="467" customFormat="1" ht="25.5" x14ac:dyDescent="0.2">
      <c r="A22" s="473" t="s">
        <v>358</v>
      </c>
      <c r="B22" s="474" t="s">
        <v>443</v>
      </c>
    </row>
    <row r="23" spans="1:2" s="467" customFormat="1" ht="25.5" x14ac:dyDescent="0.2">
      <c r="A23" s="473" t="s">
        <v>436</v>
      </c>
      <c r="B23" s="474" t="s">
        <v>343</v>
      </c>
    </row>
    <row r="24" spans="1:2" s="467" customFormat="1" x14ac:dyDescent="0.2">
      <c r="A24" s="473" t="s">
        <v>438</v>
      </c>
      <c r="B24" s="474" t="s">
        <v>344</v>
      </c>
    </row>
    <row r="26" spans="1:2" ht="15.75" x14ac:dyDescent="0.2">
      <c r="A26" s="371" t="s">
        <v>331</v>
      </c>
    </row>
    <row r="28" spans="1:2" ht="25.5" x14ac:dyDescent="0.2">
      <c r="A28" s="372" t="s">
        <v>362</v>
      </c>
      <c r="B28" s="373" t="s">
        <v>345</v>
      </c>
    </row>
    <row r="29" spans="1:2" ht="25.5" x14ac:dyDescent="0.2">
      <c r="A29" s="372" t="s">
        <v>363</v>
      </c>
      <c r="B29" s="373" t="s">
        <v>346</v>
      </c>
    </row>
    <row r="30" spans="1:2" x14ac:dyDescent="0.2">
      <c r="A30" s="372" t="s">
        <v>364</v>
      </c>
      <c r="B30" s="373" t="s">
        <v>347</v>
      </c>
    </row>
    <row r="31" spans="1:2" x14ac:dyDescent="0.2">
      <c r="A31" s="372" t="s">
        <v>365</v>
      </c>
      <c r="B31" s="373" t="s">
        <v>348</v>
      </c>
    </row>
    <row r="32" spans="1:2" x14ac:dyDescent="0.2">
      <c r="A32" s="372" t="s">
        <v>366</v>
      </c>
      <c r="B32" s="373" t="s">
        <v>413</v>
      </c>
    </row>
    <row r="34" spans="1:2" ht="15.75" x14ac:dyDescent="0.2">
      <c r="A34" s="371" t="s">
        <v>530</v>
      </c>
    </row>
    <row r="36" spans="1:2" ht="25.5" x14ac:dyDescent="0.2">
      <c r="A36" s="372" t="s">
        <v>367</v>
      </c>
      <c r="B36" s="373" t="s">
        <v>349</v>
      </c>
    </row>
    <row r="37" spans="1:2" ht="25.5" x14ac:dyDescent="0.2">
      <c r="A37" s="372" t="s">
        <v>368</v>
      </c>
      <c r="B37" s="373" t="s">
        <v>350</v>
      </c>
    </row>
    <row r="38" spans="1:2" ht="25.5" x14ac:dyDescent="0.2">
      <c r="A38" s="372" t="s">
        <v>369</v>
      </c>
      <c r="B38" s="373" t="s">
        <v>517</v>
      </c>
    </row>
    <row r="39" spans="1:2" ht="6" customHeight="1" x14ac:dyDescent="0.2"/>
    <row r="40" spans="1:2" ht="15.75" x14ac:dyDescent="0.2">
      <c r="A40" s="371" t="s">
        <v>332</v>
      </c>
    </row>
    <row r="41" spans="1:2" ht="10.15" customHeight="1" x14ac:dyDescent="0.2"/>
    <row r="42" spans="1:2" x14ac:dyDescent="0.2">
      <c r="A42" s="372" t="s">
        <v>441</v>
      </c>
      <c r="B42" s="373" t="s">
        <v>351</v>
      </c>
    </row>
    <row r="43" spans="1:2" ht="12.6" customHeight="1" x14ac:dyDescent="0.2"/>
    <row r="44" spans="1:2" ht="15.75" x14ac:dyDescent="0.2">
      <c r="A44" s="371" t="s">
        <v>238</v>
      </c>
    </row>
  </sheetData>
  <mergeCells count="1">
    <mergeCell ref="A2:B2"/>
  </mergeCells>
  <printOptions horizontalCentered="1"/>
  <pageMargins left="0.39370078740157483" right="0.39370078740157483" top="0.47244094488188981" bottom="0.47244094488188981" header="0.31496062992125984" footer="0.31496062992125984"/>
  <pageSetup paperSize="9" scale="92" orientation="portrait" r:id="rId1"/>
  <headerFooter alignWithMargins="0">
    <oddHeader>&amp;L&amp;"Times New Roman,Gras"&amp;9DGRH A1-1&amp;R&amp;"Times New Roman,Gras"&amp;9Juillet 2023</oddHeader>
    <oddFooter>&amp;C&amp;"Times New Roman,Gras"&amp;9Page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4.9989318521683403E-2"/>
    <pageSetUpPr fitToPage="1"/>
  </sheetPr>
  <dimension ref="A1:V795"/>
  <sheetViews>
    <sheetView showGridLines="0" zoomScaleNormal="100"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226</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ht="14.25" customHeight="1" x14ac:dyDescent="0.2">
      <c r="B35" s="284"/>
      <c r="C35" s="284"/>
      <c r="D35" s="284"/>
    </row>
    <row r="36" spans="1:9" ht="12" customHeight="1" x14ac:dyDescent="0.2">
      <c r="B36" s="567"/>
      <c r="C36" s="567"/>
      <c r="D36" s="567"/>
      <c r="E36" s="567"/>
      <c r="F36" s="567"/>
      <c r="G36" s="567"/>
      <c r="H36" s="567"/>
      <c r="I36" s="368"/>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1">
    <mergeCell ref="A47:I47"/>
    <mergeCell ref="A48:I48"/>
    <mergeCell ref="O15:V15"/>
    <mergeCell ref="O16:V16"/>
    <mergeCell ref="A24:I25"/>
    <mergeCell ref="A28:I28"/>
    <mergeCell ref="A32:I32"/>
    <mergeCell ref="A45:I45"/>
    <mergeCell ref="A46:I46"/>
    <mergeCell ref="F44:H44"/>
    <mergeCell ref="B36:H36"/>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pageSetUpPr fitToPage="1"/>
  </sheetPr>
  <dimension ref="A1:BO36"/>
  <sheetViews>
    <sheetView showGridLines="0" showZeros="0" zoomScaleNormal="100" workbookViewId="0">
      <selection activeCell="K19" sqref="K19"/>
    </sheetView>
  </sheetViews>
  <sheetFormatPr baseColWidth="10" defaultColWidth="13.33203125" defaultRowHeight="12.75" x14ac:dyDescent="0.2"/>
  <cols>
    <col min="1" max="1" width="46" style="250" customWidth="1"/>
    <col min="2" max="6" width="16.5" style="256" customWidth="1"/>
    <col min="7" max="7" width="16.5" style="280" customWidth="1"/>
    <col min="8" max="8" width="16.5" style="257" customWidth="1"/>
    <col min="9" max="9" width="23.6640625" style="257" customWidth="1"/>
    <col min="10" max="16384" width="13.33203125" style="250"/>
  </cols>
  <sheetData>
    <row r="1" spans="1:67" ht="13.5" thickBot="1" x14ac:dyDescent="0.25"/>
    <row r="2" spans="1:67" s="247" customFormat="1" ht="33.75" customHeight="1" thickTop="1" thickBot="1" x14ac:dyDescent="0.25">
      <c r="A2" s="581" t="s">
        <v>480</v>
      </c>
      <c r="B2" s="582"/>
      <c r="C2" s="582"/>
      <c r="D2" s="582"/>
      <c r="E2" s="582"/>
      <c r="F2" s="582"/>
      <c r="G2" s="582"/>
      <c r="H2" s="583"/>
      <c r="I2" s="246"/>
    </row>
    <row r="3" spans="1:67" s="247" customFormat="1" ht="13.5" thickTop="1" x14ac:dyDescent="0.2">
      <c r="A3" s="248"/>
      <c r="B3" s="248"/>
      <c r="C3" s="248"/>
      <c r="D3" s="248"/>
      <c r="E3" s="248"/>
      <c r="F3" s="248"/>
      <c r="G3" s="248"/>
      <c r="H3" s="248"/>
      <c r="I3" s="246"/>
    </row>
    <row r="4" spans="1:67" s="247" customFormat="1" x14ac:dyDescent="0.2">
      <c r="I4" s="246"/>
    </row>
    <row r="5" spans="1:67" x14ac:dyDescent="0.2">
      <c r="A5" s="584" t="s">
        <v>323</v>
      </c>
      <c r="B5" s="584"/>
      <c r="C5" s="584"/>
      <c r="D5" s="584"/>
      <c r="E5" s="584"/>
      <c r="F5" s="584"/>
      <c r="G5" s="584"/>
      <c r="H5" s="584"/>
      <c r="I5" s="249"/>
    </row>
    <row r="6" spans="1:67" x14ac:dyDescent="0.2">
      <c r="A6" s="251"/>
      <c r="B6" s="252"/>
      <c r="C6" s="252"/>
      <c r="D6" s="252"/>
      <c r="E6" s="252"/>
      <c r="F6" s="252"/>
      <c r="G6" s="252"/>
      <c r="H6" s="253"/>
      <c r="I6" s="253"/>
    </row>
    <row r="7" spans="1:67" x14ac:dyDescent="0.2">
      <c r="A7" s="254"/>
      <c r="B7" s="255"/>
      <c r="G7" s="250"/>
    </row>
    <row r="8" spans="1:67" s="247" customFormat="1" x14ac:dyDescent="0.2">
      <c r="B8" s="585" t="s">
        <v>70</v>
      </c>
      <c r="C8" s="587" t="s">
        <v>61</v>
      </c>
      <c r="D8" s="588"/>
      <c r="E8" s="588"/>
      <c r="F8" s="588"/>
      <c r="G8" s="585" t="s">
        <v>71</v>
      </c>
      <c r="H8" s="589" t="s">
        <v>72</v>
      </c>
      <c r="I8" s="258"/>
    </row>
    <row r="9" spans="1:67" s="247" customFormat="1" ht="25.5" x14ac:dyDescent="0.2">
      <c r="A9" s="259"/>
      <c r="B9" s="586"/>
      <c r="C9" s="260" t="s">
        <v>63</v>
      </c>
      <c r="D9" s="261" t="s">
        <v>64</v>
      </c>
      <c r="E9" s="262" t="s">
        <v>65</v>
      </c>
      <c r="F9" s="263" t="s">
        <v>73</v>
      </c>
      <c r="G9" s="586"/>
      <c r="H9" s="590"/>
      <c r="I9" s="264"/>
    </row>
    <row r="10" spans="1:67" s="247" customFormat="1" x14ac:dyDescent="0.2">
      <c r="A10" s="259"/>
      <c r="B10" s="265"/>
      <c r="C10" s="266"/>
      <c r="D10" s="267"/>
      <c r="E10" s="267"/>
      <c r="F10" s="265"/>
      <c r="G10" s="265"/>
      <c r="H10" s="268"/>
      <c r="I10" s="264"/>
    </row>
    <row r="11" spans="1:67" x14ac:dyDescent="0.2">
      <c r="A11" s="57" t="s">
        <v>74</v>
      </c>
      <c r="B11" s="58">
        <f>B12+B13+B14+B15+B16</f>
        <v>1351</v>
      </c>
      <c r="C11" s="58">
        <f t="shared" ref="C11:E11" si="0">C12+C13+C14+C15+C16</f>
        <v>160</v>
      </c>
      <c r="D11" s="58">
        <f t="shared" si="0"/>
        <v>5</v>
      </c>
      <c r="E11" s="58">
        <f t="shared" si="0"/>
        <v>1105</v>
      </c>
      <c r="F11" s="59">
        <f t="shared" ref="F11:F22" si="1">E11+D11+C11</f>
        <v>1270</v>
      </c>
      <c r="G11" s="58">
        <f>B11-F11</f>
        <v>81</v>
      </c>
      <c r="H11" s="60">
        <f>IFERROR(F11/B11,"")</f>
        <v>0.94004441154700225</v>
      </c>
    </row>
    <row r="12" spans="1:67" ht="13.5" x14ac:dyDescent="0.2">
      <c r="A12" s="61" t="s">
        <v>75</v>
      </c>
      <c r="B12" s="62">
        <v>1310</v>
      </c>
      <c r="C12" s="63">
        <v>139</v>
      </c>
      <c r="D12" s="64">
        <v>4</v>
      </c>
      <c r="E12" s="65">
        <v>1094</v>
      </c>
      <c r="F12" s="66">
        <f t="shared" si="1"/>
        <v>1237</v>
      </c>
      <c r="G12" s="67">
        <f t="shared" ref="G12:G24" si="2">B12-F12</f>
        <v>73</v>
      </c>
      <c r="H12" s="68">
        <f t="shared" ref="H12:H26" si="3">IFERROR(F12/B12,"")</f>
        <v>0.94427480916030537</v>
      </c>
      <c r="I12" s="269"/>
      <c r="J12" s="270"/>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row>
    <row r="13" spans="1:67" ht="13.5" x14ac:dyDescent="0.2">
      <c r="A13" s="69" t="s">
        <v>76</v>
      </c>
      <c r="B13" s="70">
        <v>17</v>
      </c>
      <c r="C13" s="71"/>
      <c r="D13" s="72">
        <v>1</v>
      </c>
      <c r="E13" s="73">
        <v>10</v>
      </c>
      <c r="F13" s="74">
        <f t="shared" si="1"/>
        <v>11</v>
      </c>
      <c r="G13" s="75">
        <f t="shared" si="2"/>
        <v>6</v>
      </c>
      <c r="H13" s="76">
        <f t="shared" si="3"/>
        <v>0.6470588235294118</v>
      </c>
      <c r="I13" s="269"/>
      <c r="J13" s="270"/>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row>
    <row r="14" spans="1:67" ht="13.5" x14ac:dyDescent="0.2">
      <c r="A14" s="69" t="s">
        <v>387</v>
      </c>
      <c r="B14" s="70"/>
      <c r="C14" s="71"/>
      <c r="D14" s="72"/>
      <c r="E14" s="73"/>
      <c r="F14" s="74">
        <f t="shared" si="1"/>
        <v>0</v>
      </c>
      <c r="G14" s="75">
        <f t="shared" si="2"/>
        <v>0</v>
      </c>
      <c r="H14" s="76" t="str">
        <f t="shared" si="3"/>
        <v/>
      </c>
      <c r="I14" s="269"/>
      <c r="J14" s="270"/>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row>
    <row r="15" spans="1:67" ht="13.5" x14ac:dyDescent="0.2">
      <c r="A15" s="69" t="s">
        <v>371</v>
      </c>
      <c r="B15" s="70">
        <v>2</v>
      </c>
      <c r="C15" s="374"/>
      <c r="D15" s="375"/>
      <c r="E15" s="73">
        <v>1</v>
      </c>
      <c r="F15" s="74">
        <f t="shared" si="1"/>
        <v>1</v>
      </c>
      <c r="G15" s="75">
        <f t="shared" si="2"/>
        <v>1</v>
      </c>
      <c r="H15" s="76">
        <f t="shared" si="3"/>
        <v>0.5</v>
      </c>
      <c r="I15" s="269"/>
      <c r="J15" s="270"/>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row>
    <row r="16" spans="1:67" s="247" customFormat="1" ht="13.5" x14ac:dyDescent="0.2">
      <c r="A16" s="77" t="s">
        <v>77</v>
      </c>
      <c r="B16" s="78">
        <v>22</v>
      </c>
      <c r="C16" s="79">
        <v>21</v>
      </c>
      <c r="D16" s="80"/>
      <c r="E16" s="81"/>
      <c r="F16" s="82">
        <f t="shared" si="1"/>
        <v>21</v>
      </c>
      <c r="G16" s="83">
        <f>B16-F16</f>
        <v>1</v>
      </c>
      <c r="H16" s="84">
        <f t="shared" si="3"/>
        <v>0.95454545454545459</v>
      </c>
      <c r="I16" s="269"/>
      <c r="K16" s="270"/>
    </row>
    <row r="17" spans="1:67" x14ac:dyDescent="0.2">
      <c r="A17" s="57" t="s">
        <v>78</v>
      </c>
      <c r="B17" s="58">
        <f>B18+B19+B20+B21+B22+B24</f>
        <v>747</v>
      </c>
      <c r="C17" s="58">
        <f t="shared" ref="C17:G17" si="4">C18+C19+C20+C21+C22+C24</f>
        <v>82</v>
      </c>
      <c r="D17" s="58">
        <f t="shared" si="4"/>
        <v>1</v>
      </c>
      <c r="E17" s="58">
        <f t="shared" si="4"/>
        <v>625</v>
      </c>
      <c r="F17" s="59">
        <f t="shared" si="1"/>
        <v>708</v>
      </c>
      <c r="G17" s="58">
        <f t="shared" si="4"/>
        <v>39</v>
      </c>
      <c r="H17" s="60">
        <f t="shared" si="3"/>
        <v>0.94779116465863456</v>
      </c>
      <c r="I17" s="269"/>
      <c r="J17" s="247"/>
      <c r="K17" s="247"/>
      <c r="L17" s="247"/>
      <c r="M17" s="247"/>
      <c r="N17" s="247"/>
      <c r="O17" s="247"/>
      <c r="P17" s="270"/>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row>
    <row r="18" spans="1:67" ht="13.5" x14ac:dyDescent="0.2">
      <c r="A18" s="61" t="s">
        <v>79</v>
      </c>
      <c r="B18" s="62">
        <v>554</v>
      </c>
      <c r="C18" s="63">
        <v>46</v>
      </c>
      <c r="D18" s="64"/>
      <c r="E18" s="65">
        <v>476</v>
      </c>
      <c r="F18" s="66">
        <f>E18+D18+C18</f>
        <v>522</v>
      </c>
      <c r="G18" s="67">
        <f t="shared" si="2"/>
        <v>32</v>
      </c>
      <c r="H18" s="68">
        <f t="shared" si="3"/>
        <v>0.9422382671480144</v>
      </c>
      <c r="I18" s="269"/>
      <c r="J18" s="271"/>
    </row>
    <row r="19" spans="1:67" ht="13.5" x14ac:dyDescent="0.2">
      <c r="A19" s="61" t="s">
        <v>388</v>
      </c>
      <c r="B19" s="62"/>
      <c r="C19" s="63"/>
      <c r="D19" s="64"/>
      <c r="E19" s="65"/>
      <c r="F19" s="66">
        <f t="shared" si="1"/>
        <v>0</v>
      </c>
      <c r="G19" s="67"/>
      <c r="H19" s="68" t="str">
        <f t="shared" si="3"/>
        <v/>
      </c>
      <c r="I19" s="269"/>
      <c r="J19" s="271"/>
    </row>
    <row r="20" spans="1:67" ht="13.5" x14ac:dyDescent="0.2">
      <c r="A20" s="69" t="s">
        <v>225</v>
      </c>
      <c r="B20" s="70">
        <v>97</v>
      </c>
      <c r="C20" s="343"/>
      <c r="D20" s="344"/>
      <c r="E20" s="73">
        <v>96</v>
      </c>
      <c r="F20" s="74">
        <f t="shared" si="1"/>
        <v>96</v>
      </c>
      <c r="G20" s="85">
        <f t="shared" si="2"/>
        <v>1</v>
      </c>
      <c r="H20" s="366">
        <f t="shared" si="3"/>
        <v>0.98969072164948457</v>
      </c>
      <c r="I20" s="269"/>
      <c r="J20" s="271"/>
    </row>
    <row r="21" spans="1:67" ht="13.5" x14ac:dyDescent="0.2">
      <c r="A21" s="69" t="s">
        <v>80</v>
      </c>
      <c r="B21" s="70">
        <v>11</v>
      </c>
      <c r="C21" s="343"/>
      <c r="D21" s="344"/>
      <c r="E21" s="73">
        <v>10</v>
      </c>
      <c r="F21" s="74">
        <f t="shared" si="1"/>
        <v>10</v>
      </c>
      <c r="G21" s="75">
        <f>B21-F21</f>
        <v>1</v>
      </c>
      <c r="H21" s="76">
        <f t="shared" si="3"/>
        <v>0.90909090909090906</v>
      </c>
      <c r="I21" s="269"/>
    </row>
    <row r="22" spans="1:67" ht="13.5" x14ac:dyDescent="0.2">
      <c r="A22" s="69" t="s">
        <v>81</v>
      </c>
      <c r="B22" s="70">
        <v>42</v>
      </c>
      <c r="C22" s="71">
        <v>36</v>
      </c>
      <c r="D22" s="72">
        <v>1</v>
      </c>
      <c r="E22" s="345"/>
      <c r="F22" s="74">
        <f t="shared" si="1"/>
        <v>37</v>
      </c>
      <c r="G22" s="75">
        <f t="shared" si="2"/>
        <v>5</v>
      </c>
      <c r="H22" s="76">
        <f t="shared" si="3"/>
        <v>0.88095238095238093</v>
      </c>
      <c r="I22" s="269"/>
    </row>
    <row r="23" spans="1:67" ht="25.5" x14ac:dyDescent="0.2">
      <c r="A23" s="86" t="s">
        <v>325</v>
      </c>
      <c r="B23" s="87"/>
      <c r="C23" s="272"/>
      <c r="D23" s="273"/>
      <c r="E23" s="274"/>
      <c r="F23" s="275">
        <f t="shared" ref="F23:F24" si="5">E23+D23+C23</f>
        <v>0</v>
      </c>
      <c r="G23" s="276">
        <f t="shared" si="2"/>
        <v>0</v>
      </c>
      <c r="H23" s="277" t="str">
        <f t="shared" si="3"/>
        <v/>
      </c>
      <c r="I23" s="269"/>
    </row>
    <row r="24" spans="1:67" ht="13.5" x14ac:dyDescent="0.2">
      <c r="A24" s="88" t="s">
        <v>82</v>
      </c>
      <c r="B24" s="89">
        <v>43</v>
      </c>
      <c r="C24" s="346"/>
      <c r="D24" s="347"/>
      <c r="E24" s="90">
        <v>43</v>
      </c>
      <c r="F24" s="91">
        <f t="shared" si="5"/>
        <v>43</v>
      </c>
      <c r="G24" s="92">
        <f t="shared" si="2"/>
        <v>0</v>
      </c>
      <c r="H24" s="367">
        <f t="shared" si="3"/>
        <v>1</v>
      </c>
      <c r="I24" s="269"/>
    </row>
    <row r="25" spans="1:67" ht="13.5" x14ac:dyDescent="0.2">
      <c r="A25" s="93"/>
      <c r="B25" s="93"/>
      <c r="C25" s="278"/>
      <c r="D25" s="278"/>
      <c r="E25" s="278"/>
      <c r="F25" s="278"/>
      <c r="G25" s="278"/>
      <c r="H25" s="279" t="str">
        <f t="shared" si="3"/>
        <v/>
      </c>
      <c r="I25" s="269"/>
    </row>
    <row r="26" spans="1:67" x14ac:dyDescent="0.2">
      <c r="A26" s="94" t="s">
        <v>59</v>
      </c>
      <c r="B26" s="95">
        <f>B17+B11</f>
        <v>2098</v>
      </c>
      <c r="C26" s="95">
        <f t="shared" ref="C26:G26" si="6">C17+C11</f>
        <v>242</v>
      </c>
      <c r="D26" s="95">
        <f t="shared" si="6"/>
        <v>6</v>
      </c>
      <c r="E26" s="95">
        <f t="shared" si="6"/>
        <v>1730</v>
      </c>
      <c r="F26" s="59">
        <f>F17+F11</f>
        <v>1978</v>
      </c>
      <c r="G26" s="95">
        <f t="shared" si="6"/>
        <v>120</v>
      </c>
      <c r="H26" s="96">
        <f t="shared" si="3"/>
        <v>0.94280266920877021</v>
      </c>
      <c r="I26" s="269"/>
    </row>
    <row r="27" spans="1:67" s="539" customFormat="1" x14ac:dyDescent="0.2">
      <c r="A27" s="536"/>
      <c r="B27" s="540"/>
      <c r="C27" s="540"/>
      <c r="D27" s="540"/>
      <c r="E27" s="540"/>
      <c r="F27" s="540"/>
      <c r="G27" s="540"/>
      <c r="H27" s="537"/>
      <c r="I27" s="538"/>
    </row>
    <row r="28" spans="1:67" s="247" customFormat="1" x14ac:dyDescent="0.2">
      <c r="A28" s="294" t="s">
        <v>484</v>
      </c>
      <c r="B28" s="256"/>
      <c r="C28" s="255"/>
      <c r="D28" s="255"/>
      <c r="E28" s="255"/>
      <c r="F28" s="255"/>
      <c r="G28" s="384"/>
      <c r="H28" s="255"/>
      <c r="I28" s="269"/>
      <c r="J28" s="270"/>
    </row>
    <row r="29" spans="1:67" x14ac:dyDescent="0.2">
      <c r="A29" s="295" t="s">
        <v>476</v>
      </c>
      <c r="J29" s="271"/>
      <c r="L29" s="271"/>
    </row>
    <row r="31" spans="1:67" x14ac:dyDescent="0.2">
      <c r="A31" s="255"/>
      <c r="E31" s="255"/>
      <c r="F31" s="255"/>
    </row>
    <row r="32" spans="1:67" x14ac:dyDescent="0.2">
      <c r="A32" s="255"/>
      <c r="G32" s="256"/>
    </row>
    <row r="33" spans="7:7" x14ac:dyDescent="0.2">
      <c r="G33" s="256"/>
    </row>
    <row r="36" spans="7:7" x14ac:dyDescent="0.2">
      <c r="G36" s="281"/>
    </row>
  </sheetData>
  <mergeCells count="6">
    <mergeCell ref="A2:H2"/>
    <mergeCell ref="A5:H5"/>
    <mergeCell ref="B8:B9"/>
    <mergeCell ref="C8:F8"/>
    <mergeCell ref="G8:G9"/>
    <mergeCell ref="H8:H9"/>
  </mergeCells>
  <dataValidations disablePrompts="1"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6" orientation="landscape" r:id="rId1"/>
  <headerFooter alignWithMargins="0">
    <oddHeader>&amp;L&amp;"Times New Roman,Gras"&amp;9DGRH A1-1&amp;R&amp;"Times New Roman,Gras"&amp;9Juillet 2023</oddHeader>
    <oddFooter>&amp;C&amp;"Times New Roman,Gras"&amp;9Page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pageSetUpPr fitToPage="1"/>
  </sheetPr>
  <dimension ref="A1:BO36"/>
  <sheetViews>
    <sheetView showGridLines="0" showZeros="0" zoomScale="104" zoomScaleNormal="104" workbookViewId="0">
      <selection activeCell="K19" sqref="K19"/>
    </sheetView>
  </sheetViews>
  <sheetFormatPr baseColWidth="10" defaultColWidth="13.33203125" defaultRowHeight="12.75" x14ac:dyDescent="0.2"/>
  <cols>
    <col min="1" max="1" width="46" style="250" customWidth="1"/>
    <col min="2" max="6" width="16.5" style="256" customWidth="1"/>
    <col min="7" max="7" width="16.5" style="280" customWidth="1"/>
    <col min="8" max="8" width="16.5" style="257" customWidth="1"/>
    <col min="9" max="9" width="23.6640625" style="257" customWidth="1"/>
    <col min="10" max="16384" width="13.33203125" style="250"/>
  </cols>
  <sheetData>
    <row r="1" spans="1:67" ht="13.5" thickBot="1" x14ac:dyDescent="0.25"/>
    <row r="2" spans="1:67" s="247" customFormat="1" ht="33.75" customHeight="1" thickTop="1" thickBot="1" x14ac:dyDescent="0.25">
      <c r="A2" s="581" t="s">
        <v>481</v>
      </c>
      <c r="B2" s="582"/>
      <c r="C2" s="582"/>
      <c r="D2" s="582"/>
      <c r="E2" s="582"/>
      <c r="F2" s="582"/>
      <c r="G2" s="582"/>
      <c r="H2" s="583"/>
      <c r="I2" s="246"/>
    </row>
    <row r="3" spans="1:67" s="247" customFormat="1" ht="13.5" thickTop="1" x14ac:dyDescent="0.2">
      <c r="A3" s="248"/>
      <c r="B3" s="248"/>
      <c r="C3" s="248"/>
      <c r="D3" s="248"/>
      <c r="E3" s="248"/>
      <c r="F3" s="248"/>
      <c r="G3" s="248"/>
      <c r="H3" s="248"/>
      <c r="I3" s="246"/>
    </row>
    <row r="4" spans="1:67" s="247" customFormat="1" x14ac:dyDescent="0.2">
      <c r="I4" s="246"/>
    </row>
    <row r="5" spans="1:67" x14ac:dyDescent="0.2">
      <c r="A5" s="584" t="s">
        <v>312</v>
      </c>
      <c r="B5" s="584"/>
      <c r="C5" s="584"/>
      <c r="D5" s="584"/>
      <c r="E5" s="584"/>
      <c r="F5" s="584"/>
      <c r="G5" s="584"/>
      <c r="H5" s="584"/>
      <c r="I5" s="249"/>
    </row>
    <row r="6" spans="1:67" x14ac:dyDescent="0.2">
      <c r="A6" s="251"/>
      <c r="B6" s="252"/>
      <c r="C6" s="252"/>
      <c r="D6" s="252"/>
      <c r="E6" s="252"/>
      <c r="F6" s="252"/>
      <c r="G6" s="252"/>
      <c r="H6" s="253"/>
      <c r="I6" s="253"/>
    </row>
    <row r="7" spans="1:67" x14ac:dyDescent="0.2">
      <c r="A7" s="254"/>
      <c r="B7" s="255"/>
      <c r="G7" s="250"/>
    </row>
    <row r="8" spans="1:67" s="247" customFormat="1" x14ac:dyDescent="0.2">
      <c r="B8" s="585" t="s">
        <v>70</v>
      </c>
      <c r="C8" s="587" t="s">
        <v>61</v>
      </c>
      <c r="D8" s="588"/>
      <c r="E8" s="588"/>
      <c r="F8" s="588"/>
      <c r="G8" s="585" t="s">
        <v>71</v>
      </c>
      <c r="H8" s="589" t="s">
        <v>72</v>
      </c>
      <c r="I8" s="258"/>
    </row>
    <row r="9" spans="1:67" s="247" customFormat="1" ht="25.5" x14ac:dyDescent="0.2">
      <c r="A9" s="259"/>
      <c r="B9" s="586"/>
      <c r="C9" s="260" t="s">
        <v>63</v>
      </c>
      <c r="D9" s="261" t="s">
        <v>64</v>
      </c>
      <c r="E9" s="262" t="s">
        <v>65</v>
      </c>
      <c r="F9" s="263" t="s">
        <v>73</v>
      </c>
      <c r="G9" s="586"/>
      <c r="H9" s="590"/>
      <c r="I9" s="264"/>
    </row>
    <row r="10" spans="1:67" s="247" customFormat="1" x14ac:dyDescent="0.2">
      <c r="A10" s="259"/>
      <c r="B10" s="265"/>
      <c r="C10" s="266"/>
      <c r="D10" s="267"/>
      <c r="E10" s="267"/>
      <c r="F10" s="265"/>
      <c r="G10" s="265"/>
      <c r="H10" s="268"/>
      <c r="I10" s="264"/>
    </row>
    <row r="11" spans="1:67" x14ac:dyDescent="0.2">
      <c r="A11" s="57" t="s">
        <v>74</v>
      </c>
      <c r="B11" s="58">
        <f>B12+B13+B14+B15+B16</f>
        <v>1164</v>
      </c>
      <c r="C11" s="58">
        <f t="shared" ref="C11:E11" si="0">C12+C13+C14+C15+C16</f>
        <v>104</v>
      </c>
      <c r="D11" s="58">
        <f t="shared" si="0"/>
        <v>4</v>
      </c>
      <c r="E11" s="58">
        <f t="shared" si="0"/>
        <v>997</v>
      </c>
      <c r="F11" s="59">
        <f t="shared" ref="F11:F16" si="1">E11+D11+C11</f>
        <v>1105</v>
      </c>
      <c r="G11" s="58">
        <f>B11-F11</f>
        <v>59</v>
      </c>
      <c r="H11" s="60">
        <f>IFERROR(F11/B11,"")</f>
        <v>0.94931271477663226</v>
      </c>
    </row>
    <row r="12" spans="1:67" ht="13.5" x14ac:dyDescent="0.2">
      <c r="A12" s="61" t="s">
        <v>75</v>
      </c>
      <c r="B12" s="62">
        <v>1137</v>
      </c>
      <c r="C12" s="63">
        <v>90</v>
      </c>
      <c r="D12" s="64">
        <v>3</v>
      </c>
      <c r="E12" s="65">
        <v>989</v>
      </c>
      <c r="F12" s="66">
        <f t="shared" si="1"/>
        <v>1082</v>
      </c>
      <c r="G12" s="67">
        <f t="shared" ref="G12:G24" si="2">B12-F12</f>
        <v>55</v>
      </c>
      <c r="H12" s="68">
        <f t="shared" ref="H12:H26" si="3">IFERROR(F12/B12,"")</f>
        <v>0.95162708883025504</v>
      </c>
      <c r="I12" s="269"/>
      <c r="J12" s="270"/>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row>
    <row r="13" spans="1:67" ht="13.5" x14ac:dyDescent="0.2">
      <c r="A13" s="69" t="s">
        <v>76</v>
      </c>
      <c r="B13" s="70">
        <v>13</v>
      </c>
      <c r="C13" s="71"/>
      <c r="D13" s="72">
        <v>1</v>
      </c>
      <c r="E13" s="73">
        <v>8</v>
      </c>
      <c r="F13" s="74">
        <f t="shared" si="1"/>
        <v>9</v>
      </c>
      <c r="G13" s="75">
        <f t="shared" si="2"/>
        <v>4</v>
      </c>
      <c r="H13" s="76">
        <f t="shared" si="3"/>
        <v>0.69230769230769229</v>
      </c>
      <c r="I13" s="269"/>
      <c r="J13" s="270"/>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row>
    <row r="14" spans="1:67" ht="13.5" x14ac:dyDescent="0.2">
      <c r="A14" s="69" t="s">
        <v>387</v>
      </c>
      <c r="B14" s="70"/>
      <c r="C14" s="71"/>
      <c r="D14" s="72"/>
      <c r="E14" s="73"/>
      <c r="F14" s="74">
        <f t="shared" si="1"/>
        <v>0</v>
      </c>
      <c r="G14" s="75">
        <f t="shared" si="2"/>
        <v>0</v>
      </c>
      <c r="H14" s="76" t="str">
        <f t="shared" si="3"/>
        <v/>
      </c>
      <c r="I14" s="269"/>
      <c r="J14" s="270"/>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row>
    <row r="15" spans="1:67" ht="13.5" x14ac:dyDescent="0.2">
      <c r="A15" s="69" t="s">
        <v>371</v>
      </c>
      <c r="B15" s="70"/>
      <c r="C15" s="374"/>
      <c r="D15" s="375"/>
      <c r="E15" s="73"/>
      <c r="F15" s="74">
        <f t="shared" si="1"/>
        <v>0</v>
      </c>
      <c r="G15" s="75">
        <f t="shared" si="2"/>
        <v>0</v>
      </c>
      <c r="H15" s="76" t="str">
        <f t="shared" si="3"/>
        <v/>
      </c>
      <c r="I15" s="269"/>
      <c r="J15" s="270"/>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row>
    <row r="16" spans="1:67" s="247" customFormat="1" ht="13.5" x14ac:dyDescent="0.2">
      <c r="A16" s="77" t="s">
        <v>77</v>
      </c>
      <c r="B16" s="78">
        <v>14</v>
      </c>
      <c r="C16" s="79">
        <v>14</v>
      </c>
      <c r="D16" s="80"/>
      <c r="E16" s="81"/>
      <c r="F16" s="82">
        <f t="shared" si="1"/>
        <v>14</v>
      </c>
      <c r="G16" s="83">
        <f t="shared" si="2"/>
        <v>0</v>
      </c>
      <c r="H16" s="84">
        <f t="shared" si="3"/>
        <v>1</v>
      </c>
      <c r="I16" s="269"/>
      <c r="K16" s="270"/>
    </row>
    <row r="17" spans="1:67" x14ac:dyDescent="0.2">
      <c r="A17" s="57" t="s">
        <v>78</v>
      </c>
      <c r="B17" s="58">
        <f>B18+B19+B20+B21+B22+B24</f>
        <v>656</v>
      </c>
      <c r="C17" s="58">
        <f t="shared" ref="C17:G17" si="4">C18+C19+C20+C21+C22+C24</f>
        <v>69</v>
      </c>
      <c r="D17" s="58">
        <f t="shared" si="4"/>
        <v>1</v>
      </c>
      <c r="E17" s="58">
        <f t="shared" si="4"/>
        <v>559</v>
      </c>
      <c r="F17" s="59">
        <f t="shared" si="4"/>
        <v>629</v>
      </c>
      <c r="G17" s="58">
        <f t="shared" si="4"/>
        <v>27</v>
      </c>
      <c r="H17" s="60">
        <f t="shared" si="3"/>
        <v>0.95884146341463417</v>
      </c>
      <c r="I17" s="269"/>
      <c r="J17" s="247"/>
      <c r="K17" s="247"/>
      <c r="L17" s="247"/>
      <c r="M17" s="247"/>
      <c r="N17" s="247"/>
      <c r="O17" s="247"/>
      <c r="P17" s="270"/>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row>
    <row r="18" spans="1:67" ht="13.5" x14ac:dyDescent="0.2">
      <c r="A18" s="61" t="s">
        <v>79</v>
      </c>
      <c r="B18" s="62">
        <v>494</v>
      </c>
      <c r="C18" s="63">
        <v>43</v>
      </c>
      <c r="D18" s="64"/>
      <c r="E18" s="65">
        <v>428</v>
      </c>
      <c r="F18" s="66">
        <f t="shared" ref="F18:F24" si="5">E18+D18+C18</f>
        <v>471</v>
      </c>
      <c r="G18" s="67">
        <f t="shared" si="2"/>
        <v>23</v>
      </c>
      <c r="H18" s="68">
        <f t="shared" si="3"/>
        <v>0.95344129554655865</v>
      </c>
      <c r="I18" s="269"/>
      <c r="J18" s="271"/>
    </row>
    <row r="19" spans="1:67" ht="13.5" x14ac:dyDescent="0.2">
      <c r="A19" s="61" t="s">
        <v>388</v>
      </c>
      <c r="B19" s="62"/>
      <c r="C19" s="63"/>
      <c r="D19" s="64"/>
      <c r="E19" s="65"/>
      <c r="F19" s="66">
        <f t="shared" si="5"/>
        <v>0</v>
      </c>
      <c r="G19" s="67"/>
      <c r="H19" s="68" t="str">
        <f t="shared" si="3"/>
        <v/>
      </c>
      <c r="I19" s="269"/>
      <c r="J19" s="271"/>
    </row>
    <row r="20" spans="1:67" ht="13.5" x14ac:dyDescent="0.2">
      <c r="A20" s="69" t="s">
        <v>225</v>
      </c>
      <c r="B20" s="70">
        <v>82</v>
      </c>
      <c r="C20" s="343"/>
      <c r="D20" s="344"/>
      <c r="E20" s="73">
        <v>81</v>
      </c>
      <c r="F20" s="74">
        <f t="shared" si="5"/>
        <v>81</v>
      </c>
      <c r="G20" s="85">
        <f t="shared" si="2"/>
        <v>1</v>
      </c>
      <c r="H20" s="366">
        <f t="shared" si="3"/>
        <v>0.98780487804878048</v>
      </c>
      <c r="I20" s="269"/>
      <c r="J20" s="271"/>
    </row>
    <row r="21" spans="1:67" ht="13.5" x14ac:dyDescent="0.2">
      <c r="A21" s="69" t="s">
        <v>80</v>
      </c>
      <c r="B21" s="70">
        <v>7</v>
      </c>
      <c r="C21" s="343"/>
      <c r="D21" s="344"/>
      <c r="E21" s="73">
        <v>7</v>
      </c>
      <c r="F21" s="74">
        <f t="shared" si="5"/>
        <v>7</v>
      </c>
      <c r="G21" s="75">
        <f t="shared" si="2"/>
        <v>0</v>
      </c>
      <c r="H21" s="76">
        <f t="shared" si="3"/>
        <v>1</v>
      </c>
      <c r="I21" s="269"/>
    </row>
    <row r="22" spans="1:67" ht="13.5" x14ac:dyDescent="0.2">
      <c r="A22" s="69" t="s">
        <v>81</v>
      </c>
      <c r="B22" s="70">
        <v>30</v>
      </c>
      <c r="C22" s="71">
        <v>26</v>
      </c>
      <c r="D22" s="72">
        <v>1</v>
      </c>
      <c r="E22" s="345"/>
      <c r="F22" s="74">
        <f t="shared" si="5"/>
        <v>27</v>
      </c>
      <c r="G22" s="75">
        <f t="shared" si="2"/>
        <v>3</v>
      </c>
      <c r="H22" s="76">
        <f t="shared" si="3"/>
        <v>0.9</v>
      </c>
      <c r="I22" s="269"/>
    </row>
    <row r="23" spans="1:67" ht="25.5" x14ac:dyDescent="0.2">
      <c r="A23" s="86" t="s">
        <v>325</v>
      </c>
      <c r="B23" s="87"/>
      <c r="C23" s="272"/>
      <c r="D23" s="273"/>
      <c r="E23" s="274"/>
      <c r="F23" s="275">
        <f t="shared" si="5"/>
        <v>0</v>
      </c>
      <c r="G23" s="276">
        <f t="shared" si="2"/>
        <v>0</v>
      </c>
      <c r="H23" s="277" t="str">
        <f t="shared" si="3"/>
        <v/>
      </c>
      <c r="I23" s="269"/>
    </row>
    <row r="24" spans="1:67" ht="13.5" x14ac:dyDescent="0.2">
      <c r="A24" s="88" t="s">
        <v>82</v>
      </c>
      <c r="B24" s="89">
        <v>43</v>
      </c>
      <c r="C24" s="346"/>
      <c r="D24" s="347"/>
      <c r="E24" s="90">
        <v>43</v>
      </c>
      <c r="F24" s="91">
        <f t="shared" si="5"/>
        <v>43</v>
      </c>
      <c r="G24" s="92">
        <f t="shared" si="2"/>
        <v>0</v>
      </c>
      <c r="H24" s="367">
        <f t="shared" si="3"/>
        <v>1</v>
      </c>
      <c r="I24" s="269"/>
    </row>
    <row r="25" spans="1:67" ht="13.5" x14ac:dyDescent="0.2">
      <c r="A25" s="93"/>
      <c r="B25" s="93"/>
      <c r="C25" s="278"/>
      <c r="D25" s="278"/>
      <c r="E25" s="278"/>
      <c r="F25" s="278"/>
      <c r="G25" s="278"/>
      <c r="H25" s="279" t="str">
        <f t="shared" si="3"/>
        <v/>
      </c>
      <c r="I25" s="269"/>
    </row>
    <row r="26" spans="1:67" x14ac:dyDescent="0.2">
      <c r="A26" s="94" t="s">
        <v>59</v>
      </c>
      <c r="B26" s="95">
        <f>B17+B11</f>
        <v>1820</v>
      </c>
      <c r="C26" s="95">
        <f t="shared" ref="C26:G26" si="6">C17+C11</f>
        <v>173</v>
      </c>
      <c r="D26" s="95">
        <f t="shared" si="6"/>
        <v>5</v>
      </c>
      <c r="E26" s="95">
        <f t="shared" si="6"/>
        <v>1556</v>
      </c>
      <c r="F26" s="59">
        <f t="shared" si="6"/>
        <v>1734</v>
      </c>
      <c r="G26" s="95">
        <f t="shared" si="6"/>
        <v>86</v>
      </c>
      <c r="H26" s="96">
        <f t="shared" si="3"/>
        <v>0.95274725274725269</v>
      </c>
      <c r="I26" s="269"/>
    </row>
    <row r="27" spans="1:67" x14ac:dyDescent="0.2">
      <c r="A27" s="97"/>
      <c r="B27" s="97"/>
      <c r="C27" s="278"/>
      <c r="D27" s="278"/>
      <c r="E27" s="278"/>
      <c r="F27" s="278"/>
      <c r="G27" s="278"/>
      <c r="H27" s="279"/>
      <c r="I27" s="269"/>
    </row>
    <row r="28" spans="1:67" s="247" customFormat="1" x14ac:dyDescent="0.2">
      <c r="A28" s="294" t="s">
        <v>485</v>
      </c>
      <c r="B28" s="256"/>
      <c r="C28" s="255"/>
      <c r="D28" s="255"/>
      <c r="E28" s="255"/>
      <c r="F28" s="384"/>
      <c r="G28" s="384"/>
      <c r="H28" s="255"/>
      <c r="I28" s="269"/>
      <c r="J28" s="270"/>
    </row>
    <row r="29" spans="1:67" x14ac:dyDescent="0.2">
      <c r="A29" s="295" t="s">
        <v>477</v>
      </c>
      <c r="J29" s="271"/>
      <c r="L29" s="271"/>
    </row>
    <row r="31" spans="1:67" x14ac:dyDescent="0.2">
      <c r="A31" s="255"/>
      <c r="E31" s="255"/>
      <c r="F31" s="255"/>
    </row>
    <row r="32" spans="1:67" x14ac:dyDescent="0.2">
      <c r="A32" s="255"/>
      <c r="G32" s="256"/>
    </row>
    <row r="33" spans="7:7" x14ac:dyDescent="0.2">
      <c r="G33" s="256"/>
    </row>
    <row r="36" spans="7:7" x14ac:dyDescent="0.2">
      <c r="G36" s="281"/>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6" orientation="landscape" r:id="rId1"/>
  <headerFooter alignWithMargins="0">
    <oddHeader>&amp;L&amp;"Times New Roman,Gras"&amp;9DGRH A1-1&amp;R&amp;"Times New Roman,Gras"&amp;9Juillet 2023</oddHeader>
    <oddFooter>&amp;C&amp;"Times New Roman,Gras"&amp;9Page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1:BO36"/>
  <sheetViews>
    <sheetView showGridLines="0" showZeros="0" zoomScaleNormal="100" workbookViewId="0">
      <selection activeCell="K19" sqref="K19"/>
    </sheetView>
  </sheetViews>
  <sheetFormatPr baseColWidth="10" defaultColWidth="13.33203125" defaultRowHeight="12.75" x14ac:dyDescent="0.2"/>
  <cols>
    <col min="1" max="1" width="46" style="250" customWidth="1"/>
    <col min="2" max="6" width="16.5" style="256" customWidth="1"/>
    <col min="7" max="7" width="16.5" style="280" customWidth="1"/>
    <col min="8" max="8" width="16.5" style="257" customWidth="1"/>
    <col min="9" max="9" width="23.6640625" style="257" customWidth="1"/>
    <col min="10" max="16384" width="13.33203125" style="250"/>
  </cols>
  <sheetData>
    <row r="1" spans="1:67" ht="13.5" thickBot="1" x14ac:dyDescent="0.25"/>
    <row r="2" spans="1:67" s="247" customFormat="1" ht="33.75" customHeight="1" thickTop="1" thickBot="1" x14ac:dyDescent="0.25">
      <c r="A2" s="581" t="s">
        <v>482</v>
      </c>
      <c r="B2" s="582"/>
      <c r="C2" s="582"/>
      <c r="D2" s="582"/>
      <c r="E2" s="582"/>
      <c r="F2" s="582"/>
      <c r="G2" s="582"/>
      <c r="H2" s="583"/>
      <c r="I2" s="246"/>
    </row>
    <row r="3" spans="1:67" s="247" customFormat="1" ht="13.5" thickTop="1" x14ac:dyDescent="0.2">
      <c r="A3" s="248"/>
      <c r="B3" s="248"/>
      <c r="C3" s="248"/>
      <c r="D3" s="248"/>
      <c r="E3" s="248"/>
      <c r="F3" s="248"/>
      <c r="G3" s="248"/>
      <c r="H3" s="248"/>
      <c r="I3" s="246"/>
    </row>
    <row r="4" spans="1:67" s="247" customFormat="1" x14ac:dyDescent="0.2">
      <c r="I4" s="246"/>
    </row>
    <row r="5" spans="1:67" x14ac:dyDescent="0.2">
      <c r="A5" s="584" t="s">
        <v>322</v>
      </c>
      <c r="B5" s="584"/>
      <c r="C5" s="584"/>
      <c r="D5" s="584"/>
      <c r="E5" s="584"/>
      <c r="F5" s="584"/>
      <c r="G5" s="584"/>
      <c r="H5" s="584"/>
      <c r="I5" s="249"/>
    </row>
    <row r="6" spans="1:67" x14ac:dyDescent="0.2">
      <c r="A6" s="251"/>
      <c r="B6" s="252"/>
      <c r="C6" s="252"/>
      <c r="D6" s="252"/>
      <c r="E6" s="252"/>
      <c r="F6" s="252"/>
      <c r="G6" s="252"/>
      <c r="H6" s="253"/>
      <c r="I6" s="253"/>
    </row>
    <row r="7" spans="1:67" x14ac:dyDescent="0.2">
      <c r="A7" s="254"/>
      <c r="B7" s="255"/>
      <c r="G7" s="250"/>
    </row>
    <row r="8" spans="1:67" s="247" customFormat="1" x14ac:dyDescent="0.2">
      <c r="B8" s="585" t="s">
        <v>70</v>
      </c>
      <c r="C8" s="587" t="s">
        <v>61</v>
      </c>
      <c r="D8" s="588"/>
      <c r="E8" s="588"/>
      <c r="F8" s="588"/>
      <c r="G8" s="585" t="s">
        <v>71</v>
      </c>
      <c r="H8" s="589" t="s">
        <v>72</v>
      </c>
      <c r="I8" s="258"/>
    </row>
    <row r="9" spans="1:67" s="247" customFormat="1" ht="25.5" x14ac:dyDescent="0.2">
      <c r="A9" s="259"/>
      <c r="B9" s="586"/>
      <c r="C9" s="260" t="s">
        <v>63</v>
      </c>
      <c r="D9" s="261" t="s">
        <v>64</v>
      </c>
      <c r="E9" s="262" t="s">
        <v>65</v>
      </c>
      <c r="F9" s="263" t="s">
        <v>73</v>
      </c>
      <c r="G9" s="586"/>
      <c r="H9" s="590"/>
      <c r="I9" s="264"/>
    </row>
    <row r="10" spans="1:67" s="247" customFormat="1" x14ac:dyDescent="0.2">
      <c r="A10" s="259"/>
      <c r="B10" s="265"/>
      <c r="C10" s="266"/>
      <c r="D10" s="267"/>
      <c r="E10" s="267"/>
      <c r="F10" s="265"/>
      <c r="G10" s="265"/>
      <c r="H10" s="268"/>
      <c r="I10" s="264"/>
    </row>
    <row r="11" spans="1:67" x14ac:dyDescent="0.2">
      <c r="A11" s="57" t="s">
        <v>74</v>
      </c>
      <c r="B11" s="58">
        <f>B12+B13+B14+B15+B16</f>
        <v>187</v>
      </c>
      <c r="C11" s="58">
        <f t="shared" ref="C11:E11" si="0">C12+C13+C14+C15+C16</f>
        <v>56</v>
      </c>
      <c r="D11" s="58">
        <f t="shared" si="0"/>
        <v>1</v>
      </c>
      <c r="E11" s="58">
        <f t="shared" si="0"/>
        <v>108</v>
      </c>
      <c r="F11" s="59">
        <f t="shared" ref="F11:F24" si="1">E11+D11+C11</f>
        <v>165</v>
      </c>
      <c r="G11" s="58">
        <f>B11-F11</f>
        <v>22</v>
      </c>
      <c r="H11" s="60">
        <f>IFERROR(F11/B11,"")</f>
        <v>0.88235294117647056</v>
      </c>
    </row>
    <row r="12" spans="1:67" ht="13.5" x14ac:dyDescent="0.2">
      <c r="A12" s="61" t="s">
        <v>75</v>
      </c>
      <c r="B12" s="62">
        <v>173</v>
      </c>
      <c r="C12" s="63">
        <v>49</v>
      </c>
      <c r="D12" s="64">
        <v>1</v>
      </c>
      <c r="E12" s="65">
        <v>105</v>
      </c>
      <c r="F12" s="66">
        <f t="shared" si="1"/>
        <v>155</v>
      </c>
      <c r="G12" s="67">
        <f t="shared" ref="G12:G24" si="2">B12-F12</f>
        <v>18</v>
      </c>
      <c r="H12" s="68">
        <f t="shared" ref="H12:H26" si="3">IFERROR(F12/B12,"")</f>
        <v>0.89595375722543358</v>
      </c>
      <c r="I12" s="269"/>
      <c r="J12" s="270"/>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row>
    <row r="13" spans="1:67" ht="13.5" x14ac:dyDescent="0.2">
      <c r="A13" s="69" t="s">
        <v>76</v>
      </c>
      <c r="B13" s="70">
        <v>4</v>
      </c>
      <c r="C13" s="71"/>
      <c r="D13" s="72"/>
      <c r="E13" s="73">
        <v>2</v>
      </c>
      <c r="F13" s="74">
        <f t="shared" si="1"/>
        <v>2</v>
      </c>
      <c r="G13" s="67">
        <f t="shared" si="2"/>
        <v>2</v>
      </c>
      <c r="H13" s="68">
        <f t="shared" si="3"/>
        <v>0.5</v>
      </c>
      <c r="I13" s="269"/>
      <c r="J13" s="270"/>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row>
    <row r="14" spans="1:67" ht="13.5" x14ac:dyDescent="0.2">
      <c r="A14" s="69" t="s">
        <v>387</v>
      </c>
      <c r="B14" s="78"/>
      <c r="C14" s="79"/>
      <c r="D14" s="80"/>
      <c r="E14" s="81"/>
      <c r="F14" s="82">
        <f t="shared" si="1"/>
        <v>0</v>
      </c>
      <c r="G14" s="83">
        <f t="shared" si="2"/>
        <v>0</v>
      </c>
      <c r="H14" s="84" t="str">
        <f t="shared" si="3"/>
        <v/>
      </c>
      <c r="I14" s="269"/>
      <c r="J14" s="270"/>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row>
    <row r="15" spans="1:67" ht="13.5" x14ac:dyDescent="0.2">
      <c r="A15" s="77" t="s">
        <v>371</v>
      </c>
      <c r="B15" s="78">
        <v>2</v>
      </c>
      <c r="C15" s="79"/>
      <c r="D15" s="80"/>
      <c r="E15" s="81">
        <v>1</v>
      </c>
      <c r="F15" s="82">
        <f t="shared" si="1"/>
        <v>1</v>
      </c>
      <c r="G15" s="83">
        <f t="shared" si="2"/>
        <v>1</v>
      </c>
      <c r="H15" s="84">
        <f t="shared" si="3"/>
        <v>0.5</v>
      </c>
      <c r="I15" s="269"/>
      <c r="J15" s="270"/>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row>
    <row r="16" spans="1:67" s="247" customFormat="1" ht="13.5" x14ac:dyDescent="0.2">
      <c r="A16" s="77" t="s">
        <v>77</v>
      </c>
      <c r="B16" s="78">
        <v>8</v>
      </c>
      <c r="C16" s="79">
        <v>7</v>
      </c>
      <c r="D16" s="80"/>
      <c r="E16" s="81"/>
      <c r="F16" s="82">
        <f t="shared" si="1"/>
        <v>7</v>
      </c>
      <c r="G16" s="83">
        <f t="shared" si="2"/>
        <v>1</v>
      </c>
      <c r="H16" s="84">
        <f t="shared" si="3"/>
        <v>0.875</v>
      </c>
      <c r="I16" s="269"/>
      <c r="K16" s="270"/>
    </row>
    <row r="17" spans="1:67" x14ac:dyDescent="0.2">
      <c r="A17" s="57" t="s">
        <v>78</v>
      </c>
      <c r="B17" s="58">
        <f>B18+B19+B20+B21+B22+B24</f>
        <v>91</v>
      </c>
      <c r="C17" s="58">
        <f t="shared" ref="C17:G17" si="4">C18+C19+C20+C21+C22+C24</f>
        <v>13</v>
      </c>
      <c r="D17" s="58">
        <f t="shared" si="4"/>
        <v>0</v>
      </c>
      <c r="E17" s="58">
        <f t="shared" si="4"/>
        <v>66</v>
      </c>
      <c r="F17" s="59">
        <f t="shared" si="1"/>
        <v>79</v>
      </c>
      <c r="G17" s="58">
        <f t="shared" si="4"/>
        <v>12</v>
      </c>
      <c r="H17" s="60">
        <f t="shared" si="3"/>
        <v>0.86813186813186816</v>
      </c>
      <c r="I17" s="269"/>
      <c r="J17" s="247"/>
      <c r="K17" s="247"/>
      <c r="L17" s="247"/>
      <c r="M17" s="247"/>
      <c r="N17" s="247"/>
      <c r="O17" s="247"/>
      <c r="P17" s="270"/>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row>
    <row r="18" spans="1:67" ht="13.5" x14ac:dyDescent="0.2">
      <c r="A18" s="61" t="s">
        <v>79</v>
      </c>
      <c r="B18" s="62">
        <v>60</v>
      </c>
      <c r="C18" s="63">
        <v>3</v>
      </c>
      <c r="D18" s="64"/>
      <c r="E18" s="65">
        <v>48</v>
      </c>
      <c r="F18" s="66">
        <f t="shared" si="1"/>
        <v>51</v>
      </c>
      <c r="G18" s="67">
        <f t="shared" si="2"/>
        <v>9</v>
      </c>
      <c r="H18" s="68">
        <f>IFERROR(F18/B18,"")</f>
        <v>0.85</v>
      </c>
      <c r="I18" s="269"/>
      <c r="J18" s="271"/>
    </row>
    <row r="19" spans="1:67" ht="13.5" x14ac:dyDescent="0.2">
      <c r="A19" s="61" t="s">
        <v>388</v>
      </c>
      <c r="B19" s="62"/>
      <c r="C19" s="63"/>
      <c r="D19" s="64"/>
      <c r="E19" s="65"/>
      <c r="F19" s="66">
        <f t="shared" si="1"/>
        <v>0</v>
      </c>
      <c r="G19" s="67"/>
      <c r="H19" s="68" t="str">
        <f t="shared" si="3"/>
        <v/>
      </c>
      <c r="I19" s="269"/>
      <c r="J19" s="271"/>
    </row>
    <row r="20" spans="1:67" ht="13.5" x14ac:dyDescent="0.2">
      <c r="A20" s="69" t="s">
        <v>225</v>
      </c>
      <c r="B20" s="364">
        <v>15</v>
      </c>
      <c r="C20" s="343"/>
      <c r="D20" s="344"/>
      <c r="E20" s="365">
        <v>15</v>
      </c>
      <c r="F20" s="74">
        <f t="shared" si="1"/>
        <v>15</v>
      </c>
      <c r="G20" s="85">
        <f t="shared" si="2"/>
        <v>0</v>
      </c>
      <c r="H20" s="366">
        <f t="shared" si="3"/>
        <v>1</v>
      </c>
      <c r="I20" s="269"/>
      <c r="J20" s="271"/>
    </row>
    <row r="21" spans="1:67" ht="13.5" x14ac:dyDescent="0.2">
      <c r="A21" s="69" t="s">
        <v>80</v>
      </c>
      <c r="B21" s="70">
        <v>4</v>
      </c>
      <c r="C21" s="343"/>
      <c r="D21" s="344"/>
      <c r="E21" s="73">
        <v>3</v>
      </c>
      <c r="F21" s="74">
        <f t="shared" si="1"/>
        <v>3</v>
      </c>
      <c r="G21" s="75">
        <f t="shared" si="2"/>
        <v>1</v>
      </c>
      <c r="H21" s="366">
        <f t="shared" si="3"/>
        <v>0.75</v>
      </c>
      <c r="I21" s="269"/>
    </row>
    <row r="22" spans="1:67" ht="13.5" x14ac:dyDescent="0.2">
      <c r="A22" s="228" t="s">
        <v>81</v>
      </c>
      <c r="B22" s="357">
        <v>12</v>
      </c>
      <c r="C22" s="358">
        <v>10</v>
      </c>
      <c r="D22" s="359"/>
      <c r="E22" s="360"/>
      <c r="F22" s="361">
        <f t="shared" si="1"/>
        <v>10</v>
      </c>
      <c r="G22" s="362">
        <f t="shared" si="2"/>
        <v>2</v>
      </c>
      <c r="H22" s="363">
        <f t="shared" si="3"/>
        <v>0.83333333333333337</v>
      </c>
      <c r="I22" s="269"/>
    </row>
    <row r="23" spans="1:67" ht="25.5" x14ac:dyDescent="0.2">
      <c r="A23" s="86" t="s">
        <v>325</v>
      </c>
      <c r="B23" s="87"/>
      <c r="C23" s="272"/>
      <c r="D23" s="273"/>
      <c r="E23" s="274"/>
      <c r="F23" s="275">
        <f t="shared" si="1"/>
        <v>0</v>
      </c>
      <c r="G23" s="276">
        <f t="shared" si="2"/>
        <v>0</v>
      </c>
      <c r="H23" s="277" t="str">
        <f t="shared" si="3"/>
        <v/>
      </c>
      <c r="I23" s="269"/>
    </row>
    <row r="24" spans="1:67" ht="13.5" x14ac:dyDescent="0.2">
      <c r="A24" s="88" t="s">
        <v>82</v>
      </c>
      <c r="B24" s="89"/>
      <c r="C24" s="346"/>
      <c r="D24" s="347"/>
      <c r="E24" s="90"/>
      <c r="F24" s="91">
        <f t="shared" si="1"/>
        <v>0</v>
      </c>
      <c r="G24" s="92">
        <f t="shared" si="2"/>
        <v>0</v>
      </c>
      <c r="H24" s="367" t="str">
        <f t="shared" si="3"/>
        <v/>
      </c>
      <c r="I24" s="269"/>
    </row>
    <row r="25" spans="1:67" ht="13.5" x14ac:dyDescent="0.2">
      <c r="A25" s="93"/>
      <c r="B25" s="93"/>
      <c r="C25" s="278"/>
      <c r="D25" s="278"/>
      <c r="E25" s="278"/>
      <c r="F25" s="278"/>
      <c r="G25" s="278"/>
      <c r="H25" s="279" t="str">
        <f t="shared" si="3"/>
        <v/>
      </c>
      <c r="I25" s="269"/>
    </row>
    <row r="26" spans="1:67" x14ac:dyDescent="0.2">
      <c r="A26" s="94" t="s">
        <v>59</v>
      </c>
      <c r="B26" s="95">
        <f>B17+B11</f>
        <v>278</v>
      </c>
      <c r="C26" s="95">
        <f t="shared" ref="C26:G26" si="5">C17+C11</f>
        <v>69</v>
      </c>
      <c r="D26" s="95">
        <f t="shared" si="5"/>
        <v>1</v>
      </c>
      <c r="E26" s="95">
        <f t="shared" si="5"/>
        <v>174</v>
      </c>
      <c r="F26" s="59">
        <f t="shared" si="5"/>
        <v>244</v>
      </c>
      <c r="G26" s="95">
        <f t="shared" si="5"/>
        <v>34</v>
      </c>
      <c r="H26" s="96">
        <f t="shared" si="3"/>
        <v>0.87769784172661869</v>
      </c>
      <c r="I26" s="269"/>
    </row>
    <row r="27" spans="1:67" x14ac:dyDescent="0.2">
      <c r="A27" s="97"/>
      <c r="B27" s="97"/>
      <c r="C27" s="278"/>
      <c r="D27" s="278"/>
      <c r="E27" s="278"/>
      <c r="F27" s="278"/>
      <c r="G27" s="278"/>
      <c r="H27" s="279"/>
      <c r="I27" s="269"/>
    </row>
    <row r="28" spans="1:67" s="247" customFormat="1" x14ac:dyDescent="0.2">
      <c r="A28" s="294" t="s">
        <v>486</v>
      </c>
      <c r="B28" s="256"/>
      <c r="C28" s="255"/>
      <c r="D28" s="255"/>
      <c r="E28" s="255"/>
      <c r="F28" s="255"/>
      <c r="G28" s="255"/>
      <c r="H28" s="255"/>
      <c r="I28" s="269"/>
      <c r="J28" s="270"/>
    </row>
    <row r="29" spans="1:67" x14ac:dyDescent="0.2">
      <c r="A29" s="295" t="s">
        <v>478</v>
      </c>
      <c r="J29" s="271"/>
      <c r="L29" s="271"/>
    </row>
    <row r="31" spans="1:67" x14ac:dyDescent="0.2">
      <c r="A31" s="255"/>
      <c r="E31" s="255"/>
      <c r="F31" s="255"/>
    </row>
    <row r="32" spans="1:67" x14ac:dyDescent="0.2">
      <c r="A32" s="255"/>
      <c r="G32" s="256"/>
    </row>
    <row r="33" spans="1:67" x14ac:dyDescent="0.2">
      <c r="G33" s="256"/>
      <c r="H33" s="256"/>
    </row>
    <row r="36" spans="1:67" s="257" customFormat="1" x14ac:dyDescent="0.2">
      <c r="A36" s="250"/>
      <c r="B36" s="256"/>
      <c r="C36" s="256"/>
      <c r="D36" s="256"/>
      <c r="E36" s="256"/>
      <c r="F36" s="256"/>
      <c r="G36" s="281"/>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6" orientation="landscape" r:id="rId1"/>
  <headerFooter alignWithMargins="0">
    <oddHeader>&amp;L&amp;"Times New Roman,Gras"&amp;9DGRH A1-1&amp;R&amp;"Times New Roman,Gras"&amp;9Juillet 2023</oddHeader>
    <oddFooter>&amp;C&amp;"Times New Roman,Gras"&amp;9Page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2D050"/>
    <pageSetUpPr fitToPage="1"/>
  </sheetPr>
  <dimension ref="A1:BR159"/>
  <sheetViews>
    <sheetView showGridLines="0" zoomScale="85" zoomScaleNormal="85" workbookViewId="0">
      <pane ySplit="8" topLeftCell="A117" activePane="bottomLeft" state="frozen"/>
      <selection activeCell="K19" sqref="K19"/>
      <selection pane="bottomLeft" activeCell="K19" sqref="K19"/>
    </sheetView>
  </sheetViews>
  <sheetFormatPr baseColWidth="10" defaultRowHeight="12.75" x14ac:dyDescent="0.2"/>
  <cols>
    <col min="1" max="1" width="36.1640625" style="7" customWidth="1"/>
    <col min="2" max="2" width="9" bestFit="1" customWidth="1"/>
    <col min="3" max="3" width="9.5" bestFit="1" customWidth="1"/>
    <col min="4" max="4" width="9" bestFit="1" customWidth="1"/>
    <col min="5" max="5" width="9.5" bestFit="1" customWidth="1"/>
    <col min="6" max="6" width="9" style="7" bestFit="1" customWidth="1"/>
    <col min="7" max="7" width="9.5" style="7" bestFit="1" customWidth="1"/>
    <col min="8" max="8" width="9" bestFit="1" customWidth="1"/>
    <col min="9" max="9" width="9.5" bestFit="1" customWidth="1"/>
    <col min="10" max="10" width="9" bestFit="1" customWidth="1"/>
    <col min="11" max="11" width="9.5" bestFit="1" customWidth="1"/>
    <col min="12" max="12" width="9" style="7" bestFit="1" customWidth="1"/>
    <col min="13" max="13" width="9.5" style="7" bestFit="1" customWidth="1"/>
    <col min="14" max="14" width="9" bestFit="1" customWidth="1"/>
    <col min="15" max="15" width="9.5" bestFit="1" customWidth="1"/>
    <col min="16" max="16" width="9" bestFit="1" customWidth="1"/>
    <col min="17" max="17" width="9.5" bestFit="1" customWidth="1"/>
    <col min="18" max="18" width="9" style="7" bestFit="1" customWidth="1"/>
    <col min="19" max="19" width="9.5" style="7" bestFit="1" customWidth="1"/>
    <col min="20" max="20" width="9" bestFit="1" customWidth="1"/>
    <col min="21" max="21" width="9.5" bestFit="1" customWidth="1"/>
    <col min="22" max="22" width="9" bestFit="1" customWidth="1"/>
    <col min="23" max="23" width="9.5" bestFit="1" customWidth="1"/>
    <col min="24" max="24" width="9" style="7" bestFit="1" customWidth="1"/>
    <col min="25" max="25" width="9.5" style="7" bestFit="1" customWidth="1"/>
    <col min="26" max="26" width="3" customWidth="1"/>
    <col min="27" max="27" width="9" bestFit="1" customWidth="1"/>
    <col min="28" max="28" width="9.5" bestFit="1" customWidth="1"/>
    <col min="29" max="29" width="9" bestFit="1" customWidth="1"/>
    <col min="30" max="30" width="9.5" bestFit="1" customWidth="1"/>
    <col min="31" max="31" width="9" style="7" bestFit="1" customWidth="1"/>
    <col min="32" max="32" width="9.5" style="7" bestFit="1" customWidth="1"/>
    <col min="33" max="33" width="12" style="545"/>
    <col min="34" max="34" width="23.33203125" customWidth="1"/>
    <col min="35" max="35" width="27.33203125" customWidth="1"/>
    <col min="36" max="36" width="26.33203125" customWidth="1"/>
    <col min="37" max="37" width="29" customWidth="1"/>
    <col min="38" max="38" width="23.33203125" customWidth="1"/>
    <col min="39" max="39" width="19.6640625" customWidth="1"/>
    <col min="40" max="40" width="19.1640625" customWidth="1"/>
    <col min="41" max="41" width="24.1640625" customWidth="1"/>
    <col min="42" max="42" width="18.6640625" customWidth="1"/>
    <col min="43" max="43" width="15.1640625" customWidth="1"/>
    <col min="44" max="44" width="7.33203125" customWidth="1"/>
    <col min="45" max="45" width="12.6640625" customWidth="1"/>
    <col min="46" max="46" width="17" customWidth="1"/>
    <col min="47" max="47" width="12" customWidth="1"/>
    <col min="48" max="48" width="11" customWidth="1"/>
    <col min="49" max="49" width="11.5" customWidth="1"/>
    <col min="50" max="50" width="18.5" customWidth="1"/>
    <col min="51" max="51" width="18.1640625" customWidth="1"/>
    <col min="52" max="52" width="12.33203125" customWidth="1"/>
    <col min="53" max="53" width="16.33203125" customWidth="1"/>
    <col min="54" max="54" width="9.33203125" customWidth="1"/>
  </cols>
  <sheetData>
    <row r="1" spans="1:51" ht="13.5" thickBot="1" x14ac:dyDescent="0.25">
      <c r="AI1" s="543"/>
      <c r="AU1" s="491"/>
    </row>
    <row r="2" spans="1:51" ht="43.5" customHeight="1" thickTop="1" thickBot="1" x14ac:dyDescent="0.25">
      <c r="A2" s="581" t="s">
        <v>480</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4"/>
      <c r="AI2" s="543"/>
      <c r="AU2" s="491"/>
    </row>
    <row r="3" spans="1:51" ht="13.5" thickTop="1" x14ac:dyDescent="0.2">
      <c r="AI3" s="543"/>
      <c r="AU3" s="491"/>
    </row>
    <row r="4" spans="1:51" x14ac:dyDescent="0.2">
      <c r="A4" s="595" t="s">
        <v>313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row>
    <row r="6" spans="1:51" x14ac:dyDescent="0.2">
      <c r="A6"/>
      <c r="B6" s="591" t="s">
        <v>83</v>
      </c>
      <c r="C6" s="591"/>
      <c r="D6" s="591"/>
      <c r="E6" s="591"/>
      <c r="F6" s="591"/>
      <c r="G6" s="591"/>
      <c r="H6" s="591" t="s">
        <v>84</v>
      </c>
      <c r="I6" s="591"/>
      <c r="J6" s="591"/>
      <c r="K6" s="591"/>
      <c r="L6" s="591"/>
      <c r="M6" s="591"/>
      <c r="N6" s="591" t="s">
        <v>86</v>
      </c>
      <c r="O6" s="591"/>
      <c r="P6" s="591"/>
      <c r="Q6" s="591"/>
      <c r="R6" s="591"/>
      <c r="S6" s="591"/>
      <c r="T6" s="591" t="s">
        <v>471</v>
      </c>
      <c r="U6" s="591"/>
      <c r="V6" s="591"/>
      <c r="W6" s="591"/>
      <c r="X6" s="591"/>
      <c r="Y6" s="591"/>
      <c r="Z6" s="239"/>
      <c r="AA6" s="596" t="s">
        <v>88</v>
      </c>
      <c r="AB6" s="596"/>
      <c r="AC6" s="596"/>
      <c r="AD6" s="596"/>
      <c r="AE6" s="596"/>
      <c r="AF6" s="596"/>
    </row>
    <row r="7" spans="1:51" x14ac:dyDescent="0.2">
      <c r="A7"/>
      <c r="B7" s="597" t="s">
        <v>154</v>
      </c>
      <c r="C7" s="597"/>
      <c r="D7" s="597" t="s">
        <v>155</v>
      </c>
      <c r="E7" s="597"/>
      <c r="F7" s="591" t="s">
        <v>88</v>
      </c>
      <c r="G7" s="591"/>
      <c r="H7" s="592" t="s">
        <v>154</v>
      </c>
      <c r="I7" s="592"/>
      <c r="J7" s="592" t="s">
        <v>155</v>
      </c>
      <c r="K7" s="592"/>
      <c r="L7" s="591" t="s">
        <v>88</v>
      </c>
      <c r="M7" s="591"/>
      <c r="N7" s="592" t="s">
        <v>154</v>
      </c>
      <c r="O7" s="592"/>
      <c r="P7" s="592" t="s">
        <v>155</v>
      </c>
      <c r="Q7" s="592"/>
      <c r="R7" s="591" t="s">
        <v>88</v>
      </c>
      <c r="S7" s="591"/>
      <c r="T7" s="592" t="s">
        <v>154</v>
      </c>
      <c r="U7" s="592"/>
      <c r="V7" s="592" t="s">
        <v>155</v>
      </c>
      <c r="W7" s="592"/>
      <c r="X7" s="591" t="s">
        <v>88</v>
      </c>
      <c r="Y7" s="591"/>
      <c r="AA7" s="592" t="s">
        <v>154</v>
      </c>
      <c r="AB7" s="592"/>
      <c r="AC7" s="592" t="s">
        <v>155</v>
      </c>
      <c r="AD7" s="592"/>
      <c r="AE7" s="591" t="s">
        <v>88</v>
      </c>
      <c r="AF7" s="591"/>
      <c r="AK7" s="491"/>
      <c r="AL7" s="491"/>
      <c r="AM7" s="491"/>
      <c r="AO7" s="491"/>
      <c r="AP7" s="491"/>
      <c r="AQ7" s="491"/>
      <c r="AS7" s="491"/>
      <c r="AT7" s="491"/>
      <c r="AU7" s="491"/>
      <c r="AW7" s="491"/>
      <c r="AX7" s="491"/>
      <c r="AY7" s="491"/>
    </row>
    <row r="8" spans="1:51" ht="15" x14ac:dyDescent="0.25">
      <c r="A8" s="386"/>
      <c r="B8" s="2" t="s">
        <v>216</v>
      </c>
      <c r="C8" s="2" t="s">
        <v>217</v>
      </c>
      <c r="D8" s="2" t="s">
        <v>216</v>
      </c>
      <c r="E8" s="2" t="s">
        <v>217</v>
      </c>
      <c r="F8" s="2" t="s">
        <v>216</v>
      </c>
      <c r="G8" s="2" t="s">
        <v>217</v>
      </c>
      <c r="H8" s="2" t="s">
        <v>216</v>
      </c>
      <c r="I8" s="2" t="s">
        <v>217</v>
      </c>
      <c r="J8" s="2" t="s">
        <v>216</v>
      </c>
      <c r="K8" s="2" t="s">
        <v>217</v>
      </c>
      <c r="L8" s="2" t="s">
        <v>216</v>
      </c>
      <c r="M8" s="2" t="s">
        <v>217</v>
      </c>
      <c r="N8" s="2" t="s">
        <v>216</v>
      </c>
      <c r="O8" s="2" t="s">
        <v>217</v>
      </c>
      <c r="P8" s="2" t="s">
        <v>216</v>
      </c>
      <c r="Q8" s="2" t="s">
        <v>217</v>
      </c>
      <c r="R8" s="2" t="s">
        <v>216</v>
      </c>
      <c r="S8" s="2" t="s">
        <v>217</v>
      </c>
      <c r="T8" s="2" t="s">
        <v>216</v>
      </c>
      <c r="U8" s="2" t="s">
        <v>217</v>
      </c>
      <c r="V8" s="2" t="s">
        <v>216</v>
      </c>
      <c r="W8" s="2" t="s">
        <v>217</v>
      </c>
      <c r="X8" s="2" t="s">
        <v>216</v>
      </c>
      <c r="Y8" s="2" t="s">
        <v>217</v>
      </c>
      <c r="AA8" s="2" t="s">
        <v>216</v>
      </c>
      <c r="AB8" s="2" t="s">
        <v>217</v>
      </c>
      <c r="AC8" s="2" t="s">
        <v>216</v>
      </c>
      <c r="AD8" s="2" t="s">
        <v>217</v>
      </c>
      <c r="AE8" s="2" t="s">
        <v>216</v>
      </c>
      <c r="AF8" s="2" t="s">
        <v>217</v>
      </c>
      <c r="AK8" s="491"/>
      <c r="AM8" s="491"/>
      <c r="AO8" s="491"/>
      <c r="AQ8" s="491"/>
      <c r="AS8" s="491"/>
      <c r="AU8" s="491"/>
      <c r="AW8" s="491"/>
      <c r="AY8" s="491"/>
    </row>
    <row r="9" spans="1:51" ht="15" x14ac:dyDescent="0.25">
      <c r="A9" s="387"/>
      <c r="B9" s="387"/>
      <c r="C9" s="387"/>
      <c r="D9" s="387"/>
      <c r="E9" s="387"/>
      <c r="F9" s="387"/>
      <c r="G9" s="387"/>
      <c r="H9" s="387"/>
      <c r="I9" s="387"/>
      <c r="J9" s="387"/>
      <c r="K9" s="387"/>
      <c r="L9" s="103"/>
      <c r="M9" s="387"/>
      <c r="N9" s="387"/>
      <c r="O9" s="387"/>
      <c r="P9" s="387"/>
      <c r="Q9" s="387"/>
      <c r="R9" s="103"/>
      <c r="S9" s="387"/>
      <c r="T9" s="387"/>
      <c r="U9" s="387"/>
      <c r="V9" s="387"/>
      <c r="W9" s="387"/>
      <c r="X9" s="103"/>
      <c r="Y9" s="387"/>
      <c r="Z9" s="103"/>
      <c r="AA9" s="103"/>
      <c r="AB9" s="103"/>
      <c r="AC9" s="103"/>
      <c r="AD9" s="103"/>
      <c r="AE9" s="103"/>
      <c r="AF9" s="103"/>
      <c r="AT9" s="491"/>
    </row>
    <row r="10" spans="1:51" ht="15" x14ac:dyDescent="0.25">
      <c r="A10" s="388" t="s">
        <v>99</v>
      </c>
      <c r="B10" s="389">
        <v>15</v>
      </c>
      <c r="C10" s="389">
        <v>15</v>
      </c>
      <c r="D10" s="389">
        <v>8</v>
      </c>
      <c r="E10" s="389">
        <v>8</v>
      </c>
      <c r="F10" s="390">
        <f>B10+D10</f>
        <v>23</v>
      </c>
      <c r="G10" s="390">
        <f>C10+E10</f>
        <v>23</v>
      </c>
      <c r="H10" s="389">
        <v>18</v>
      </c>
      <c r="I10" s="389">
        <v>18</v>
      </c>
      <c r="J10" s="389">
        <v>14</v>
      </c>
      <c r="K10" s="389">
        <v>14</v>
      </c>
      <c r="L10" s="390">
        <f t="shared" ref="L10:L71" si="0">H10+J10</f>
        <v>32</v>
      </c>
      <c r="M10" s="390">
        <f t="shared" ref="M10:M71" si="1">I10+K10</f>
        <v>32</v>
      </c>
      <c r="N10" s="389">
        <v>24</v>
      </c>
      <c r="O10" s="389">
        <v>23</v>
      </c>
      <c r="P10" s="389">
        <v>15</v>
      </c>
      <c r="Q10" s="389">
        <v>15</v>
      </c>
      <c r="R10" s="390">
        <f t="shared" ref="R10:R71" si="2">N10+P10</f>
        <v>39</v>
      </c>
      <c r="S10" s="390">
        <f t="shared" ref="S10:S71" si="3">O10+Q10</f>
        <v>38</v>
      </c>
      <c r="T10" s="389"/>
      <c r="U10" s="389"/>
      <c r="V10" s="389"/>
      <c r="W10" s="389"/>
      <c r="X10" s="390">
        <f t="shared" ref="X10:X71" si="4">T10+V10</f>
        <v>0</v>
      </c>
      <c r="Y10" s="390">
        <f t="shared" ref="Y10:Y71" si="5">U10+W10</f>
        <v>0</v>
      </c>
      <c r="Z10" s="103"/>
      <c r="AA10" s="391">
        <f>B10+H10+N10+T10</f>
        <v>57</v>
      </c>
      <c r="AB10" s="391">
        <f t="shared" ref="AB10:AB65" si="6">C10+I10+O10+U10</f>
        <v>56</v>
      </c>
      <c r="AC10" s="391">
        <f t="shared" ref="AC10:AC65" si="7">D10+J10+P10+V10</f>
        <v>37</v>
      </c>
      <c r="AD10" s="391">
        <f t="shared" ref="AD10:AD65" si="8">E10+K10+Q10+W10</f>
        <v>37</v>
      </c>
      <c r="AE10" s="392">
        <f t="shared" ref="AE10:AE65" si="9">F10+L10+R10+X10</f>
        <v>94</v>
      </c>
      <c r="AF10" s="392">
        <f t="shared" ref="AF10:AF65" si="10">G10+M10+S10+Y10</f>
        <v>93</v>
      </c>
      <c r="AG10" s="546"/>
      <c r="AH10" s="547"/>
      <c r="AU10" s="491"/>
    </row>
    <row r="11" spans="1:51" ht="15" x14ac:dyDescent="0.25">
      <c r="A11" s="393" t="s">
        <v>159</v>
      </c>
      <c r="B11" s="394"/>
      <c r="C11" s="394"/>
      <c r="D11" s="394">
        <v>2</v>
      </c>
      <c r="E11" s="394">
        <v>2</v>
      </c>
      <c r="F11" s="395">
        <f t="shared" ref="F11:F72" si="11">B11+D11</f>
        <v>2</v>
      </c>
      <c r="G11" s="395">
        <f t="shared" ref="G11:G72" si="12">C11+E11</f>
        <v>2</v>
      </c>
      <c r="H11" s="394"/>
      <c r="I11" s="394"/>
      <c r="J11" s="394"/>
      <c r="K11" s="394"/>
      <c r="L11" s="395">
        <f t="shared" si="0"/>
        <v>0</v>
      </c>
      <c r="M11" s="395">
        <f t="shared" si="1"/>
        <v>0</v>
      </c>
      <c r="N11" s="394"/>
      <c r="O11" s="394"/>
      <c r="P11" s="394"/>
      <c r="Q11" s="394"/>
      <c r="R11" s="395">
        <f t="shared" si="2"/>
        <v>0</v>
      </c>
      <c r="S11" s="395">
        <f t="shared" si="3"/>
        <v>0</v>
      </c>
      <c r="T11" s="394"/>
      <c r="U11" s="394"/>
      <c r="V11" s="394"/>
      <c r="W11" s="394"/>
      <c r="X11" s="395">
        <f t="shared" si="4"/>
        <v>0</v>
      </c>
      <c r="Y11" s="395">
        <f t="shared" si="5"/>
        <v>0</v>
      </c>
      <c r="Z11" s="103"/>
      <c r="AA11" s="396">
        <f t="shared" ref="AA11:AA66" si="13">B11+H11+N11+T11</f>
        <v>0</v>
      </c>
      <c r="AB11" s="396">
        <f t="shared" si="6"/>
        <v>0</v>
      </c>
      <c r="AC11" s="396">
        <f t="shared" si="7"/>
        <v>2</v>
      </c>
      <c r="AD11" s="396">
        <f t="shared" si="8"/>
        <v>2</v>
      </c>
      <c r="AE11" s="397">
        <f t="shared" si="9"/>
        <v>2</v>
      </c>
      <c r="AF11" s="397">
        <f t="shared" si="10"/>
        <v>2</v>
      </c>
      <c r="AG11" s="546"/>
      <c r="AH11" s="548"/>
      <c r="AU11" s="491"/>
    </row>
    <row r="12" spans="1:51" ht="15" x14ac:dyDescent="0.25">
      <c r="A12" s="393" t="s">
        <v>99</v>
      </c>
      <c r="B12" s="394">
        <v>12</v>
      </c>
      <c r="C12" s="394">
        <v>12</v>
      </c>
      <c r="D12" s="394">
        <v>6</v>
      </c>
      <c r="E12" s="394">
        <v>6</v>
      </c>
      <c r="F12" s="395">
        <f t="shared" si="11"/>
        <v>18</v>
      </c>
      <c r="G12" s="395">
        <f t="shared" si="12"/>
        <v>18</v>
      </c>
      <c r="H12" s="394">
        <v>16</v>
      </c>
      <c r="I12" s="394">
        <v>16</v>
      </c>
      <c r="J12" s="394">
        <v>13</v>
      </c>
      <c r="K12" s="394">
        <v>13</v>
      </c>
      <c r="L12" s="395">
        <f t="shared" si="0"/>
        <v>29</v>
      </c>
      <c r="M12" s="395">
        <f t="shared" si="1"/>
        <v>29</v>
      </c>
      <c r="N12" s="394">
        <v>21</v>
      </c>
      <c r="O12" s="394">
        <v>20</v>
      </c>
      <c r="P12" s="394">
        <v>15</v>
      </c>
      <c r="Q12" s="394">
        <v>15</v>
      </c>
      <c r="R12" s="395">
        <f t="shared" si="2"/>
        <v>36</v>
      </c>
      <c r="S12" s="395">
        <f t="shared" si="3"/>
        <v>35</v>
      </c>
      <c r="T12" s="394"/>
      <c r="U12" s="394"/>
      <c r="V12" s="394"/>
      <c r="W12" s="394"/>
      <c r="X12" s="395">
        <f t="shared" si="4"/>
        <v>0</v>
      </c>
      <c r="Y12" s="395">
        <f t="shared" si="5"/>
        <v>0</v>
      </c>
      <c r="Z12" s="103"/>
      <c r="AA12" s="396">
        <f t="shared" si="13"/>
        <v>49</v>
      </c>
      <c r="AB12" s="396">
        <f t="shared" si="6"/>
        <v>48</v>
      </c>
      <c r="AC12" s="396">
        <f t="shared" si="7"/>
        <v>34</v>
      </c>
      <c r="AD12" s="396">
        <f t="shared" si="8"/>
        <v>34</v>
      </c>
      <c r="AE12" s="397">
        <f t="shared" si="9"/>
        <v>83</v>
      </c>
      <c r="AF12" s="397">
        <f t="shared" si="10"/>
        <v>82</v>
      </c>
      <c r="AG12" s="546"/>
      <c r="AH12" s="548"/>
      <c r="AU12" s="491"/>
    </row>
    <row r="13" spans="1:51" ht="15" x14ac:dyDescent="0.25">
      <c r="A13" s="400" t="s">
        <v>160</v>
      </c>
      <c r="B13" s="401"/>
      <c r="C13" s="401"/>
      <c r="D13" s="401"/>
      <c r="E13" s="401"/>
      <c r="F13" s="395">
        <f t="shared" ref="F13" si="14">B13+D13</f>
        <v>0</v>
      </c>
      <c r="G13" s="395">
        <f t="shared" ref="G13" si="15">C13+E13</f>
        <v>0</v>
      </c>
      <c r="H13" s="394"/>
      <c r="I13" s="394"/>
      <c r="J13" s="394"/>
      <c r="K13" s="394"/>
      <c r="L13" s="395">
        <f t="shared" ref="L13" si="16">H13+J13</f>
        <v>0</v>
      </c>
      <c r="M13" s="395">
        <f t="shared" ref="M13" si="17">I13+K13</f>
        <v>0</v>
      </c>
      <c r="N13" s="394">
        <v>1</v>
      </c>
      <c r="O13" s="394">
        <v>1</v>
      </c>
      <c r="P13" s="394"/>
      <c r="Q13" s="394"/>
      <c r="R13" s="395">
        <f t="shared" ref="R13" si="18">N13+P13</f>
        <v>1</v>
      </c>
      <c r="S13" s="395">
        <f t="shared" ref="S13" si="19">O13+Q13</f>
        <v>1</v>
      </c>
      <c r="T13" s="394"/>
      <c r="U13" s="394"/>
      <c r="V13" s="394"/>
      <c r="W13" s="394"/>
      <c r="X13" s="395">
        <f t="shared" ref="X13" si="20">T13+V13</f>
        <v>0</v>
      </c>
      <c r="Y13" s="395">
        <f t="shared" ref="Y13" si="21">U13+W13</f>
        <v>0</v>
      </c>
      <c r="Z13" s="103"/>
      <c r="AA13" s="396">
        <f t="shared" ref="AA13" si="22">B13+H13+N13+T13</f>
        <v>1</v>
      </c>
      <c r="AB13" s="396">
        <f t="shared" ref="AB13" si="23">C13+I13+O13+U13</f>
        <v>1</v>
      </c>
      <c r="AC13" s="396">
        <f t="shared" ref="AC13" si="24">D13+J13+P13+V13</f>
        <v>0</v>
      </c>
      <c r="AD13" s="396">
        <f t="shared" ref="AD13" si="25">E13+K13+Q13+W13</f>
        <v>0</v>
      </c>
      <c r="AE13" s="397">
        <f t="shared" ref="AE13" si="26">F13+L13+R13+X13</f>
        <v>1</v>
      </c>
      <c r="AF13" s="397">
        <f t="shared" ref="AF13" si="27">G13+M13+S13+Y13</f>
        <v>1</v>
      </c>
      <c r="AG13" s="546"/>
      <c r="AH13" s="548"/>
      <c r="AU13" s="491"/>
    </row>
    <row r="14" spans="1:51" ht="15" x14ac:dyDescent="0.25">
      <c r="A14" s="400" t="s">
        <v>391</v>
      </c>
      <c r="B14" s="401">
        <v>3</v>
      </c>
      <c r="C14" s="401">
        <v>3</v>
      </c>
      <c r="D14" s="401"/>
      <c r="E14" s="401"/>
      <c r="F14" s="402">
        <f t="shared" si="11"/>
        <v>3</v>
      </c>
      <c r="G14" s="402">
        <f t="shared" si="12"/>
        <v>3</v>
      </c>
      <c r="H14" s="401">
        <v>2</v>
      </c>
      <c r="I14" s="401">
        <v>2</v>
      </c>
      <c r="J14" s="401">
        <v>1</v>
      </c>
      <c r="K14" s="401">
        <v>1</v>
      </c>
      <c r="L14" s="402">
        <f t="shared" si="0"/>
        <v>3</v>
      </c>
      <c r="M14" s="402">
        <f t="shared" si="1"/>
        <v>3</v>
      </c>
      <c r="N14" s="401">
        <v>2</v>
      </c>
      <c r="O14" s="401">
        <v>2</v>
      </c>
      <c r="P14" s="401"/>
      <c r="Q14" s="401"/>
      <c r="R14" s="402">
        <f t="shared" si="2"/>
        <v>2</v>
      </c>
      <c r="S14" s="402">
        <f t="shared" si="3"/>
        <v>2</v>
      </c>
      <c r="T14" s="401"/>
      <c r="U14" s="401"/>
      <c r="V14" s="401"/>
      <c r="W14" s="401"/>
      <c r="X14" s="402">
        <f t="shared" si="4"/>
        <v>0</v>
      </c>
      <c r="Y14" s="402">
        <f t="shared" si="5"/>
        <v>0</v>
      </c>
      <c r="Z14" s="103"/>
      <c r="AA14" s="403">
        <f t="shared" si="13"/>
        <v>7</v>
      </c>
      <c r="AB14" s="403">
        <f t="shared" si="6"/>
        <v>7</v>
      </c>
      <c r="AC14" s="403">
        <f t="shared" si="7"/>
        <v>1</v>
      </c>
      <c r="AD14" s="403">
        <f t="shared" si="8"/>
        <v>1</v>
      </c>
      <c r="AE14" s="404">
        <f t="shared" si="9"/>
        <v>8</v>
      </c>
      <c r="AF14" s="404">
        <f t="shared" si="10"/>
        <v>8</v>
      </c>
      <c r="AG14" s="546"/>
      <c r="AH14" s="548"/>
      <c r="AU14" s="491"/>
    </row>
    <row r="15" spans="1:51" ht="15" x14ac:dyDescent="0.25">
      <c r="A15" s="388" t="s">
        <v>100</v>
      </c>
      <c r="B15" s="389">
        <v>2</v>
      </c>
      <c r="C15" s="389">
        <v>2</v>
      </c>
      <c r="D15" s="389">
        <v>2</v>
      </c>
      <c r="E15" s="389">
        <v>2</v>
      </c>
      <c r="F15" s="390">
        <f t="shared" si="11"/>
        <v>4</v>
      </c>
      <c r="G15" s="390">
        <f t="shared" si="12"/>
        <v>4</v>
      </c>
      <c r="H15" s="389">
        <v>5</v>
      </c>
      <c r="I15" s="389">
        <v>5</v>
      </c>
      <c r="J15" s="389">
        <v>2</v>
      </c>
      <c r="K15" s="389">
        <v>2</v>
      </c>
      <c r="L15" s="390">
        <f t="shared" si="0"/>
        <v>7</v>
      </c>
      <c r="M15" s="390">
        <f t="shared" si="1"/>
        <v>7</v>
      </c>
      <c r="N15" s="389">
        <v>8</v>
      </c>
      <c r="O15" s="389">
        <v>8</v>
      </c>
      <c r="P15" s="389">
        <v>8</v>
      </c>
      <c r="Q15" s="389">
        <v>8</v>
      </c>
      <c r="R15" s="390">
        <f t="shared" si="2"/>
        <v>16</v>
      </c>
      <c r="S15" s="390">
        <f t="shared" si="3"/>
        <v>16</v>
      </c>
      <c r="T15" s="389"/>
      <c r="U15" s="389"/>
      <c r="V15" s="389"/>
      <c r="W15" s="389"/>
      <c r="X15" s="390">
        <f t="shared" si="4"/>
        <v>0</v>
      </c>
      <c r="Y15" s="390">
        <f t="shared" si="5"/>
        <v>0</v>
      </c>
      <c r="Z15" s="103"/>
      <c r="AA15" s="391">
        <f t="shared" si="13"/>
        <v>15</v>
      </c>
      <c r="AB15" s="391">
        <f t="shared" si="6"/>
        <v>15</v>
      </c>
      <c r="AC15" s="391">
        <f t="shared" si="7"/>
        <v>12</v>
      </c>
      <c r="AD15" s="391">
        <f t="shared" si="8"/>
        <v>12</v>
      </c>
      <c r="AE15" s="392">
        <f t="shared" si="9"/>
        <v>27</v>
      </c>
      <c r="AF15" s="392">
        <f t="shared" si="10"/>
        <v>27</v>
      </c>
      <c r="AG15" s="546"/>
      <c r="AH15" s="547"/>
      <c r="AU15" s="491"/>
    </row>
    <row r="16" spans="1:51" ht="15" x14ac:dyDescent="0.25">
      <c r="A16" s="393" t="s">
        <v>100</v>
      </c>
      <c r="B16" s="394">
        <v>2</v>
      </c>
      <c r="C16" s="394">
        <v>2</v>
      </c>
      <c r="D16" s="394">
        <v>2</v>
      </c>
      <c r="E16" s="394">
        <v>2</v>
      </c>
      <c r="F16" s="395">
        <f t="shared" si="11"/>
        <v>4</v>
      </c>
      <c r="G16" s="395">
        <f t="shared" si="12"/>
        <v>4</v>
      </c>
      <c r="H16" s="394">
        <v>5</v>
      </c>
      <c r="I16" s="394">
        <v>5</v>
      </c>
      <c r="J16" s="394">
        <v>2</v>
      </c>
      <c r="K16" s="394">
        <v>2</v>
      </c>
      <c r="L16" s="395">
        <f t="shared" si="0"/>
        <v>7</v>
      </c>
      <c r="M16" s="395">
        <f t="shared" si="1"/>
        <v>7</v>
      </c>
      <c r="N16" s="394">
        <v>5</v>
      </c>
      <c r="O16" s="394">
        <v>5</v>
      </c>
      <c r="P16" s="394">
        <v>5</v>
      </c>
      <c r="Q16" s="394">
        <v>5</v>
      </c>
      <c r="R16" s="395">
        <f t="shared" si="2"/>
        <v>10</v>
      </c>
      <c r="S16" s="395">
        <f t="shared" si="3"/>
        <v>10</v>
      </c>
      <c r="T16" s="394"/>
      <c r="U16" s="394"/>
      <c r="V16" s="394"/>
      <c r="W16" s="394"/>
      <c r="X16" s="395">
        <f t="shared" si="4"/>
        <v>0</v>
      </c>
      <c r="Y16" s="395">
        <f t="shared" si="5"/>
        <v>0</v>
      </c>
      <c r="Z16" s="103"/>
      <c r="AA16" s="396">
        <f t="shared" si="13"/>
        <v>12</v>
      </c>
      <c r="AB16" s="396">
        <f t="shared" si="6"/>
        <v>12</v>
      </c>
      <c r="AC16" s="396">
        <f t="shared" si="7"/>
        <v>9</v>
      </c>
      <c r="AD16" s="396">
        <f t="shared" si="8"/>
        <v>9</v>
      </c>
      <c r="AE16" s="397">
        <f t="shared" si="9"/>
        <v>21</v>
      </c>
      <c r="AF16" s="397">
        <f t="shared" si="10"/>
        <v>21</v>
      </c>
      <c r="AG16" s="546"/>
      <c r="AH16" s="548"/>
      <c r="AU16" s="491"/>
    </row>
    <row r="17" spans="1:47" ht="15" x14ac:dyDescent="0.25">
      <c r="A17" s="393" t="s">
        <v>161</v>
      </c>
      <c r="B17" s="394"/>
      <c r="C17" s="394"/>
      <c r="D17" s="394"/>
      <c r="E17" s="394"/>
      <c r="F17" s="395">
        <f t="shared" si="11"/>
        <v>0</v>
      </c>
      <c r="G17" s="395">
        <f t="shared" si="12"/>
        <v>0</v>
      </c>
      <c r="H17" s="394"/>
      <c r="I17" s="394"/>
      <c r="J17" s="394"/>
      <c r="K17" s="394"/>
      <c r="L17" s="395">
        <f t="shared" si="0"/>
        <v>0</v>
      </c>
      <c r="M17" s="395">
        <f t="shared" si="1"/>
        <v>0</v>
      </c>
      <c r="N17" s="394">
        <v>3</v>
      </c>
      <c r="O17" s="394">
        <v>3</v>
      </c>
      <c r="P17" s="394">
        <v>3</v>
      </c>
      <c r="Q17" s="394">
        <v>3</v>
      </c>
      <c r="R17" s="395">
        <f t="shared" si="2"/>
        <v>6</v>
      </c>
      <c r="S17" s="395">
        <f t="shared" si="3"/>
        <v>6</v>
      </c>
      <c r="T17" s="394"/>
      <c r="U17" s="394"/>
      <c r="V17" s="394"/>
      <c r="W17" s="394"/>
      <c r="X17" s="395">
        <f t="shared" si="4"/>
        <v>0</v>
      </c>
      <c r="Y17" s="395">
        <f t="shared" si="5"/>
        <v>0</v>
      </c>
      <c r="Z17" s="103"/>
      <c r="AA17" s="396">
        <f t="shared" si="13"/>
        <v>3</v>
      </c>
      <c r="AB17" s="396">
        <f t="shared" si="6"/>
        <v>3</v>
      </c>
      <c r="AC17" s="396">
        <f t="shared" si="7"/>
        <v>3</v>
      </c>
      <c r="AD17" s="396">
        <f t="shared" si="8"/>
        <v>3</v>
      </c>
      <c r="AE17" s="397">
        <f t="shared" si="9"/>
        <v>6</v>
      </c>
      <c r="AF17" s="397">
        <f t="shared" si="10"/>
        <v>6</v>
      </c>
      <c r="AG17" s="546"/>
      <c r="AH17" s="548"/>
      <c r="AU17" s="491"/>
    </row>
    <row r="18" spans="1:47" ht="15" x14ac:dyDescent="0.25">
      <c r="A18" s="388" t="s">
        <v>101</v>
      </c>
      <c r="B18" s="389">
        <v>1</v>
      </c>
      <c r="C18" s="389">
        <v>1</v>
      </c>
      <c r="D18" s="389"/>
      <c r="E18" s="389"/>
      <c r="F18" s="390">
        <f t="shared" si="11"/>
        <v>1</v>
      </c>
      <c r="G18" s="390">
        <f t="shared" si="12"/>
        <v>1</v>
      </c>
      <c r="H18" s="389">
        <v>10</v>
      </c>
      <c r="I18" s="389">
        <v>10</v>
      </c>
      <c r="J18" s="389">
        <v>7</v>
      </c>
      <c r="K18" s="389">
        <v>7</v>
      </c>
      <c r="L18" s="390">
        <f t="shared" si="0"/>
        <v>17</v>
      </c>
      <c r="M18" s="390">
        <f t="shared" si="1"/>
        <v>17</v>
      </c>
      <c r="N18" s="389">
        <v>12</v>
      </c>
      <c r="O18" s="389">
        <v>8</v>
      </c>
      <c r="P18" s="389">
        <v>3</v>
      </c>
      <c r="Q18" s="389">
        <v>3</v>
      </c>
      <c r="R18" s="390">
        <f t="shared" si="2"/>
        <v>15</v>
      </c>
      <c r="S18" s="390">
        <f t="shared" si="3"/>
        <v>11</v>
      </c>
      <c r="T18" s="389">
        <v>4</v>
      </c>
      <c r="U18" s="389">
        <v>4</v>
      </c>
      <c r="V18" s="389"/>
      <c r="W18" s="389"/>
      <c r="X18" s="390">
        <f t="shared" si="4"/>
        <v>4</v>
      </c>
      <c r="Y18" s="390">
        <f t="shared" si="5"/>
        <v>4</v>
      </c>
      <c r="Z18" s="103"/>
      <c r="AA18" s="391">
        <f t="shared" si="13"/>
        <v>27</v>
      </c>
      <c r="AB18" s="391">
        <f t="shared" si="6"/>
        <v>23</v>
      </c>
      <c r="AC18" s="391">
        <f t="shared" si="7"/>
        <v>10</v>
      </c>
      <c r="AD18" s="391">
        <f t="shared" si="8"/>
        <v>10</v>
      </c>
      <c r="AE18" s="392">
        <f t="shared" si="9"/>
        <v>37</v>
      </c>
      <c r="AF18" s="392">
        <f t="shared" si="10"/>
        <v>33</v>
      </c>
      <c r="AG18" s="546"/>
      <c r="AH18" s="547"/>
      <c r="AU18" s="491"/>
    </row>
    <row r="19" spans="1:47" ht="15" x14ac:dyDescent="0.25">
      <c r="A19" s="393" t="s">
        <v>372</v>
      </c>
      <c r="B19" s="394"/>
      <c r="C19" s="394"/>
      <c r="D19" s="394"/>
      <c r="E19" s="394"/>
      <c r="F19" s="395">
        <f t="shared" si="11"/>
        <v>0</v>
      </c>
      <c r="G19" s="395">
        <f t="shared" si="12"/>
        <v>0</v>
      </c>
      <c r="H19" s="394"/>
      <c r="I19" s="394"/>
      <c r="J19" s="394"/>
      <c r="K19" s="394"/>
      <c r="L19" s="395">
        <f t="shared" si="0"/>
        <v>0</v>
      </c>
      <c r="M19" s="395">
        <f t="shared" si="1"/>
        <v>0</v>
      </c>
      <c r="N19" s="394">
        <v>4</v>
      </c>
      <c r="O19" s="394">
        <v>1</v>
      </c>
      <c r="P19" s="394">
        <v>1</v>
      </c>
      <c r="Q19" s="394">
        <v>1</v>
      </c>
      <c r="R19" s="395">
        <f t="shared" si="2"/>
        <v>5</v>
      </c>
      <c r="S19" s="395">
        <f t="shared" si="3"/>
        <v>2</v>
      </c>
      <c r="T19" s="394"/>
      <c r="U19" s="394"/>
      <c r="V19" s="394"/>
      <c r="W19" s="394"/>
      <c r="X19" s="395">
        <f t="shared" si="4"/>
        <v>0</v>
      </c>
      <c r="Y19" s="395">
        <f t="shared" si="5"/>
        <v>0</v>
      </c>
      <c r="Z19" s="103"/>
      <c r="AA19" s="396">
        <f t="shared" si="13"/>
        <v>4</v>
      </c>
      <c r="AB19" s="396">
        <f t="shared" si="6"/>
        <v>1</v>
      </c>
      <c r="AC19" s="396">
        <f t="shared" si="7"/>
        <v>1</v>
      </c>
      <c r="AD19" s="396">
        <f t="shared" si="8"/>
        <v>1</v>
      </c>
      <c r="AE19" s="397">
        <f t="shared" si="9"/>
        <v>5</v>
      </c>
      <c r="AF19" s="397">
        <f t="shared" si="10"/>
        <v>2</v>
      </c>
      <c r="AG19" s="546"/>
      <c r="AH19" s="548"/>
      <c r="AU19" s="491"/>
    </row>
    <row r="20" spans="1:47" ht="15" x14ac:dyDescent="0.25">
      <c r="A20" s="393" t="s">
        <v>101</v>
      </c>
      <c r="B20" s="394">
        <v>1</v>
      </c>
      <c r="C20" s="394">
        <v>1</v>
      </c>
      <c r="D20" s="394"/>
      <c r="E20" s="394"/>
      <c r="F20" s="395">
        <f t="shared" si="11"/>
        <v>1</v>
      </c>
      <c r="G20" s="395">
        <f t="shared" si="12"/>
        <v>1</v>
      </c>
      <c r="H20" s="394">
        <v>10</v>
      </c>
      <c r="I20" s="394">
        <v>10</v>
      </c>
      <c r="J20" s="394">
        <v>7</v>
      </c>
      <c r="K20" s="394">
        <v>7</v>
      </c>
      <c r="L20" s="395">
        <f t="shared" si="0"/>
        <v>17</v>
      </c>
      <c r="M20" s="395">
        <f t="shared" si="1"/>
        <v>17</v>
      </c>
      <c r="N20" s="394">
        <v>5</v>
      </c>
      <c r="O20" s="394">
        <v>4</v>
      </c>
      <c r="P20" s="394">
        <v>1</v>
      </c>
      <c r="Q20" s="394">
        <v>1</v>
      </c>
      <c r="R20" s="395">
        <f t="shared" si="2"/>
        <v>6</v>
      </c>
      <c r="S20" s="395">
        <f t="shared" si="3"/>
        <v>5</v>
      </c>
      <c r="T20" s="394">
        <v>4</v>
      </c>
      <c r="U20" s="394">
        <v>4</v>
      </c>
      <c r="V20" s="394"/>
      <c r="W20" s="394"/>
      <c r="X20" s="395">
        <f t="shared" si="4"/>
        <v>4</v>
      </c>
      <c r="Y20" s="395">
        <f t="shared" si="5"/>
        <v>4</v>
      </c>
      <c r="Z20" s="103"/>
      <c r="AA20" s="396">
        <f t="shared" si="13"/>
        <v>20</v>
      </c>
      <c r="AB20" s="396">
        <f t="shared" si="6"/>
        <v>19</v>
      </c>
      <c r="AC20" s="396">
        <f t="shared" si="7"/>
        <v>8</v>
      </c>
      <c r="AD20" s="396">
        <f t="shared" si="8"/>
        <v>8</v>
      </c>
      <c r="AE20" s="397">
        <f t="shared" si="9"/>
        <v>28</v>
      </c>
      <c r="AF20" s="397">
        <f t="shared" si="10"/>
        <v>27</v>
      </c>
      <c r="AG20" s="546"/>
      <c r="AH20" s="548"/>
      <c r="AU20" s="491"/>
    </row>
    <row r="21" spans="1:47" ht="15" x14ac:dyDescent="0.25">
      <c r="A21" s="400" t="s">
        <v>373</v>
      </c>
      <c r="B21" s="394"/>
      <c r="C21" s="394"/>
      <c r="D21" s="394"/>
      <c r="E21" s="394"/>
      <c r="F21" s="395">
        <f t="shared" ref="F21" si="28">B21+D21</f>
        <v>0</v>
      </c>
      <c r="G21" s="395">
        <f t="shared" ref="G21" si="29">C21+E21</f>
        <v>0</v>
      </c>
      <c r="H21" s="394"/>
      <c r="I21" s="394"/>
      <c r="J21" s="394"/>
      <c r="K21" s="394"/>
      <c r="L21" s="395">
        <f t="shared" ref="L21" si="30">H21+J21</f>
        <v>0</v>
      </c>
      <c r="M21" s="395">
        <f t="shared" ref="M21" si="31">I21+K21</f>
        <v>0</v>
      </c>
      <c r="N21" s="394">
        <v>3</v>
      </c>
      <c r="O21" s="394">
        <v>3</v>
      </c>
      <c r="P21" s="394">
        <v>1</v>
      </c>
      <c r="Q21" s="394">
        <v>1</v>
      </c>
      <c r="R21" s="395">
        <f t="shared" ref="R21" si="32">N21+P21</f>
        <v>4</v>
      </c>
      <c r="S21" s="395">
        <f t="shared" ref="S21" si="33">O21+Q21</f>
        <v>4</v>
      </c>
      <c r="T21" s="394"/>
      <c r="U21" s="394"/>
      <c r="V21" s="394"/>
      <c r="W21" s="394"/>
      <c r="X21" s="395">
        <f t="shared" ref="X21" si="34">T21+V21</f>
        <v>0</v>
      </c>
      <c r="Y21" s="395">
        <f t="shared" ref="Y21" si="35">U21+W21</f>
        <v>0</v>
      </c>
      <c r="Z21" s="103"/>
      <c r="AA21" s="396">
        <f t="shared" ref="AA21" si="36">B21+H21+N21+T21</f>
        <v>3</v>
      </c>
      <c r="AB21" s="396">
        <f t="shared" ref="AB21" si="37">C21+I21+O21+U21</f>
        <v>3</v>
      </c>
      <c r="AC21" s="396">
        <f t="shared" ref="AC21" si="38">D21+J21+P21+V21</f>
        <v>1</v>
      </c>
      <c r="AD21" s="396">
        <f t="shared" ref="AD21" si="39">E21+K21+Q21+W21</f>
        <v>1</v>
      </c>
      <c r="AE21" s="397">
        <f t="shared" ref="AE21" si="40">F21+L21+R21+X21</f>
        <v>4</v>
      </c>
      <c r="AF21" s="397">
        <f t="shared" ref="AF21" si="41">G21+M21+S21+Y21</f>
        <v>4</v>
      </c>
      <c r="AG21" s="546"/>
      <c r="AH21" s="548"/>
      <c r="AU21" s="491"/>
    </row>
    <row r="22" spans="1:47" ht="15" x14ac:dyDescent="0.25">
      <c r="A22" s="388" t="s">
        <v>102</v>
      </c>
      <c r="B22" s="389">
        <v>8</v>
      </c>
      <c r="C22" s="389">
        <v>8</v>
      </c>
      <c r="D22" s="389">
        <v>9</v>
      </c>
      <c r="E22" s="389">
        <v>8</v>
      </c>
      <c r="F22" s="390">
        <f t="shared" si="11"/>
        <v>17</v>
      </c>
      <c r="G22" s="390">
        <f t="shared" si="12"/>
        <v>16</v>
      </c>
      <c r="H22" s="389">
        <v>17</v>
      </c>
      <c r="I22" s="389">
        <v>16</v>
      </c>
      <c r="J22" s="389">
        <v>7</v>
      </c>
      <c r="K22" s="389">
        <v>6</v>
      </c>
      <c r="L22" s="390">
        <f t="shared" si="0"/>
        <v>24</v>
      </c>
      <c r="M22" s="390">
        <f t="shared" si="1"/>
        <v>22</v>
      </c>
      <c r="N22" s="389">
        <v>26</v>
      </c>
      <c r="O22" s="389">
        <v>23</v>
      </c>
      <c r="P22" s="389">
        <v>18</v>
      </c>
      <c r="Q22" s="389">
        <v>18</v>
      </c>
      <c r="R22" s="390">
        <f t="shared" si="2"/>
        <v>44</v>
      </c>
      <c r="S22" s="390">
        <f t="shared" si="3"/>
        <v>41</v>
      </c>
      <c r="T22" s="389">
        <v>2</v>
      </c>
      <c r="U22" s="389">
        <v>2</v>
      </c>
      <c r="V22" s="389">
        <v>3</v>
      </c>
      <c r="W22" s="389">
        <v>3</v>
      </c>
      <c r="X22" s="390">
        <f t="shared" si="4"/>
        <v>5</v>
      </c>
      <c r="Y22" s="390">
        <f t="shared" si="5"/>
        <v>5</v>
      </c>
      <c r="Z22" s="103"/>
      <c r="AA22" s="391">
        <f t="shared" si="13"/>
        <v>53</v>
      </c>
      <c r="AB22" s="391">
        <f t="shared" si="6"/>
        <v>49</v>
      </c>
      <c r="AC22" s="391">
        <f t="shared" si="7"/>
        <v>37</v>
      </c>
      <c r="AD22" s="391">
        <f t="shared" si="8"/>
        <v>35</v>
      </c>
      <c r="AE22" s="392">
        <f t="shared" si="9"/>
        <v>90</v>
      </c>
      <c r="AF22" s="392">
        <f>G22+M22+S22+Y22</f>
        <v>84</v>
      </c>
      <c r="AG22" s="546"/>
      <c r="AH22" s="547"/>
      <c r="AU22" s="491"/>
    </row>
    <row r="23" spans="1:47" ht="15" x14ac:dyDescent="0.25">
      <c r="A23" s="393" t="s">
        <v>102</v>
      </c>
      <c r="B23" s="394">
        <v>6</v>
      </c>
      <c r="C23" s="394">
        <v>6</v>
      </c>
      <c r="D23" s="394">
        <v>6</v>
      </c>
      <c r="E23" s="394">
        <v>6</v>
      </c>
      <c r="F23" s="395">
        <f t="shared" si="11"/>
        <v>12</v>
      </c>
      <c r="G23" s="395">
        <f t="shared" si="12"/>
        <v>12</v>
      </c>
      <c r="H23" s="394">
        <v>7</v>
      </c>
      <c r="I23" s="394">
        <v>7</v>
      </c>
      <c r="J23" s="394">
        <v>3</v>
      </c>
      <c r="K23" s="394">
        <v>2</v>
      </c>
      <c r="L23" s="395">
        <f t="shared" si="0"/>
        <v>10</v>
      </c>
      <c r="M23" s="395">
        <f t="shared" si="1"/>
        <v>9</v>
      </c>
      <c r="N23" s="394">
        <v>14</v>
      </c>
      <c r="O23" s="394">
        <v>14</v>
      </c>
      <c r="P23" s="394">
        <v>11</v>
      </c>
      <c r="Q23" s="394">
        <v>11</v>
      </c>
      <c r="R23" s="395">
        <f t="shared" si="2"/>
        <v>25</v>
      </c>
      <c r="S23" s="395">
        <f t="shared" si="3"/>
        <v>25</v>
      </c>
      <c r="T23" s="394">
        <v>2</v>
      </c>
      <c r="U23" s="394">
        <v>2</v>
      </c>
      <c r="V23" s="394">
        <v>3</v>
      </c>
      <c r="W23" s="394">
        <v>3</v>
      </c>
      <c r="X23" s="395">
        <f t="shared" si="4"/>
        <v>5</v>
      </c>
      <c r="Y23" s="395">
        <f t="shared" si="5"/>
        <v>5</v>
      </c>
      <c r="Z23" s="103"/>
      <c r="AA23" s="396">
        <f t="shared" si="13"/>
        <v>29</v>
      </c>
      <c r="AB23" s="396">
        <f t="shared" si="6"/>
        <v>29</v>
      </c>
      <c r="AC23" s="396">
        <f t="shared" si="7"/>
        <v>23</v>
      </c>
      <c r="AD23" s="396">
        <f t="shared" si="8"/>
        <v>22</v>
      </c>
      <c r="AE23" s="397">
        <f t="shared" si="9"/>
        <v>52</v>
      </c>
      <c r="AF23" s="397">
        <f t="shared" si="10"/>
        <v>51</v>
      </c>
      <c r="AG23" s="546"/>
      <c r="AH23" s="548"/>
      <c r="AU23" s="491"/>
    </row>
    <row r="24" spans="1:47" ht="15" x14ac:dyDescent="0.25">
      <c r="A24" s="393" t="s">
        <v>162</v>
      </c>
      <c r="B24" s="394"/>
      <c r="C24" s="394"/>
      <c r="D24" s="394"/>
      <c r="E24" s="394"/>
      <c r="F24" s="395">
        <f t="shared" si="11"/>
        <v>0</v>
      </c>
      <c r="G24" s="395">
        <f t="shared" si="12"/>
        <v>0</v>
      </c>
      <c r="H24" s="394">
        <v>4</v>
      </c>
      <c r="I24" s="394">
        <v>4</v>
      </c>
      <c r="J24" s="394">
        <v>3</v>
      </c>
      <c r="K24" s="394">
        <v>3</v>
      </c>
      <c r="L24" s="395">
        <f t="shared" si="0"/>
        <v>7</v>
      </c>
      <c r="M24" s="395">
        <f t="shared" si="1"/>
        <v>7</v>
      </c>
      <c r="N24" s="394"/>
      <c r="O24" s="394"/>
      <c r="P24" s="394"/>
      <c r="Q24" s="394"/>
      <c r="R24" s="395">
        <f t="shared" si="2"/>
        <v>0</v>
      </c>
      <c r="S24" s="395">
        <f t="shared" si="3"/>
        <v>0</v>
      </c>
      <c r="T24" s="394"/>
      <c r="U24" s="394"/>
      <c r="V24" s="394"/>
      <c r="W24" s="394"/>
      <c r="X24" s="395">
        <f t="shared" si="4"/>
        <v>0</v>
      </c>
      <c r="Y24" s="395">
        <f t="shared" si="5"/>
        <v>0</v>
      </c>
      <c r="Z24" s="103"/>
      <c r="AA24" s="396">
        <f t="shared" si="13"/>
        <v>4</v>
      </c>
      <c r="AB24" s="396">
        <f t="shared" si="6"/>
        <v>4</v>
      </c>
      <c r="AC24" s="396">
        <f t="shared" si="7"/>
        <v>3</v>
      </c>
      <c r="AD24" s="396">
        <f t="shared" si="8"/>
        <v>3</v>
      </c>
      <c r="AE24" s="397">
        <f t="shared" si="9"/>
        <v>7</v>
      </c>
      <c r="AF24" s="397">
        <f t="shared" si="10"/>
        <v>7</v>
      </c>
      <c r="AG24" s="546"/>
      <c r="AH24" s="548"/>
      <c r="AU24" s="491"/>
    </row>
    <row r="25" spans="1:47" ht="15" x14ac:dyDescent="0.25">
      <c r="A25" s="393" t="s">
        <v>374</v>
      </c>
      <c r="B25" s="394">
        <v>2</v>
      </c>
      <c r="C25" s="394">
        <v>2</v>
      </c>
      <c r="D25" s="394"/>
      <c r="E25" s="394"/>
      <c r="F25" s="395">
        <f t="shared" si="11"/>
        <v>2</v>
      </c>
      <c r="G25" s="395">
        <f t="shared" si="12"/>
        <v>2</v>
      </c>
      <c r="H25" s="394">
        <v>1</v>
      </c>
      <c r="I25" s="394">
        <v>1</v>
      </c>
      <c r="J25" s="394"/>
      <c r="K25" s="394"/>
      <c r="L25" s="395">
        <f t="shared" si="0"/>
        <v>1</v>
      </c>
      <c r="M25" s="395">
        <f t="shared" si="1"/>
        <v>1</v>
      </c>
      <c r="N25" s="394"/>
      <c r="O25" s="394"/>
      <c r="P25" s="394"/>
      <c r="Q25" s="394"/>
      <c r="R25" s="395">
        <f t="shared" si="2"/>
        <v>0</v>
      </c>
      <c r="S25" s="395">
        <f t="shared" si="3"/>
        <v>0</v>
      </c>
      <c r="T25" s="394"/>
      <c r="U25" s="394"/>
      <c r="V25" s="394"/>
      <c r="W25" s="394"/>
      <c r="X25" s="395">
        <f t="shared" si="4"/>
        <v>0</v>
      </c>
      <c r="Y25" s="395">
        <f t="shared" si="5"/>
        <v>0</v>
      </c>
      <c r="Z25" s="103"/>
      <c r="AA25" s="396">
        <f t="shared" si="13"/>
        <v>3</v>
      </c>
      <c r="AB25" s="396">
        <f t="shared" si="6"/>
        <v>3</v>
      </c>
      <c r="AC25" s="396">
        <f t="shared" si="7"/>
        <v>0</v>
      </c>
      <c r="AD25" s="396">
        <f t="shared" si="8"/>
        <v>0</v>
      </c>
      <c r="AE25" s="397">
        <f t="shared" si="9"/>
        <v>3</v>
      </c>
      <c r="AF25" s="397">
        <f t="shared" si="10"/>
        <v>3</v>
      </c>
      <c r="AG25" s="546"/>
      <c r="AH25" s="548"/>
      <c r="AU25" s="491"/>
    </row>
    <row r="26" spans="1:47" ht="15" x14ac:dyDescent="0.25">
      <c r="A26" s="393" t="s">
        <v>163</v>
      </c>
      <c r="B26" s="394"/>
      <c r="C26" s="394"/>
      <c r="D26" s="394"/>
      <c r="E26" s="394"/>
      <c r="F26" s="395">
        <f t="shared" si="11"/>
        <v>0</v>
      </c>
      <c r="G26" s="395">
        <f t="shared" si="12"/>
        <v>0</v>
      </c>
      <c r="H26" s="394"/>
      <c r="I26" s="394"/>
      <c r="J26" s="394"/>
      <c r="K26" s="394"/>
      <c r="L26" s="395">
        <f t="shared" si="0"/>
        <v>0</v>
      </c>
      <c r="M26" s="395">
        <f t="shared" si="1"/>
        <v>0</v>
      </c>
      <c r="N26" s="394">
        <v>7</v>
      </c>
      <c r="O26" s="394">
        <v>5</v>
      </c>
      <c r="P26" s="394">
        <v>4</v>
      </c>
      <c r="Q26" s="394">
        <v>4</v>
      </c>
      <c r="R26" s="395">
        <f t="shared" si="2"/>
        <v>11</v>
      </c>
      <c r="S26" s="395">
        <f t="shared" si="3"/>
        <v>9</v>
      </c>
      <c r="T26" s="394"/>
      <c r="U26" s="394"/>
      <c r="V26" s="394"/>
      <c r="W26" s="394"/>
      <c r="X26" s="395">
        <f t="shared" si="4"/>
        <v>0</v>
      </c>
      <c r="Y26" s="395">
        <f t="shared" si="5"/>
        <v>0</v>
      </c>
      <c r="Z26" s="103"/>
      <c r="AA26" s="396">
        <f t="shared" si="13"/>
        <v>7</v>
      </c>
      <c r="AB26" s="396">
        <f t="shared" si="6"/>
        <v>5</v>
      </c>
      <c r="AC26" s="396">
        <f t="shared" si="7"/>
        <v>4</v>
      </c>
      <c r="AD26" s="396">
        <f t="shared" si="8"/>
        <v>4</v>
      </c>
      <c r="AE26" s="397">
        <f t="shared" si="9"/>
        <v>11</v>
      </c>
      <c r="AF26" s="397">
        <f t="shared" si="10"/>
        <v>9</v>
      </c>
      <c r="AG26" s="546"/>
      <c r="AH26" s="548"/>
      <c r="AU26" s="491"/>
    </row>
    <row r="27" spans="1:47" ht="15" x14ac:dyDescent="0.25">
      <c r="A27" s="393" t="s">
        <v>164</v>
      </c>
      <c r="B27" s="394"/>
      <c r="C27" s="394"/>
      <c r="D27" s="394">
        <v>3</v>
      </c>
      <c r="E27" s="394">
        <v>2</v>
      </c>
      <c r="F27" s="395">
        <f t="shared" si="11"/>
        <v>3</v>
      </c>
      <c r="G27" s="395">
        <f t="shared" si="12"/>
        <v>2</v>
      </c>
      <c r="H27" s="394">
        <v>5</v>
      </c>
      <c r="I27" s="394">
        <v>4</v>
      </c>
      <c r="J27" s="394">
        <v>1</v>
      </c>
      <c r="K27" s="394">
        <v>1</v>
      </c>
      <c r="L27" s="395">
        <f t="shared" si="0"/>
        <v>6</v>
      </c>
      <c r="M27" s="395">
        <f t="shared" si="1"/>
        <v>5</v>
      </c>
      <c r="N27" s="394">
        <v>5</v>
      </c>
      <c r="O27" s="394">
        <v>4</v>
      </c>
      <c r="P27" s="394">
        <v>3</v>
      </c>
      <c r="Q27" s="394">
        <v>3</v>
      </c>
      <c r="R27" s="395">
        <f t="shared" si="2"/>
        <v>8</v>
      </c>
      <c r="S27" s="395">
        <f t="shared" si="3"/>
        <v>7</v>
      </c>
      <c r="T27" s="394"/>
      <c r="U27" s="394"/>
      <c r="V27" s="394"/>
      <c r="W27" s="394"/>
      <c r="X27" s="395">
        <f t="shared" si="4"/>
        <v>0</v>
      </c>
      <c r="Y27" s="395">
        <f t="shared" si="5"/>
        <v>0</v>
      </c>
      <c r="Z27" s="103"/>
      <c r="AA27" s="396">
        <f t="shared" si="13"/>
        <v>10</v>
      </c>
      <c r="AB27" s="396">
        <f t="shared" si="6"/>
        <v>8</v>
      </c>
      <c r="AC27" s="396">
        <f t="shared" si="7"/>
        <v>7</v>
      </c>
      <c r="AD27" s="396">
        <f t="shared" si="8"/>
        <v>6</v>
      </c>
      <c r="AE27" s="397">
        <f t="shared" si="9"/>
        <v>17</v>
      </c>
      <c r="AF27" s="397">
        <f t="shared" si="10"/>
        <v>14</v>
      </c>
      <c r="AG27" s="546"/>
      <c r="AH27" s="548"/>
      <c r="AU27" s="491"/>
    </row>
    <row r="28" spans="1:47" ht="15" x14ac:dyDescent="0.25">
      <c r="A28" s="388" t="s">
        <v>103</v>
      </c>
      <c r="B28" s="389">
        <v>4</v>
      </c>
      <c r="C28" s="389">
        <v>4</v>
      </c>
      <c r="D28" s="389">
        <v>2</v>
      </c>
      <c r="E28" s="389">
        <v>2</v>
      </c>
      <c r="F28" s="390">
        <f t="shared" si="11"/>
        <v>6</v>
      </c>
      <c r="G28" s="390">
        <f t="shared" si="12"/>
        <v>6</v>
      </c>
      <c r="H28" s="389">
        <v>10</v>
      </c>
      <c r="I28" s="389">
        <v>10</v>
      </c>
      <c r="J28" s="389">
        <v>4</v>
      </c>
      <c r="K28" s="389">
        <v>4</v>
      </c>
      <c r="L28" s="390">
        <f t="shared" si="0"/>
        <v>14</v>
      </c>
      <c r="M28" s="390">
        <f t="shared" si="1"/>
        <v>14</v>
      </c>
      <c r="N28" s="389">
        <v>5</v>
      </c>
      <c r="O28" s="389">
        <v>5</v>
      </c>
      <c r="P28" s="389">
        <v>7</v>
      </c>
      <c r="Q28" s="389">
        <v>7</v>
      </c>
      <c r="R28" s="390">
        <f t="shared" si="2"/>
        <v>12</v>
      </c>
      <c r="S28" s="390">
        <f t="shared" si="3"/>
        <v>12</v>
      </c>
      <c r="T28" s="389">
        <v>1</v>
      </c>
      <c r="U28" s="389">
        <v>1</v>
      </c>
      <c r="V28" s="389"/>
      <c r="W28" s="389"/>
      <c r="X28" s="390">
        <f t="shared" si="4"/>
        <v>1</v>
      </c>
      <c r="Y28" s="390">
        <f t="shared" si="5"/>
        <v>1</v>
      </c>
      <c r="Z28" s="103"/>
      <c r="AA28" s="391">
        <f t="shared" si="13"/>
        <v>20</v>
      </c>
      <c r="AB28" s="391">
        <f t="shared" si="6"/>
        <v>20</v>
      </c>
      <c r="AC28" s="391">
        <f t="shared" si="7"/>
        <v>13</v>
      </c>
      <c r="AD28" s="391">
        <f t="shared" si="8"/>
        <v>13</v>
      </c>
      <c r="AE28" s="392">
        <f t="shared" si="9"/>
        <v>33</v>
      </c>
      <c r="AF28" s="392">
        <f t="shared" si="10"/>
        <v>33</v>
      </c>
      <c r="AG28" s="546"/>
      <c r="AH28" s="547"/>
      <c r="AU28" s="491"/>
    </row>
    <row r="29" spans="1:47" ht="15" x14ac:dyDescent="0.25">
      <c r="A29" s="393" t="s">
        <v>103</v>
      </c>
      <c r="B29" s="394">
        <v>4</v>
      </c>
      <c r="C29" s="394">
        <v>4</v>
      </c>
      <c r="D29" s="394">
        <v>2</v>
      </c>
      <c r="E29" s="394">
        <v>2</v>
      </c>
      <c r="F29" s="395">
        <f t="shared" si="11"/>
        <v>6</v>
      </c>
      <c r="G29" s="395">
        <f t="shared" si="12"/>
        <v>6</v>
      </c>
      <c r="H29" s="394">
        <v>10</v>
      </c>
      <c r="I29" s="394">
        <v>10</v>
      </c>
      <c r="J29" s="394">
        <v>4</v>
      </c>
      <c r="K29" s="394">
        <v>4</v>
      </c>
      <c r="L29" s="395">
        <f t="shared" si="0"/>
        <v>14</v>
      </c>
      <c r="M29" s="395">
        <f t="shared" si="1"/>
        <v>14</v>
      </c>
      <c r="N29" s="394">
        <v>5</v>
      </c>
      <c r="O29" s="394">
        <v>5</v>
      </c>
      <c r="P29" s="394">
        <v>5</v>
      </c>
      <c r="Q29" s="394">
        <v>5</v>
      </c>
      <c r="R29" s="395">
        <f t="shared" si="2"/>
        <v>10</v>
      </c>
      <c r="S29" s="395">
        <f t="shared" si="3"/>
        <v>10</v>
      </c>
      <c r="T29" s="394">
        <v>1</v>
      </c>
      <c r="U29" s="394">
        <v>1</v>
      </c>
      <c r="V29" s="394"/>
      <c r="W29" s="394"/>
      <c r="X29" s="395">
        <f t="shared" si="4"/>
        <v>1</v>
      </c>
      <c r="Y29" s="395">
        <f t="shared" si="5"/>
        <v>1</v>
      </c>
      <c r="Z29" s="103"/>
      <c r="AA29" s="396">
        <f t="shared" si="13"/>
        <v>20</v>
      </c>
      <c r="AB29" s="396">
        <f t="shared" si="6"/>
        <v>20</v>
      </c>
      <c r="AC29" s="396">
        <f t="shared" si="7"/>
        <v>11</v>
      </c>
      <c r="AD29" s="396">
        <f t="shared" si="8"/>
        <v>11</v>
      </c>
      <c r="AE29" s="397">
        <f t="shared" si="9"/>
        <v>31</v>
      </c>
      <c r="AF29" s="397">
        <f t="shared" si="10"/>
        <v>31</v>
      </c>
      <c r="AG29" s="546"/>
      <c r="AH29" s="548"/>
      <c r="AU29" s="491"/>
    </row>
    <row r="30" spans="1:47" ht="15" x14ac:dyDescent="0.25">
      <c r="A30" s="400" t="s">
        <v>392</v>
      </c>
      <c r="B30" s="394"/>
      <c r="C30" s="394"/>
      <c r="D30" s="394"/>
      <c r="E30" s="394"/>
      <c r="F30" s="395">
        <f t="shared" ref="F30" si="42">B30+D30</f>
        <v>0</v>
      </c>
      <c r="G30" s="395">
        <f t="shared" ref="G30" si="43">C30+E30</f>
        <v>0</v>
      </c>
      <c r="H30" s="394"/>
      <c r="I30" s="394"/>
      <c r="J30" s="394"/>
      <c r="K30" s="394"/>
      <c r="L30" s="395">
        <f t="shared" ref="L30" si="44">H30+J30</f>
        <v>0</v>
      </c>
      <c r="M30" s="395">
        <f t="shared" ref="M30" si="45">I30+K30</f>
        <v>0</v>
      </c>
      <c r="N30" s="394"/>
      <c r="O30" s="394"/>
      <c r="P30" s="394">
        <v>2</v>
      </c>
      <c r="Q30" s="394">
        <v>2</v>
      </c>
      <c r="R30" s="395">
        <f t="shared" ref="R30" si="46">N30+P30</f>
        <v>2</v>
      </c>
      <c r="S30" s="395">
        <f t="shared" ref="S30" si="47">O30+Q30</f>
        <v>2</v>
      </c>
      <c r="T30" s="394"/>
      <c r="U30" s="394"/>
      <c r="V30" s="394"/>
      <c r="W30" s="394"/>
      <c r="X30" s="395">
        <f t="shared" ref="X30" si="48">T30+V30</f>
        <v>0</v>
      </c>
      <c r="Y30" s="395">
        <f t="shared" ref="Y30" si="49">U30+W30</f>
        <v>0</v>
      </c>
      <c r="Z30" s="103"/>
      <c r="AA30" s="396">
        <f t="shared" ref="AA30" si="50">B30+H30+N30+T30</f>
        <v>0</v>
      </c>
      <c r="AB30" s="396">
        <f t="shared" ref="AB30" si="51">C30+I30+O30+U30</f>
        <v>0</v>
      </c>
      <c r="AC30" s="396">
        <f t="shared" ref="AC30" si="52">D30+J30+P30+V30</f>
        <v>2</v>
      </c>
      <c r="AD30" s="396">
        <f t="shared" ref="AD30" si="53">E30+K30+Q30+W30</f>
        <v>2</v>
      </c>
      <c r="AE30" s="397">
        <f t="shared" ref="AE30" si="54">F30+L30+R30+X30</f>
        <v>2</v>
      </c>
      <c r="AF30" s="397">
        <f t="shared" ref="AF30" si="55">G30+M30+S30+Y30</f>
        <v>2</v>
      </c>
      <c r="AG30" s="546"/>
      <c r="AH30" s="548"/>
      <c r="AU30" s="491"/>
    </row>
    <row r="31" spans="1:47" ht="15" x14ac:dyDescent="0.25">
      <c r="A31" s="388" t="s">
        <v>104</v>
      </c>
      <c r="B31" s="389">
        <v>4</v>
      </c>
      <c r="C31" s="389">
        <v>4</v>
      </c>
      <c r="D31" s="389">
        <v>2</v>
      </c>
      <c r="E31" s="389">
        <v>2</v>
      </c>
      <c r="F31" s="390">
        <f t="shared" si="11"/>
        <v>6</v>
      </c>
      <c r="G31" s="390">
        <f t="shared" si="12"/>
        <v>6</v>
      </c>
      <c r="H31" s="389">
        <v>11</v>
      </c>
      <c r="I31" s="389">
        <v>11</v>
      </c>
      <c r="J31" s="389">
        <v>3</v>
      </c>
      <c r="K31" s="389">
        <v>3</v>
      </c>
      <c r="L31" s="390">
        <f t="shared" si="0"/>
        <v>14</v>
      </c>
      <c r="M31" s="390">
        <f t="shared" si="1"/>
        <v>14</v>
      </c>
      <c r="N31" s="389">
        <v>14</v>
      </c>
      <c r="O31" s="389">
        <v>12</v>
      </c>
      <c r="P31" s="389"/>
      <c r="Q31" s="389"/>
      <c r="R31" s="390">
        <f t="shared" si="2"/>
        <v>14</v>
      </c>
      <c r="S31" s="390">
        <f t="shared" si="3"/>
        <v>12</v>
      </c>
      <c r="T31" s="389">
        <v>2</v>
      </c>
      <c r="U31" s="389">
        <v>2</v>
      </c>
      <c r="V31" s="389"/>
      <c r="W31" s="389"/>
      <c r="X31" s="390">
        <f t="shared" si="4"/>
        <v>2</v>
      </c>
      <c r="Y31" s="390">
        <f t="shared" si="5"/>
        <v>2</v>
      </c>
      <c r="Z31" s="103"/>
      <c r="AA31" s="391">
        <f t="shared" si="13"/>
        <v>31</v>
      </c>
      <c r="AB31" s="391">
        <f t="shared" si="6"/>
        <v>29</v>
      </c>
      <c r="AC31" s="391">
        <f t="shared" si="7"/>
        <v>5</v>
      </c>
      <c r="AD31" s="391">
        <f t="shared" si="8"/>
        <v>5</v>
      </c>
      <c r="AE31" s="392">
        <f t="shared" si="9"/>
        <v>36</v>
      </c>
      <c r="AF31" s="392">
        <f t="shared" si="10"/>
        <v>34</v>
      </c>
      <c r="AG31" s="546"/>
      <c r="AH31" s="547"/>
      <c r="AU31" s="491"/>
    </row>
    <row r="32" spans="1:47" ht="15" x14ac:dyDescent="0.25">
      <c r="A32" s="393" t="s">
        <v>389</v>
      </c>
      <c r="B32" s="394">
        <v>4</v>
      </c>
      <c r="C32" s="394">
        <v>4</v>
      </c>
      <c r="D32" s="394">
        <v>2</v>
      </c>
      <c r="E32" s="394">
        <v>2</v>
      </c>
      <c r="F32" s="395">
        <f t="shared" si="11"/>
        <v>6</v>
      </c>
      <c r="G32" s="395">
        <f t="shared" si="12"/>
        <v>6</v>
      </c>
      <c r="H32" s="394">
        <v>11</v>
      </c>
      <c r="I32" s="394">
        <v>11</v>
      </c>
      <c r="J32" s="394">
        <v>3</v>
      </c>
      <c r="K32" s="394">
        <v>3</v>
      </c>
      <c r="L32" s="395">
        <f t="shared" si="0"/>
        <v>14</v>
      </c>
      <c r="M32" s="395">
        <f t="shared" si="1"/>
        <v>14</v>
      </c>
      <c r="N32" s="394">
        <v>13</v>
      </c>
      <c r="O32" s="394">
        <v>12</v>
      </c>
      <c r="P32" s="394"/>
      <c r="Q32" s="394"/>
      <c r="R32" s="395">
        <f t="shared" si="2"/>
        <v>13</v>
      </c>
      <c r="S32" s="395">
        <f t="shared" si="3"/>
        <v>12</v>
      </c>
      <c r="T32" s="394">
        <v>2</v>
      </c>
      <c r="U32" s="394">
        <v>2</v>
      </c>
      <c r="V32" s="394"/>
      <c r="W32" s="394"/>
      <c r="X32" s="395">
        <f t="shared" si="4"/>
        <v>2</v>
      </c>
      <c r="Y32" s="395">
        <f t="shared" si="5"/>
        <v>2</v>
      </c>
      <c r="Z32" s="103"/>
      <c r="AA32" s="396">
        <f t="shared" si="13"/>
        <v>30</v>
      </c>
      <c r="AB32" s="396">
        <f t="shared" si="6"/>
        <v>29</v>
      </c>
      <c r="AC32" s="396">
        <f t="shared" si="7"/>
        <v>5</v>
      </c>
      <c r="AD32" s="396">
        <f t="shared" si="8"/>
        <v>5</v>
      </c>
      <c r="AE32" s="397">
        <f t="shared" si="9"/>
        <v>35</v>
      </c>
      <c r="AF32" s="397">
        <f t="shared" si="10"/>
        <v>34</v>
      </c>
      <c r="AG32" s="546"/>
      <c r="AH32" s="548"/>
      <c r="AU32" s="491"/>
    </row>
    <row r="33" spans="1:47" ht="15" x14ac:dyDescent="0.25">
      <c r="A33" s="393" t="s">
        <v>393</v>
      </c>
      <c r="B33" s="394"/>
      <c r="C33" s="394"/>
      <c r="D33" s="394"/>
      <c r="E33" s="394"/>
      <c r="F33" s="395">
        <f t="shared" si="11"/>
        <v>0</v>
      </c>
      <c r="G33" s="395">
        <f t="shared" si="12"/>
        <v>0</v>
      </c>
      <c r="H33" s="394"/>
      <c r="I33" s="394"/>
      <c r="J33" s="394"/>
      <c r="K33" s="394"/>
      <c r="L33" s="395">
        <f t="shared" si="0"/>
        <v>0</v>
      </c>
      <c r="M33" s="395">
        <f t="shared" si="1"/>
        <v>0</v>
      </c>
      <c r="N33" s="394">
        <v>1</v>
      </c>
      <c r="O33" s="394"/>
      <c r="P33" s="394"/>
      <c r="Q33" s="394"/>
      <c r="R33" s="395">
        <f t="shared" si="2"/>
        <v>1</v>
      </c>
      <c r="S33" s="395">
        <f t="shared" si="3"/>
        <v>0</v>
      </c>
      <c r="T33" s="394"/>
      <c r="U33" s="394"/>
      <c r="V33" s="394"/>
      <c r="W33" s="394"/>
      <c r="X33" s="395">
        <f t="shared" si="4"/>
        <v>0</v>
      </c>
      <c r="Y33" s="395">
        <f t="shared" si="5"/>
        <v>0</v>
      </c>
      <c r="Z33" s="103"/>
      <c r="AA33" s="396">
        <f t="shared" si="13"/>
        <v>1</v>
      </c>
      <c r="AB33" s="396">
        <f t="shared" si="6"/>
        <v>0</v>
      </c>
      <c r="AC33" s="396">
        <f t="shared" si="7"/>
        <v>0</v>
      </c>
      <c r="AD33" s="396">
        <f t="shared" si="8"/>
        <v>0</v>
      </c>
      <c r="AE33" s="397">
        <f t="shared" si="9"/>
        <v>1</v>
      </c>
      <c r="AF33" s="397">
        <f t="shared" si="10"/>
        <v>0</v>
      </c>
      <c r="AG33" s="546"/>
      <c r="AH33" s="548"/>
      <c r="AI33" s="491"/>
      <c r="AJ33" s="491"/>
      <c r="AK33" s="491"/>
      <c r="AL33" s="491"/>
      <c r="AM33" s="491"/>
      <c r="AN33" s="491"/>
      <c r="AO33" s="491"/>
      <c r="AP33" s="491"/>
      <c r="AQ33" s="491"/>
      <c r="AR33" s="491"/>
      <c r="AS33" s="491"/>
      <c r="AU33" s="491"/>
    </row>
    <row r="34" spans="1:47" ht="15" x14ac:dyDescent="0.25">
      <c r="A34" s="388" t="s">
        <v>125</v>
      </c>
      <c r="B34" s="389">
        <v>1</v>
      </c>
      <c r="C34" s="389">
        <v>1</v>
      </c>
      <c r="D34" s="389">
        <v>1</v>
      </c>
      <c r="E34" s="389">
        <v>1</v>
      </c>
      <c r="F34" s="390">
        <f>B34+D34</f>
        <v>2</v>
      </c>
      <c r="G34" s="390">
        <f t="shared" ref="G34:G35" si="56">C34+E34</f>
        <v>2</v>
      </c>
      <c r="H34" s="389"/>
      <c r="I34" s="389"/>
      <c r="J34" s="389"/>
      <c r="K34" s="389"/>
      <c r="L34" s="390">
        <f t="shared" ref="L34:L35" si="57">H34+J34</f>
        <v>0</v>
      </c>
      <c r="M34" s="390">
        <f t="shared" ref="M34:M35" si="58">I34+K34</f>
        <v>0</v>
      </c>
      <c r="N34" s="389"/>
      <c r="O34" s="389"/>
      <c r="P34" s="389">
        <v>1</v>
      </c>
      <c r="Q34" s="389">
        <v>1</v>
      </c>
      <c r="R34" s="390">
        <f t="shared" ref="R34:R35" si="59">N34+P34</f>
        <v>1</v>
      </c>
      <c r="S34" s="390">
        <f t="shared" ref="S34:S35" si="60">O34+Q34</f>
        <v>1</v>
      </c>
      <c r="T34" s="389"/>
      <c r="U34" s="389"/>
      <c r="V34" s="389"/>
      <c r="W34" s="389"/>
      <c r="X34" s="390">
        <f t="shared" ref="X34:X35" si="61">T34+V34</f>
        <v>0</v>
      </c>
      <c r="Y34" s="390">
        <f t="shared" ref="Y34:Y35" si="62">U34+W34</f>
        <v>0</v>
      </c>
      <c r="Z34" s="103"/>
      <c r="AA34" s="391">
        <f t="shared" ref="AA34:AA35" si="63">B34+H34+N34+T34</f>
        <v>1</v>
      </c>
      <c r="AB34" s="391">
        <f t="shared" ref="AB34:AB35" si="64">C34+I34+O34+U34</f>
        <v>1</v>
      </c>
      <c r="AC34" s="391">
        <f t="shared" ref="AC34:AC35" si="65">D34+J34+P34+V34</f>
        <v>2</v>
      </c>
      <c r="AD34" s="391">
        <f t="shared" ref="AD34:AD35" si="66">E34+K34+Q34+W34</f>
        <v>2</v>
      </c>
      <c r="AE34" s="392">
        <f t="shared" ref="AE34:AE35" si="67">F34+L34+R34+X34</f>
        <v>3</v>
      </c>
      <c r="AF34" s="392">
        <f t="shared" ref="AF34:AF35" si="68">G34+M34+S34+Y34</f>
        <v>3</v>
      </c>
      <c r="AG34" s="546"/>
      <c r="AH34" s="548"/>
      <c r="AU34" s="491"/>
    </row>
    <row r="35" spans="1:47" ht="15" x14ac:dyDescent="0.25">
      <c r="A35" s="393" t="s">
        <v>165</v>
      </c>
      <c r="B35" s="394">
        <v>1</v>
      </c>
      <c r="C35" s="394">
        <v>1</v>
      </c>
      <c r="D35" s="394">
        <v>1</v>
      </c>
      <c r="E35" s="394">
        <v>1</v>
      </c>
      <c r="F35" s="395">
        <f t="shared" ref="F35" si="69">B35+D35</f>
        <v>2</v>
      </c>
      <c r="G35" s="395">
        <f t="shared" si="56"/>
        <v>2</v>
      </c>
      <c r="H35" s="394"/>
      <c r="I35" s="394"/>
      <c r="J35" s="394"/>
      <c r="K35" s="394"/>
      <c r="L35" s="395">
        <f t="shared" si="57"/>
        <v>0</v>
      </c>
      <c r="M35" s="395">
        <f t="shared" si="58"/>
        <v>0</v>
      </c>
      <c r="N35" s="394"/>
      <c r="O35" s="394"/>
      <c r="P35" s="394">
        <v>1</v>
      </c>
      <c r="Q35" s="394">
        <v>1</v>
      </c>
      <c r="R35" s="395">
        <f t="shared" si="59"/>
        <v>1</v>
      </c>
      <c r="S35" s="395">
        <f t="shared" si="60"/>
        <v>1</v>
      </c>
      <c r="T35" s="394"/>
      <c r="U35" s="394"/>
      <c r="V35" s="394"/>
      <c r="W35" s="394"/>
      <c r="X35" s="395">
        <f t="shared" si="61"/>
        <v>0</v>
      </c>
      <c r="Y35" s="395">
        <f t="shared" si="62"/>
        <v>0</v>
      </c>
      <c r="Z35" s="103"/>
      <c r="AA35" s="396">
        <f t="shared" si="63"/>
        <v>1</v>
      </c>
      <c r="AB35" s="396">
        <f t="shared" si="64"/>
        <v>1</v>
      </c>
      <c r="AC35" s="396">
        <f t="shared" si="65"/>
        <v>2</v>
      </c>
      <c r="AD35" s="396">
        <f t="shared" si="66"/>
        <v>2</v>
      </c>
      <c r="AE35" s="397">
        <f t="shared" si="67"/>
        <v>3</v>
      </c>
      <c r="AF35" s="397">
        <f t="shared" si="68"/>
        <v>3</v>
      </c>
      <c r="AG35" s="546"/>
      <c r="AH35" s="547"/>
      <c r="AU35" s="491"/>
    </row>
    <row r="36" spans="1:47" ht="15" x14ac:dyDescent="0.25">
      <c r="A36" s="388" t="s">
        <v>105</v>
      </c>
      <c r="B36" s="389">
        <v>10</v>
      </c>
      <c r="C36" s="389">
        <v>10</v>
      </c>
      <c r="D36" s="389">
        <v>5</v>
      </c>
      <c r="E36" s="389">
        <v>4</v>
      </c>
      <c r="F36" s="390">
        <f t="shared" si="11"/>
        <v>15</v>
      </c>
      <c r="G36" s="390">
        <f t="shared" si="12"/>
        <v>14</v>
      </c>
      <c r="H36" s="389">
        <v>33</v>
      </c>
      <c r="I36" s="389">
        <v>29</v>
      </c>
      <c r="J36" s="389">
        <v>28</v>
      </c>
      <c r="K36" s="389">
        <v>26</v>
      </c>
      <c r="L36" s="390">
        <f t="shared" si="0"/>
        <v>61</v>
      </c>
      <c r="M36" s="390">
        <f t="shared" si="1"/>
        <v>55</v>
      </c>
      <c r="N36" s="389">
        <v>29</v>
      </c>
      <c r="O36" s="389">
        <v>24</v>
      </c>
      <c r="P36" s="389">
        <v>10</v>
      </c>
      <c r="Q36" s="389">
        <v>10</v>
      </c>
      <c r="R36" s="390">
        <f t="shared" si="2"/>
        <v>39</v>
      </c>
      <c r="S36" s="390">
        <f t="shared" si="3"/>
        <v>34</v>
      </c>
      <c r="T36" s="389">
        <v>3</v>
      </c>
      <c r="U36" s="389">
        <v>3</v>
      </c>
      <c r="V36" s="389"/>
      <c r="W36" s="389"/>
      <c r="X36" s="390">
        <f t="shared" si="4"/>
        <v>3</v>
      </c>
      <c r="Y36" s="390">
        <f t="shared" si="5"/>
        <v>3</v>
      </c>
      <c r="Z36" s="103"/>
      <c r="AA36" s="391">
        <f t="shared" si="13"/>
        <v>75</v>
      </c>
      <c r="AB36" s="391">
        <f t="shared" si="6"/>
        <v>66</v>
      </c>
      <c r="AC36" s="391">
        <f t="shared" si="7"/>
        <v>43</v>
      </c>
      <c r="AD36" s="391">
        <f t="shared" si="8"/>
        <v>40</v>
      </c>
      <c r="AE36" s="392">
        <f t="shared" si="9"/>
        <v>118</v>
      </c>
      <c r="AF36" s="392">
        <f t="shared" si="10"/>
        <v>106</v>
      </c>
      <c r="AG36" s="546"/>
      <c r="AH36" s="548"/>
      <c r="AU36" s="491"/>
    </row>
    <row r="37" spans="1:47" ht="15" x14ac:dyDescent="0.25">
      <c r="A37" s="491" t="s">
        <v>375</v>
      </c>
      <c r="B37" s="394"/>
      <c r="C37" s="394"/>
      <c r="D37" s="394"/>
      <c r="E37" s="394"/>
      <c r="F37" s="395">
        <f>B37+D37</f>
        <v>0</v>
      </c>
      <c r="G37" s="395">
        <f t="shared" ref="G37" si="70">C37+E37</f>
        <v>0</v>
      </c>
      <c r="H37" s="394"/>
      <c r="I37" s="394"/>
      <c r="J37" s="394">
        <v>1</v>
      </c>
      <c r="K37" s="394"/>
      <c r="L37" s="395">
        <f t="shared" ref="L37" si="71">H37+J37</f>
        <v>1</v>
      </c>
      <c r="M37" s="395">
        <f t="shared" ref="M37" si="72">I37+K37</f>
        <v>0</v>
      </c>
      <c r="N37" s="394"/>
      <c r="O37" s="394"/>
      <c r="P37" s="394"/>
      <c r="Q37" s="394"/>
      <c r="R37" s="395">
        <f t="shared" ref="R37" si="73">N37+P37</f>
        <v>0</v>
      </c>
      <c r="S37" s="395">
        <f t="shared" ref="S37" si="74">O37+Q37</f>
        <v>0</v>
      </c>
      <c r="T37" s="394"/>
      <c r="U37" s="394"/>
      <c r="V37" s="394"/>
      <c r="W37" s="394"/>
      <c r="X37" s="395">
        <f t="shared" ref="X37" si="75">T37+V37</f>
        <v>0</v>
      </c>
      <c r="Y37" s="395">
        <f t="shared" ref="Y37" si="76">U37+W37</f>
        <v>0</v>
      </c>
      <c r="Z37" s="103"/>
      <c r="AA37" s="396">
        <f t="shared" ref="AA37" si="77">B37+H37+N37+T37</f>
        <v>0</v>
      </c>
      <c r="AB37" s="396">
        <f t="shared" ref="AB37" si="78">C37+I37+O37+U37</f>
        <v>0</v>
      </c>
      <c r="AC37" s="396">
        <f t="shared" ref="AC37" si="79">D37+J37+P37+V37</f>
        <v>1</v>
      </c>
      <c r="AD37" s="396">
        <f t="shared" ref="AD37" si="80">E37+K37+Q37+W37</f>
        <v>0</v>
      </c>
      <c r="AE37" s="397">
        <f t="shared" ref="AE37" si="81">F37+L37+R37+X37</f>
        <v>1</v>
      </c>
      <c r="AF37" s="397">
        <f t="shared" ref="AF37" si="82">G37+M37+S37+Y37</f>
        <v>0</v>
      </c>
      <c r="AG37" s="546"/>
      <c r="AH37" s="548"/>
      <c r="AI37" s="491"/>
      <c r="AJ37" s="491"/>
      <c r="AK37" s="491"/>
      <c r="AL37" s="491"/>
      <c r="AM37" s="491"/>
      <c r="AN37" s="491"/>
      <c r="AO37" s="491"/>
      <c r="AP37" s="491"/>
      <c r="AQ37" s="491"/>
      <c r="AR37" s="491"/>
      <c r="AU37" s="491"/>
    </row>
    <row r="38" spans="1:47" ht="15" x14ac:dyDescent="0.25">
      <c r="A38" s="393" t="s">
        <v>451</v>
      </c>
      <c r="B38" s="394">
        <v>1</v>
      </c>
      <c r="C38" s="394">
        <v>1</v>
      </c>
      <c r="D38" s="394"/>
      <c r="E38" s="394"/>
      <c r="F38" s="395">
        <f t="shared" si="11"/>
        <v>1</v>
      </c>
      <c r="G38" s="395">
        <f t="shared" si="12"/>
        <v>1</v>
      </c>
      <c r="H38" s="394">
        <v>1</v>
      </c>
      <c r="I38" s="394">
        <v>1</v>
      </c>
      <c r="J38" s="394">
        <v>4</v>
      </c>
      <c r="K38" s="394">
        <v>4</v>
      </c>
      <c r="L38" s="395">
        <f t="shared" si="0"/>
        <v>5</v>
      </c>
      <c r="M38" s="395">
        <f t="shared" si="1"/>
        <v>5</v>
      </c>
      <c r="N38" s="394">
        <v>5</v>
      </c>
      <c r="O38" s="394">
        <v>5</v>
      </c>
      <c r="P38" s="394"/>
      <c r="Q38" s="394"/>
      <c r="R38" s="395">
        <f t="shared" si="2"/>
        <v>5</v>
      </c>
      <c r="S38" s="395">
        <f t="shared" si="3"/>
        <v>5</v>
      </c>
      <c r="T38" s="394"/>
      <c r="U38" s="394"/>
      <c r="V38" s="394"/>
      <c r="W38" s="394"/>
      <c r="X38" s="395">
        <f t="shared" si="4"/>
        <v>0</v>
      </c>
      <c r="Y38" s="395">
        <f t="shared" si="5"/>
        <v>0</v>
      </c>
      <c r="Z38" s="103"/>
      <c r="AA38" s="396">
        <f t="shared" si="13"/>
        <v>7</v>
      </c>
      <c r="AB38" s="396">
        <f t="shared" si="6"/>
        <v>7</v>
      </c>
      <c r="AC38" s="396">
        <f t="shared" si="7"/>
        <v>4</v>
      </c>
      <c r="AD38" s="396">
        <f t="shared" si="8"/>
        <v>4</v>
      </c>
      <c r="AE38" s="397">
        <f t="shared" si="9"/>
        <v>11</v>
      </c>
      <c r="AF38" s="397">
        <f t="shared" si="10"/>
        <v>11</v>
      </c>
      <c r="AG38" s="546"/>
      <c r="AH38" s="547"/>
      <c r="AU38" s="491"/>
    </row>
    <row r="39" spans="1:47" ht="15" x14ac:dyDescent="0.25">
      <c r="A39" s="393" t="s">
        <v>394</v>
      </c>
      <c r="B39" s="394">
        <v>3</v>
      </c>
      <c r="C39" s="394">
        <v>3</v>
      </c>
      <c r="D39" s="394">
        <v>3</v>
      </c>
      <c r="E39" s="394">
        <v>3</v>
      </c>
      <c r="F39" s="395">
        <f t="shared" si="11"/>
        <v>6</v>
      </c>
      <c r="G39" s="395">
        <f t="shared" si="12"/>
        <v>6</v>
      </c>
      <c r="H39" s="394">
        <v>18</v>
      </c>
      <c r="I39" s="394">
        <v>18</v>
      </c>
      <c r="J39" s="394">
        <v>12</v>
      </c>
      <c r="K39" s="394">
        <v>12</v>
      </c>
      <c r="L39" s="395">
        <f t="shared" si="0"/>
        <v>30</v>
      </c>
      <c r="M39" s="395">
        <f t="shared" si="1"/>
        <v>30</v>
      </c>
      <c r="N39" s="394">
        <v>3</v>
      </c>
      <c r="O39" s="394">
        <v>3</v>
      </c>
      <c r="P39" s="394"/>
      <c r="Q39" s="394"/>
      <c r="R39" s="395">
        <f t="shared" si="2"/>
        <v>3</v>
      </c>
      <c r="S39" s="395">
        <f t="shared" si="3"/>
        <v>3</v>
      </c>
      <c r="T39" s="394"/>
      <c r="U39" s="394"/>
      <c r="V39" s="394"/>
      <c r="W39" s="394"/>
      <c r="X39" s="395">
        <f t="shared" si="4"/>
        <v>0</v>
      </c>
      <c r="Y39" s="395">
        <f t="shared" si="5"/>
        <v>0</v>
      </c>
      <c r="Z39" s="103"/>
      <c r="AA39" s="396">
        <f t="shared" si="13"/>
        <v>24</v>
      </c>
      <c r="AB39" s="396">
        <f t="shared" si="6"/>
        <v>24</v>
      </c>
      <c r="AC39" s="396">
        <f t="shared" si="7"/>
        <v>15</v>
      </c>
      <c r="AD39" s="396">
        <f t="shared" si="8"/>
        <v>15</v>
      </c>
      <c r="AE39" s="397">
        <f t="shared" si="9"/>
        <v>39</v>
      </c>
      <c r="AF39" s="397">
        <f t="shared" si="10"/>
        <v>39</v>
      </c>
      <c r="AG39" s="546"/>
      <c r="AH39" s="548"/>
      <c r="AU39" s="491"/>
    </row>
    <row r="40" spans="1:47" ht="15" x14ac:dyDescent="0.25">
      <c r="A40" s="393" t="s">
        <v>166</v>
      </c>
      <c r="B40" s="394">
        <v>5</v>
      </c>
      <c r="C40" s="394">
        <v>5</v>
      </c>
      <c r="D40" s="394"/>
      <c r="E40" s="394"/>
      <c r="F40" s="395">
        <f t="shared" si="11"/>
        <v>5</v>
      </c>
      <c r="G40" s="395">
        <f t="shared" si="12"/>
        <v>5</v>
      </c>
      <c r="H40" s="394">
        <v>9</v>
      </c>
      <c r="I40" s="394">
        <v>6</v>
      </c>
      <c r="J40" s="394">
        <v>7</v>
      </c>
      <c r="K40" s="394">
        <v>6</v>
      </c>
      <c r="L40" s="395">
        <f t="shared" si="0"/>
        <v>16</v>
      </c>
      <c r="M40" s="395">
        <f t="shared" si="1"/>
        <v>12</v>
      </c>
      <c r="N40" s="394">
        <v>12</v>
      </c>
      <c r="O40" s="394">
        <v>9</v>
      </c>
      <c r="P40" s="394">
        <v>5</v>
      </c>
      <c r="Q40" s="394">
        <v>5</v>
      </c>
      <c r="R40" s="395">
        <f t="shared" si="2"/>
        <v>17</v>
      </c>
      <c r="S40" s="395">
        <f t="shared" si="3"/>
        <v>14</v>
      </c>
      <c r="T40" s="394">
        <v>2</v>
      </c>
      <c r="U40" s="394">
        <v>2</v>
      </c>
      <c r="V40" s="394"/>
      <c r="W40" s="394"/>
      <c r="X40" s="395">
        <f t="shared" si="4"/>
        <v>2</v>
      </c>
      <c r="Y40" s="395">
        <f t="shared" si="5"/>
        <v>2</v>
      </c>
      <c r="Z40" s="103"/>
      <c r="AA40" s="396">
        <f t="shared" si="13"/>
        <v>28</v>
      </c>
      <c r="AB40" s="396">
        <f t="shared" si="6"/>
        <v>22</v>
      </c>
      <c r="AC40" s="396">
        <f t="shared" si="7"/>
        <v>12</v>
      </c>
      <c r="AD40" s="396">
        <f t="shared" si="8"/>
        <v>11</v>
      </c>
      <c r="AE40" s="397">
        <f t="shared" si="9"/>
        <v>40</v>
      </c>
      <c r="AF40" s="397">
        <f t="shared" si="10"/>
        <v>33</v>
      </c>
      <c r="AG40" s="546"/>
      <c r="AH40" s="548"/>
      <c r="AU40" s="491"/>
    </row>
    <row r="41" spans="1:47" ht="15" x14ac:dyDescent="0.25">
      <c r="A41" s="393" t="s">
        <v>167</v>
      </c>
      <c r="B41" s="394">
        <v>1</v>
      </c>
      <c r="C41" s="394">
        <v>1</v>
      </c>
      <c r="D41" s="394">
        <v>2</v>
      </c>
      <c r="E41" s="394">
        <v>1</v>
      </c>
      <c r="F41" s="395">
        <f t="shared" si="11"/>
        <v>3</v>
      </c>
      <c r="G41" s="395">
        <f t="shared" si="12"/>
        <v>2</v>
      </c>
      <c r="H41" s="394">
        <v>4</v>
      </c>
      <c r="I41" s="394">
        <v>4</v>
      </c>
      <c r="J41" s="394">
        <v>4</v>
      </c>
      <c r="K41" s="394">
        <v>4</v>
      </c>
      <c r="L41" s="395">
        <f t="shared" si="0"/>
        <v>8</v>
      </c>
      <c r="M41" s="395">
        <f t="shared" si="1"/>
        <v>8</v>
      </c>
      <c r="N41" s="394">
        <v>8</v>
      </c>
      <c r="O41" s="394">
        <v>7</v>
      </c>
      <c r="P41" s="394">
        <v>3</v>
      </c>
      <c r="Q41" s="394">
        <v>3</v>
      </c>
      <c r="R41" s="395">
        <f t="shared" si="2"/>
        <v>11</v>
      </c>
      <c r="S41" s="395">
        <f t="shared" si="3"/>
        <v>10</v>
      </c>
      <c r="T41" s="394">
        <v>1</v>
      </c>
      <c r="U41" s="394">
        <v>1</v>
      </c>
      <c r="V41" s="394"/>
      <c r="W41" s="394"/>
      <c r="X41" s="395">
        <f t="shared" si="4"/>
        <v>1</v>
      </c>
      <c r="Y41" s="395">
        <f t="shared" si="5"/>
        <v>1</v>
      </c>
      <c r="Z41" s="103"/>
      <c r="AA41" s="396">
        <f t="shared" si="13"/>
        <v>14</v>
      </c>
      <c r="AB41" s="396">
        <f t="shared" si="6"/>
        <v>13</v>
      </c>
      <c r="AC41" s="396">
        <f t="shared" si="7"/>
        <v>9</v>
      </c>
      <c r="AD41" s="396">
        <f t="shared" si="8"/>
        <v>8</v>
      </c>
      <c r="AE41" s="397">
        <f t="shared" si="9"/>
        <v>23</v>
      </c>
      <c r="AF41" s="397">
        <f t="shared" si="10"/>
        <v>21</v>
      </c>
      <c r="AG41" s="546"/>
      <c r="AH41" s="548"/>
      <c r="AU41" s="491"/>
    </row>
    <row r="42" spans="1:47" ht="15" x14ac:dyDescent="0.25">
      <c r="A42" s="491" t="s">
        <v>168</v>
      </c>
      <c r="B42" s="394"/>
      <c r="C42" s="394"/>
      <c r="D42" s="394"/>
      <c r="E42" s="394"/>
      <c r="F42" s="395">
        <f t="shared" si="11"/>
        <v>0</v>
      </c>
      <c r="G42" s="395">
        <f t="shared" si="12"/>
        <v>0</v>
      </c>
      <c r="H42" s="394">
        <v>1</v>
      </c>
      <c r="I42" s="394"/>
      <c r="J42" s="394"/>
      <c r="K42" s="394"/>
      <c r="L42" s="395">
        <f t="shared" si="0"/>
        <v>1</v>
      </c>
      <c r="M42" s="395">
        <f t="shared" si="1"/>
        <v>0</v>
      </c>
      <c r="N42" s="394">
        <v>1</v>
      </c>
      <c r="O42" s="394"/>
      <c r="P42" s="394">
        <v>2</v>
      </c>
      <c r="Q42" s="394">
        <v>2</v>
      </c>
      <c r="R42" s="395">
        <f t="shared" si="2"/>
        <v>3</v>
      </c>
      <c r="S42" s="395">
        <f t="shared" si="3"/>
        <v>2</v>
      </c>
      <c r="T42" s="394"/>
      <c r="U42" s="394"/>
      <c r="V42" s="394"/>
      <c r="W42" s="394"/>
      <c r="X42" s="395">
        <f t="shared" si="4"/>
        <v>0</v>
      </c>
      <c r="Y42" s="395">
        <f t="shared" si="5"/>
        <v>0</v>
      </c>
      <c r="Z42" s="103"/>
      <c r="AA42" s="396">
        <f t="shared" si="13"/>
        <v>2</v>
      </c>
      <c r="AB42" s="396">
        <f t="shared" si="6"/>
        <v>0</v>
      </c>
      <c r="AC42" s="396">
        <f t="shared" si="7"/>
        <v>2</v>
      </c>
      <c r="AD42" s="396">
        <f t="shared" si="8"/>
        <v>2</v>
      </c>
      <c r="AE42" s="397">
        <f t="shared" si="9"/>
        <v>4</v>
      </c>
      <c r="AF42" s="397">
        <f t="shared" si="10"/>
        <v>2</v>
      </c>
      <c r="AG42" s="546"/>
      <c r="AH42" s="548"/>
      <c r="AU42" s="491"/>
    </row>
    <row r="43" spans="1:47" ht="15" x14ac:dyDescent="0.25">
      <c r="A43" s="388" t="s">
        <v>106</v>
      </c>
      <c r="B43" s="389">
        <v>10</v>
      </c>
      <c r="C43" s="389">
        <v>10</v>
      </c>
      <c r="D43" s="389">
        <v>3</v>
      </c>
      <c r="E43" s="389">
        <v>3</v>
      </c>
      <c r="F43" s="390">
        <f t="shared" si="11"/>
        <v>13</v>
      </c>
      <c r="G43" s="390">
        <f t="shared" si="12"/>
        <v>13</v>
      </c>
      <c r="H43" s="389">
        <v>15</v>
      </c>
      <c r="I43" s="389">
        <v>15</v>
      </c>
      <c r="J43" s="389">
        <v>2</v>
      </c>
      <c r="K43" s="389">
        <v>1</v>
      </c>
      <c r="L43" s="390">
        <f t="shared" si="0"/>
        <v>17</v>
      </c>
      <c r="M43" s="390">
        <f t="shared" si="1"/>
        <v>16</v>
      </c>
      <c r="N43" s="389">
        <v>15</v>
      </c>
      <c r="O43" s="389">
        <v>15</v>
      </c>
      <c r="P43" s="389">
        <v>2</v>
      </c>
      <c r="Q43" s="389">
        <v>2</v>
      </c>
      <c r="R43" s="390">
        <f t="shared" si="2"/>
        <v>17</v>
      </c>
      <c r="S43" s="390">
        <f t="shared" si="3"/>
        <v>17</v>
      </c>
      <c r="T43" s="389">
        <v>3</v>
      </c>
      <c r="U43" s="389">
        <v>3</v>
      </c>
      <c r="V43" s="389"/>
      <c r="W43" s="389"/>
      <c r="X43" s="390">
        <f t="shared" si="4"/>
        <v>3</v>
      </c>
      <c r="Y43" s="390">
        <f t="shared" si="5"/>
        <v>3</v>
      </c>
      <c r="Z43" s="103"/>
      <c r="AA43" s="391">
        <f t="shared" si="13"/>
        <v>43</v>
      </c>
      <c r="AB43" s="391">
        <f t="shared" si="6"/>
        <v>43</v>
      </c>
      <c r="AC43" s="391">
        <f t="shared" si="7"/>
        <v>7</v>
      </c>
      <c r="AD43" s="391">
        <f t="shared" si="8"/>
        <v>6</v>
      </c>
      <c r="AE43" s="392">
        <f t="shared" si="9"/>
        <v>50</v>
      </c>
      <c r="AF43" s="392">
        <f t="shared" si="10"/>
        <v>49</v>
      </c>
      <c r="AG43" s="546"/>
      <c r="AH43" s="548"/>
      <c r="AU43" s="491"/>
    </row>
    <row r="44" spans="1:47" ht="15" x14ac:dyDescent="0.25">
      <c r="A44" s="393" t="s">
        <v>106</v>
      </c>
      <c r="B44" s="394">
        <v>10</v>
      </c>
      <c r="C44" s="394">
        <v>10</v>
      </c>
      <c r="D44" s="394">
        <v>3</v>
      </c>
      <c r="E44" s="394">
        <v>3</v>
      </c>
      <c r="F44" s="395">
        <f t="shared" si="11"/>
        <v>13</v>
      </c>
      <c r="G44" s="395">
        <f t="shared" si="12"/>
        <v>13</v>
      </c>
      <c r="H44" s="394">
        <v>15</v>
      </c>
      <c r="I44" s="394">
        <v>15</v>
      </c>
      <c r="J44" s="394">
        <v>2</v>
      </c>
      <c r="K44" s="394">
        <v>1</v>
      </c>
      <c r="L44" s="395">
        <f t="shared" si="0"/>
        <v>17</v>
      </c>
      <c r="M44" s="395">
        <f t="shared" si="1"/>
        <v>16</v>
      </c>
      <c r="N44" s="394">
        <v>15</v>
      </c>
      <c r="O44" s="394">
        <v>15</v>
      </c>
      <c r="P44" s="394">
        <v>2</v>
      </c>
      <c r="Q44" s="394">
        <v>2</v>
      </c>
      <c r="R44" s="395">
        <f t="shared" si="2"/>
        <v>17</v>
      </c>
      <c r="S44" s="395">
        <f t="shared" si="3"/>
        <v>17</v>
      </c>
      <c r="T44" s="394">
        <v>3</v>
      </c>
      <c r="U44" s="394">
        <v>3</v>
      </c>
      <c r="V44" s="394"/>
      <c r="W44" s="394"/>
      <c r="X44" s="395">
        <f t="shared" si="4"/>
        <v>3</v>
      </c>
      <c r="Y44" s="395">
        <f t="shared" si="5"/>
        <v>3</v>
      </c>
      <c r="Z44" s="103"/>
      <c r="AA44" s="396">
        <f t="shared" si="13"/>
        <v>43</v>
      </c>
      <c r="AB44" s="396">
        <f t="shared" si="6"/>
        <v>43</v>
      </c>
      <c r="AC44" s="396">
        <f t="shared" si="7"/>
        <v>7</v>
      </c>
      <c r="AD44" s="396">
        <f t="shared" si="8"/>
        <v>6</v>
      </c>
      <c r="AE44" s="397">
        <f t="shared" si="9"/>
        <v>50</v>
      </c>
      <c r="AF44" s="397">
        <f t="shared" si="10"/>
        <v>49</v>
      </c>
      <c r="AG44" s="546"/>
      <c r="AH44" s="548"/>
      <c r="AU44" s="491"/>
    </row>
    <row r="45" spans="1:47" ht="15" x14ac:dyDescent="0.25">
      <c r="A45" s="388" t="s">
        <v>107</v>
      </c>
      <c r="B45" s="389">
        <v>5</v>
      </c>
      <c r="C45" s="389">
        <v>5</v>
      </c>
      <c r="D45" s="389">
        <v>4</v>
      </c>
      <c r="E45" s="389">
        <v>4</v>
      </c>
      <c r="F45" s="390">
        <f t="shared" si="11"/>
        <v>9</v>
      </c>
      <c r="G45" s="390">
        <f t="shared" si="12"/>
        <v>9</v>
      </c>
      <c r="H45" s="389">
        <v>11</v>
      </c>
      <c r="I45" s="389">
        <v>10</v>
      </c>
      <c r="J45" s="389">
        <v>8</v>
      </c>
      <c r="K45" s="389">
        <v>8</v>
      </c>
      <c r="L45" s="390">
        <f t="shared" si="0"/>
        <v>19</v>
      </c>
      <c r="M45" s="390">
        <f t="shared" si="1"/>
        <v>18</v>
      </c>
      <c r="N45" s="389">
        <v>17</v>
      </c>
      <c r="O45" s="389">
        <v>16</v>
      </c>
      <c r="P45" s="389">
        <v>15</v>
      </c>
      <c r="Q45" s="389">
        <v>15</v>
      </c>
      <c r="R45" s="390">
        <f t="shared" si="2"/>
        <v>32</v>
      </c>
      <c r="S45" s="390">
        <f t="shared" si="3"/>
        <v>31</v>
      </c>
      <c r="T45" s="389">
        <v>1</v>
      </c>
      <c r="U45" s="389">
        <v>1</v>
      </c>
      <c r="V45" s="389">
        <v>1</v>
      </c>
      <c r="W45" s="389">
        <v>1</v>
      </c>
      <c r="X45" s="390">
        <f t="shared" si="4"/>
        <v>2</v>
      </c>
      <c r="Y45" s="390">
        <f t="shared" si="5"/>
        <v>2</v>
      </c>
      <c r="Z45" s="103"/>
      <c r="AA45" s="391">
        <f t="shared" si="13"/>
        <v>34</v>
      </c>
      <c r="AB45" s="391">
        <f t="shared" si="6"/>
        <v>32</v>
      </c>
      <c r="AC45" s="391">
        <f t="shared" si="7"/>
        <v>28</v>
      </c>
      <c r="AD45" s="391">
        <f t="shared" si="8"/>
        <v>28</v>
      </c>
      <c r="AE45" s="392">
        <f t="shared" si="9"/>
        <v>62</v>
      </c>
      <c r="AF45" s="392">
        <f t="shared" si="10"/>
        <v>60</v>
      </c>
      <c r="AG45" s="546"/>
      <c r="AH45" s="547"/>
      <c r="AU45" s="491"/>
    </row>
    <row r="46" spans="1:47" ht="15" x14ac:dyDescent="0.25">
      <c r="A46" s="393" t="s">
        <v>169</v>
      </c>
      <c r="B46" s="394">
        <v>3</v>
      </c>
      <c r="C46" s="394">
        <v>3</v>
      </c>
      <c r="D46" s="394">
        <v>2</v>
      </c>
      <c r="E46" s="394">
        <v>2</v>
      </c>
      <c r="F46" s="395">
        <f t="shared" si="11"/>
        <v>5</v>
      </c>
      <c r="G46" s="395">
        <f t="shared" si="12"/>
        <v>5</v>
      </c>
      <c r="H46" s="394">
        <v>2</v>
      </c>
      <c r="I46" s="394">
        <v>2</v>
      </c>
      <c r="J46" s="394">
        <v>3</v>
      </c>
      <c r="K46" s="394">
        <v>3</v>
      </c>
      <c r="L46" s="395">
        <f t="shared" si="0"/>
        <v>5</v>
      </c>
      <c r="M46" s="395">
        <f t="shared" si="1"/>
        <v>5</v>
      </c>
      <c r="N46" s="394">
        <v>3</v>
      </c>
      <c r="O46" s="394">
        <v>2</v>
      </c>
      <c r="P46" s="394">
        <v>1</v>
      </c>
      <c r="Q46" s="394">
        <v>1</v>
      </c>
      <c r="R46" s="395">
        <f t="shared" si="2"/>
        <v>4</v>
      </c>
      <c r="S46" s="395">
        <f t="shared" si="3"/>
        <v>3</v>
      </c>
      <c r="T46" s="394"/>
      <c r="U46" s="394"/>
      <c r="V46" s="394"/>
      <c r="W46" s="394"/>
      <c r="X46" s="395">
        <f t="shared" si="4"/>
        <v>0</v>
      </c>
      <c r="Y46" s="395">
        <f t="shared" si="5"/>
        <v>0</v>
      </c>
      <c r="Z46" s="103"/>
      <c r="AA46" s="396">
        <f t="shared" si="13"/>
        <v>8</v>
      </c>
      <c r="AB46" s="396">
        <f t="shared" si="6"/>
        <v>7</v>
      </c>
      <c r="AC46" s="396">
        <f t="shared" si="7"/>
        <v>6</v>
      </c>
      <c r="AD46" s="396">
        <f t="shared" si="8"/>
        <v>6</v>
      </c>
      <c r="AE46" s="397">
        <f t="shared" si="9"/>
        <v>14</v>
      </c>
      <c r="AF46" s="397">
        <f t="shared" si="10"/>
        <v>13</v>
      </c>
      <c r="AG46" s="546"/>
      <c r="AH46" s="548"/>
      <c r="AU46" s="491"/>
    </row>
    <row r="47" spans="1:47" ht="15" x14ac:dyDescent="0.25">
      <c r="A47" s="393" t="s">
        <v>376</v>
      </c>
      <c r="B47" s="394">
        <v>1</v>
      </c>
      <c r="C47" s="394">
        <v>1</v>
      </c>
      <c r="D47" s="394">
        <v>2</v>
      </c>
      <c r="E47" s="394">
        <v>2</v>
      </c>
      <c r="F47" s="395">
        <f t="shared" si="11"/>
        <v>3</v>
      </c>
      <c r="G47" s="395">
        <f t="shared" si="12"/>
        <v>3</v>
      </c>
      <c r="H47" s="394">
        <v>8</v>
      </c>
      <c r="I47" s="394">
        <v>7</v>
      </c>
      <c r="J47" s="394">
        <v>5</v>
      </c>
      <c r="K47" s="394">
        <v>5</v>
      </c>
      <c r="L47" s="395">
        <f t="shared" si="0"/>
        <v>13</v>
      </c>
      <c r="M47" s="395">
        <f t="shared" si="1"/>
        <v>12</v>
      </c>
      <c r="N47" s="394">
        <v>8</v>
      </c>
      <c r="O47" s="394">
        <v>8</v>
      </c>
      <c r="P47" s="394">
        <v>6</v>
      </c>
      <c r="Q47" s="394">
        <v>6</v>
      </c>
      <c r="R47" s="395">
        <f t="shared" si="2"/>
        <v>14</v>
      </c>
      <c r="S47" s="395">
        <f t="shared" si="3"/>
        <v>14</v>
      </c>
      <c r="T47" s="394">
        <v>1</v>
      </c>
      <c r="U47" s="394">
        <v>1</v>
      </c>
      <c r="V47" s="394">
        <v>1</v>
      </c>
      <c r="W47" s="394">
        <v>1</v>
      </c>
      <c r="X47" s="395">
        <f t="shared" si="4"/>
        <v>2</v>
      </c>
      <c r="Y47" s="395">
        <f t="shared" si="5"/>
        <v>2</v>
      </c>
      <c r="Z47" s="103"/>
      <c r="AA47" s="396">
        <f t="shared" si="13"/>
        <v>18</v>
      </c>
      <c r="AB47" s="396">
        <f t="shared" si="6"/>
        <v>17</v>
      </c>
      <c r="AC47" s="396">
        <f t="shared" si="7"/>
        <v>14</v>
      </c>
      <c r="AD47" s="396">
        <f t="shared" si="8"/>
        <v>14</v>
      </c>
      <c r="AE47" s="397">
        <f t="shared" si="9"/>
        <v>32</v>
      </c>
      <c r="AF47" s="397">
        <f t="shared" si="10"/>
        <v>31</v>
      </c>
      <c r="AG47" s="546"/>
      <c r="AH47" s="547"/>
      <c r="AU47" s="491"/>
    </row>
    <row r="48" spans="1:47" ht="15" x14ac:dyDescent="0.25">
      <c r="A48" s="393" t="s">
        <v>170</v>
      </c>
      <c r="B48" s="394">
        <v>1</v>
      </c>
      <c r="C48" s="394">
        <v>1</v>
      </c>
      <c r="D48" s="394"/>
      <c r="E48" s="394"/>
      <c r="F48" s="395">
        <f t="shared" si="11"/>
        <v>1</v>
      </c>
      <c r="G48" s="395">
        <f t="shared" si="12"/>
        <v>1</v>
      </c>
      <c r="H48" s="394"/>
      <c r="I48" s="394"/>
      <c r="J48" s="394"/>
      <c r="K48" s="394"/>
      <c r="L48" s="395">
        <f t="shared" si="0"/>
        <v>0</v>
      </c>
      <c r="M48" s="395">
        <f t="shared" si="1"/>
        <v>0</v>
      </c>
      <c r="N48" s="394"/>
      <c r="O48" s="394"/>
      <c r="P48" s="394"/>
      <c r="Q48" s="394"/>
      <c r="R48" s="395">
        <f t="shared" si="2"/>
        <v>0</v>
      </c>
      <c r="S48" s="395">
        <f t="shared" si="3"/>
        <v>0</v>
      </c>
      <c r="T48" s="394"/>
      <c r="U48" s="394"/>
      <c r="V48" s="394"/>
      <c r="W48" s="394"/>
      <c r="X48" s="395">
        <f t="shared" si="4"/>
        <v>0</v>
      </c>
      <c r="Y48" s="395">
        <f t="shared" si="5"/>
        <v>0</v>
      </c>
      <c r="Z48" s="103"/>
      <c r="AA48" s="396">
        <f t="shared" si="13"/>
        <v>1</v>
      </c>
      <c r="AB48" s="396">
        <f t="shared" si="6"/>
        <v>1</v>
      </c>
      <c r="AC48" s="396">
        <f t="shared" si="7"/>
        <v>0</v>
      </c>
      <c r="AD48" s="396">
        <f t="shared" si="8"/>
        <v>0</v>
      </c>
      <c r="AE48" s="397">
        <f t="shared" si="9"/>
        <v>1</v>
      </c>
      <c r="AF48" s="397">
        <f t="shared" si="10"/>
        <v>1</v>
      </c>
      <c r="AG48" s="546"/>
      <c r="AH48" s="548"/>
      <c r="AU48" s="491"/>
    </row>
    <row r="49" spans="1:47" ht="15" x14ac:dyDescent="0.25">
      <c r="A49" s="400" t="s">
        <v>395</v>
      </c>
      <c r="B49" s="401"/>
      <c r="C49" s="401"/>
      <c r="D49" s="401"/>
      <c r="E49" s="401"/>
      <c r="F49" s="402">
        <f t="shared" si="11"/>
        <v>0</v>
      </c>
      <c r="G49" s="402">
        <f t="shared" si="12"/>
        <v>0</v>
      </c>
      <c r="H49" s="401">
        <v>1</v>
      </c>
      <c r="I49" s="401">
        <v>1</v>
      </c>
      <c r="J49" s="401"/>
      <c r="K49" s="401"/>
      <c r="L49" s="402">
        <f t="shared" si="0"/>
        <v>1</v>
      </c>
      <c r="M49" s="402">
        <f t="shared" si="1"/>
        <v>1</v>
      </c>
      <c r="N49" s="401">
        <v>6</v>
      </c>
      <c r="O49" s="401">
        <v>6</v>
      </c>
      <c r="P49" s="401">
        <v>8</v>
      </c>
      <c r="Q49" s="401">
        <v>8</v>
      </c>
      <c r="R49" s="402">
        <f t="shared" si="2"/>
        <v>14</v>
      </c>
      <c r="S49" s="402">
        <f t="shared" si="3"/>
        <v>14</v>
      </c>
      <c r="T49" s="401"/>
      <c r="U49" s="401"/>
      <c r="V49" s="401"/>
      <c r="W49" s="401"/>
      <c r="X49" s="402">
        <f t="shared" si="4"/>
        <v>0</v>
      </c>
      <c r="Y49" s="402">
        <f t="shared" si="5"/>
        <v>0</v>
      </c>
      <c r="Z49" s="103"/>
      <c r="AA49" s="403">
        <f t="shared" si="13"/>
        <v>7</v>
      </c>
      <c r="AB49" s="403">
        <f t="shared" si="6"/>
        <v>7</v>
      </c>
      <c r="AC49" s="403">
        <f t="shared" si="7"/>
        <v>8</v>
      </c>
      <c r="AD49" s="403">
        <f t="shared" si="8"/>
        <v>8</v>
      </c>
      <c r="AE49" s="404">
        <f t="shared" si="9"/>
        <v>15</v>
      </c>
      <c r="AF49" s="404">
        <f t="shared" si="10"/>
        <v>15</v>
      </c>
      <c r="AG49" s="546"/>
      <c r="AH49" s="548"/>
      <c r="AU49" s="491"/>
    </row>
    <row r="50" spans="1:47" ht="15" x14ac:dyDescent="0.25">
      <c r="A50" s="388" t="s">
        <v>108</v>
      </c>
      <c r="B50" s="389">
        <v>5</v>
      </c>
      <c r="C50" s="389">
        <v>4</v>
      </c>
      <c r="D50" s="389">
        <v>2</v>
      </c>
      <c r="E50" s="389">
        <v>2</v>
      </c>
      <c r="F50" s="390">
        <f t="shared" si="11"/>
        <v>7</v>
      </c>
      <c r="G50" s="390">
        <f t="shared" si="12"/>
        <v>6</v>
      </c>
      <c r="H50" s="389">
        <v>5</v>
      </c>
      <c r="I50" s="389">
        <v>2</v>
      </c>
      <c r="J50" s="389">
        <v>3</v>
      </c>
      <c r="K50" s="389">
        <v>2</v>
      </c>
      <c r="L50" s="390">
        <f t="shared" si="0"/>
        <v>8</v>
      </c>
      <c r="M50" s="390">
        <f t="shared" si="1"/>
        <v>4</v>
      </c>
      <c r="N50" s="389">
        <v>5</v>
      </c>
      <c r="O50" s="389">
        <v>5</v>
      </c>
      <c r="P50" s="389">
        <v>2</v>
      </c>
      <c r="Q50" s="389">
        <v>1</v>
      </c>
      <c r="R50" s="390">
        <f t="shared" si="2"/>
        <v>7</v>
      </c>
      <c r="S50" s="390">
        <f t="shared" si="3"/>
        <v>6</v>
      </c>
      <c r="T50" s="389"/>
      <c r="U50" s="389"/>
      <c r="V50" s="389"/>
      <c r="W50" s="389"/>
      <c r="X50" s="390">
        <f t="shared" si="4"/>
        <v>0</v>
      </c>
      <c r="Y50" s="390">
        <f t="shared" si="5"/>
        <v>0</v>
      </c>
      <c r="Z50" s="103"/>
      <c r="AA50" s="391">
        <f t="shared" si="13"/>
        <v>15</v>
      </c>
      <c r="AB50" s="391">
        <f t="shared" si="6"/>
        <v>11</v>
      </c>
      <c r="AC50" s="391">
        <f t="shared" si="7"/>
        <v>7</v>
      </c>
      <c r="AD50" s="391">
        <f t="shared" si="8"/>
        <v>5</v>
      </c>
      <c r="AE50" s="392">
        <f t="shared" si="9"/>
        <v>22</v>
      </c>
      <c r="AF50" s="392">
        <f t="shared" si="10"/>
        <v>16</v>
      </c>
      <c r="AG50" s="546"/>
      <c r="AH50" s="548"/>
      <c r="AU50" s="491"/>
    </row>
    <row r="51" spans="1:47" ht="15" x14ac:dyDescent="0.25">
      <c r="A51" s="393" t="s">
        <v>377</v>
      </c>
      <c r="B51" s="394">
        <v>5</v>
      </c>
      <c r="C51" s="394">
        <v>4</v>
      </c>
      <c r="D51" s="394">
        <v>2</v>
      </c>
      <c r="E51" s="394">
        <v>2</v>
      </c>
      <c r="F51" s="395">
        <f t="shared" si="11"/>
        <v>7</v>
      </c>
      <c r="G51" s="395">
        <f t="shared" si="12"/>
        <v>6</v>
      </c>
      <c r="H51" s="394">
        <v>5</v>
      </c>
      <c r="I51" s="394">
        <v>2</v>
      </c>
      <c r="J51" s="394">
        <v>3</v>
      </c>
      <c r="K51" s="394">
        <v>2</v>
      </c>
      <c r="L51" s="395">
        <f t="shared" si="0"/>
        <v>8</v>
      </c>
      <c r="M51" s="395">
        <f t="shared" si="1"/>
        <v>4</v>
      </c>
      <c r="N51" s="394">
        <v>5</v>
      </c>
      <c r="O51" s="394">
        <v>5</v>
      </c>
      <c r="P51" s="394">
        <v>2</v>
      </c>
      <c r="Q51" s="394">
        <v>1</v>
      </c>
      <c r="R51" s="395">
        <f t="shared" si="2"/>
        <v>7</v>
      </c>
      <c r="S51" s="395">
        <f t="shared" si="3"/>
        <v>6</v>
      </c>
      <c r="T51" s="394"/>
      <c r="U51" s="394"/>
      <c r="V51" s="394"/>
      <c r="W51" s="394"/>
      <c r="X51" s="395">
        <f t="shared" si="4"/>
        <v>0</v>
      </c>
      <c r="Y51" s="395">
        <f t="shared" si="5"/>
        <v>0</v>
      </c>
      <c r="Z51" s="103"/>
      <c r="AA51" s="396">
        <f t="shared" si="13"/>
        <v>15</v>
      </c>
      <c r="AB51" s="396">
        <f t="shared" si="6"/>
        <v>11</v>
      </c>
      <c r="AC51" s="396">
        <f t="shared" si="7"/>
        <v>7</v>
      </c>
      <c r="AD51" s="396">
        <f t="shared" si="8"/>
        <v>5</v>
      </c>
      <c r="AE51" s="397">
        <f t="shared" si="9"/>
        <v>22</v>
      </c>
      <c r="AF51" s="397">
        <f t="shared" si="10"/>
        <v>16</v>
      </c>
      <c r="AG51" s="546"/>
      <c r="AH51" s="548"/>
      <c r="AU51" s="491"/>
    </row>
    <row r="52" spans="1:47" ht="15" x14ac:dyDescent="0.25">
      <c r="A52" s="388" t="s">
        <v>153</v>
      </c>
      <c r="B52" s="389"/>
      <c r="C52" s="389"/>
      <c r="D52" s="389">
        <v>1</v>
      </c>
      <c r="E52" s="389">
        <v>1</v>
      </c>
      <c r="F52" s="390">
        <f t="shared" si="11"/>
        <v>1</v>
      </c>
      <c r="G52" s="390">
        <f t="shared" si="12"/>
        <v>1</v>
      </c>
      <c r="H52" s="389">
        <v>2</v>
      </c>
      <c r="I52" s="389">
        <v>2</v>
      </c>
      <c r="J52" s="389">
        <v>1</v>
      </c>
      <c r="K52" s="389">
        <v>1</v>
      </c>
      <c r="L52" s="390">
        <f t="shared" si="0"/>
        <v>3</v>
      </c>
      <c r="M52" s="390">
        <f t="shared" si="1"/>
        <v>3</v>
      </c>
      <c r="N52" s="389">
        <v>3</v>
      </c>
      <c r="O52" s="389">
        <v>2</v>
      </c>
      <c r="P52" s="389"/>
      <c r="Q52" s="389"/>
      <c r="R52" s="390">
        <f t="shared" si="2"/>
        <v>3</v>
      </c>
      <c r="S52" s="390">
        <f t="shared" si="3"/>
        <v>2</v>
      </c>
      <c r="T52" s="389"/>
      <c r="U52" s="389"/>
      <c r="V52" s="389"/>
      <c r="W52" s="389"/>
      <c r="X52" s="390">
        <f t="shared" si="4"/>
        <v>0</v>
      </c>
      <c r="Y52" s="390">
        <f t="shared" si="5"/>
        <v>0</v>
      </c>
      <c r="Z52" s="103"/>
      <c r="AA52" s="391">
        <f t="shared" si="13"/>
        <v>5</v>
      </c>
      <c r="AB52" s="391">
        <f t="shared" si="6"/>
        <v>4</v>
      </c>
      <c r="AC52" s="391">
        <f t="shared" si="7"/>
        <v>2</v>
      </c>
      <c r="AD52" s="391">
        <f t="shared" si="8"/>
        <v>2</v>
      </c>
      <c r="AE52" s="392">
        <f t="shared" si="9"/>
        <v>7</v>
      </c>
      <c r="AF52" s="392">
        <f t="shared" si="10"/>
        <v>6</v>
      </c>
      <c r="AG52" s="546"/>
      <c r="AH52" s="547"/>
      <c r="AU52" s="491"/>
    </row>
    <row r="53" spans="1:47" ht="15" x14ac:dyDescent="0.25">
      <c r="A53" s="393" t="s">
        <v>153</v>
      </c>
      <c r="B53" s="394"/>
      <c r="C53" s="394"/>
      <c r="D53" s="394">
        <v>1</v>
      </c>
      <c r="E53" s="394">
        <v>1</v>
      </c>
      <c r="F53" s="395">
        <f t="shared" si="11"/>
        <v>1</v>
      </c>
      <c r="G53" s="395">
        <f t="shared" si="12"/>
        <v>1</v>
      </c>
      <c r="H53" s="394">
        <v>2</v>
      </c>
      <c r="I53" s="394">
        <v>2</v>
      </c>
      <c r="J53" s="394">
        <v>1</v>
      </c>
      <c r="K53" s="394">
        <v>1</v>
      </c>
      <c r="L53" s="395">
        <f t="shared" si="0"/>
        <v>3</v>
      </c>
      <c r="M53" s="395">
        <f t="shared" si="1"/>
        <v>3</v>
      </c>
      <c r="N53" s="394">
        <v>3</v>
      </c>
      <c r="O53" s="394">
        <v>2</v>
      </c>
      <c r="P53" s="394"/>
      <c r="Q53" s="394"/>
      <c r="R53" s="395">
        <f t="shared" si="2"/>
        <v>3</v>
      </c>
      <c r="S53" s="395">
        <f t="shared" si="3"/>
        <v>2</v>
      </c>
      <c r="T53" s="394"/>
      <c r="U53" s="394"/>
      <c r="V53" s="394"/>
      <c r="W53" s="394"/>
      <c r="X53" s="395">
        <f t="shared" si="4"/>
        <v>0</v>
      </c>
      <c r="Y53" s="395">
        <f t="shared" si="5"/>
        <v>0</v>
      </c>
      <c r="Z53" s="103"/>
      <c r="AA53" s="396">
        <f t="shared" si="13"/>
        <v>5</v>
      </c>
      <c r="AB53" s="396">
        <f t="shared" si="6"/>
        <v>4</v>
      </c>
      <c r="AC53" s="396">
        <f t="shared" si="7"/>
        <v>2</v>
      </c>
      <c r="AD53" s="396">
        <f t="shared" si="8"/>
        <v>2</v>
      </c>
      <c r="AE53" s="397">
        <f t="shared" si="9"/>
        <v>7</v>
      </c>
      <c r="AF53" s="397">
        <f t="shared" si="10"/>
        <v>6</v>
      </c>
      <c r="AG53" s="546"/>
      <c r="AH53" s="548"/>
      <c r="AU53" s="491"/>
    </row>
    <row r="54" spans="1:47" ht="15" x14ac:dyDescent="0.25">
      <c r="A54" s="388" t="s">
        <v>124</v>
      </c>
      <c r="B54" s="389">
        <v>2</v>
      </c>
      <c r="C54" s="389">
        <v>2</v>
      </c>
      <c r="D54" s="389">
        <v>1</v>
      </c>
      <c r="E54" s="389">
        <v>1</v>
      </c>
      <c r="F54" s="390">
        <f t="shared" si="11"/>
        <v>3</v>
      </c>
      <c r="G54" s="390">
        <f t="shared" si="12"/>
        <v>3</v>
      </c>
      <c r="H54" s="389">
        <v>6</v>
      </c>
      <c r="I54" s="389">
        <v>4</v>
      </c>
      <c r="J54" s="389">
        <v>3</v>
      </c>
      <c r="K54" s="389">
        <v>3</v>
      </c>
      <c r="L54" s="390">
        <f t="shared" si="0"/>
        <v>9</v>
      </c>
      <c r="M54" s="390">
        <f t="shared" si="1"/>
        <v>7</v>
      </c>
      <c r="N54" s="389">
        <v>6</v>
      </c>
      <c r="O54" s="389">
        <v>4</v>
      </c>
      <c r="P54" s="389">
        <v>1</v>
      </c>
      <c r="Q54" s="389">
        <v>1</v>
      </c>
      <c r="R54" s="390">
        <f t="shared" si="2"/>
        <v>7</v>
      </c>
      <c r="S54" s="390">
        <f t="shared" si="3"/>
        <v>5</v>
      </c>
      <c r="T54" s="389"/>
      <c r="U54" s="389"/>
      <c r="V54" s="389"/>
      <c r="W54" s="389"/>
      <c r="X54" s="390">
        <f t="shared" si="4"/>
        <v>0</v>
      </c>
      <c r="Y54" s="390">
        <f t="shared" si="5"/>
        <v>0</v>
      </c>
      <c r="Z54" s="103"/>
      <c r="AA54" s="391">
        <f t="shared" si="13"/>
        <v>14</v>
      </c>
      <c r="AB54" s="391">
        <f t="shared" si="6"/>
        <v>10</v>
      </c>
      <c r="AC54" s="391">
        <f t="shared" si="7"/>
        <v>5</v>
      </c>
      <c r="AD54" s="391">
        <f t="shared" si="8"/>
        <v>5</v>
      </c>
      <c r="AE54" s="392">
        <f t="shared" si="9"/>
        <v>19</v>
      </c>
      <c r="AF54" s="392">
        <f t="shared" si="10"/>
        <v>15</v>
      </c>
      <c r="AG54" s="546"/>
      <c r="AH54" s="547"/>
      <c r="AU54" s="491"/>
    </row>
    <row r="55" spans="1:47" ht="15" x14ac:dyDescent="0.25">
      <c r="A55" s="393" t="s">
        <v>124</v>
      </c>
      <c r="B55" s="394">
        <v>2</v>
      </c>
      <c r="C55" s="394">
        <v>2</v>
      </c>
      <c r="D55" s="394">
        <v>1</v>
      </c>
      <c r="E55" s="394">
        <v>1</v>
      </c>
      <c r="F55" s="395">
        <f t="shared" si="11"/>
        <v>3</v>
      </c>
      <c r="G55" s="395">
        <f t="shared" si="12"/>
        <v>3</v>
      </c>
      <c r="H55" s="394">
        <v>6</v>
      </c>
      <c r="I55" s="394">
        <v>4</v>
      </c>
      <c r="J55" s="394">
        <v>3</v>
      </c>
      <c r="K55" s="394">
        <v>3</v>
      </c>
      <c r="L55" s="395">
        <f t="shared" si="0"/>
        <v>9</v>
      </c>
      <c r="M55" s="395">
        <f t="shared" si="1"/>
        <v>7</v>
      </c>
      <c r="N55" s="394">
        <v>6</v>
      </c>
      <c r="O55" s="394">
        <v>4</v>
      </c>
      <c r="P55" s="394">
        <v>1</v>
      </c>
      <c r="Q55" s="394">
        <v>1</v>
      </c>
      <c r="R55" s="395">
        <f t="shared" si="2"/>
        <v>7</v>
      </c>
      <c r="S55" s="395">
        <f t="shared" si="3"/>
        <v>5</v>
      </c>
      <c r="T55" s="394"/>
      <c r="U55" s="394"/>
      <c r="V55" s="394"/>
      <c r="W55" s="394"/>
      <c r="X55" s="395">
        <f t="shared" si="4"/>
        <v>0</v>
      </c>
      <c r="Y55" s="395">
        <f t="shared" si="5"/>
        <v>0</v>
      </c>
      <c r="Z55" s="103"/>
      <c r="AA55" s="396">
        <f t="shared" si="13"/>
        <v>14</v>
      </c>
      <c r="AB55" s="396">
        <f t="shared" si="6"/>
        <v>10</v>
      </c>
      <c r="AC55" s="396">
        <f t="shared" si="7"/>
        <v>5</v>
      </c>
      <c r="AD55" s="396">
        <f t="shared" si="8"/>
        <v>5</v>
      </c>
      <c r="AE55" s="397">
        <f t="shared" si="9"/>
        <v>19</v>
      </c>
      <c r="AF55" s="397">
        <f t="shared" si="10"/>
        <v>15</v>
      </c>
      <c r="AG55" s="546"/>
      <c r="AH55" s="548"/>
      <c r="AU55" s="491"/>
    </row>
    <row r="56" spans="1:47" ht="15" x14ac:dyDescent="0.25">
      <c r="A56" s="388" t="s">
        <v>109</v>
      </c>
      <c r="B56" s="389">
        <v>17</v>
      </c>
      <c r="C56" s="389">
        <v>17</v>
      </c>
      <c r="D56" s="389">
        <v>10</v>
      </c>
      <c r="E56" s="389">
        <v>10</v>
      </c>
      <c r="F56" s="390">
        <f t="shared" si="11"/>
        <v>27</v>
      </c>
      <c r="G56" s="390">
        <f t="shared" si="12"/>
        <v>27</v>
      </c>
      <c r="H56" s="389">
        <v>35</v>
      </c>
      <c r="I56" s="389">
        <v>34</v>
      </c>
      <c r="J56" s="389">
        <v>18</v>
      </c>
      <c r="K56" s="389">
        <v>16</v>
      </c>
      <c r="L56" s="390">
        <f t="shared" si="0"/>
        <v>53</v>
      </c>
      <c r="M56" s="390">
        <f t="shared" si="1"/>
        <v>50</v>
      </c>
      <c r="N56" s="389">
        <v>41</v>
      </c>
      <c r="O56" s="389">
        <v>36</v>
      </c>
      <c r="P56" s="389">
        <v>9</v>
      </c>
      <c r="Q56" s="389">
        <v>9</v>
      </c>
      <c r="R56" s="390">
        <f t="shared" si="2"/>
        <v>50</v>
      </c>
      <c r="S56" s="390">
        <f t="shared" si="3"/>
        <v>45</v>
      </c>
      <c r="T56" s="389">
        <v>5</v>
      </c>
      <c r="U56" s="389">
        <v>5</v>
      </c>
      <c r="V56" s="389"/>
      <c r="W56" s="389"/>
      <c r="X56" s="390">
        <f t="shared" si="4"/>
        <v>5</v>
      </c>
      <c r="Y56" s="390">
        <f t="shared" si="5"/>
        <v>5</v>
      </c>
      <c r="Z56" s="103"/>
      <c r="AA56" s="391">
        <f t="shared" si="13"/>
        <v>98</v>
      </c>
      <c r="AB56" s="391">
        <f t="shared" si="6"/>
        <v>92</v>
      </c>
      <c r="AC56" s="391">
        <f t="shared" si="7"/>
        <v>37</v>
      </c>
      <c r="AD56" s="391">
        <f t="shared" si="8"/>
        <v>35</v>
      </c>
      <c r="AE56" s="392">
        <f t="shared" si="9"/>
        <v>135</v>
      </c>
      <c r="AF56" s="392">
        <f t="shared" si="10"/>
        <v>127</v>
      </c>
      <c r="AG56" s="546"/>
      <c r="AH56" s="547"/>
      <c r="AU56" s="491"/>
    </row>
    <row r="57" spans="1:47" ht="15" x14ac:dyDescent="0.25">
      <c r="A57" s="393" t="s">
        <v>171</v>
      </c>
      <c r="B57" s="394"/>
      <c r="C57" s="394"/>
      <c r="D57" s="394">
        <v>2</v>
      </c>
      <c r="E57" s="394">
        <v>2</v>
      </c>
      <c r="F57" s="395">
        <f t="shared" si="11"/>
        <v>2</v>
      </c>
      <c r="G57" s="395">
        <f t="shared" si="12"/>
        <v>2</v>
      </c>
      <c r="H57" s="394">
        <v>3</v>
      </c>
      <c r="I57" s="394">
        <v>3</v>
      </c>
      <c r="J57" s="394">
        <v>1</v>
      </c>
      <c r="K57" s="394">
        <v>1</v>
      </c>
      <c r="L57" s="395">
        <f t="shared" si="0"/>
        <v>4</v>
      </c>
      <c r="M57" s="395">
        <f t="shared" si="1"/>
        <v>4</v>
      </c>
      <c r="N57" s="394">
        <v>5</v>
      </c>
      <c r="O57" s="394">
        <v>3</v>
      </c>
      <c r="P57" s="394"/>
      <c r="Q57" s="394"/>
      <c r="R57" s="395">
        <f t="shared" si="2"/>
        <v>5</v>
      </c>
      <c r="S57" s="395">
        <f t="shared" si="3"/>
        <v>3</v>
      </c>
      <c r="T57" s="394"/>
      <c r="U57" s="394"/>
      <c r="V57" s="394"/>
      <c r="W57" s="394"/>
      <c r="X57" s="395">
        <f t="shared" si="4"/>
        <v>0</v>
      </c>
      <c r="Y57" s="395">
        <f t="shared" si="5"/>
        <v>0</v>
      </c>
      <c r="Z57" s="103"/>
      <c r="AA57" s="396">
        <f t="shared" si="13"/>
        <v>8</v>
      </c>
      <c r="AB57" s="396">
        <f t="shared" si="6"/>
        <v>6</v>
      </c>
      <c r="AC57" s="396">
        <f t="shared" si="7"/>
        <v>3</v>
      </c>
      <c r="AD57" s="396">
        <f t="shared" si="8"/>
        <v>3</v>
      </c>
      <c r="AE57" s="397">
        <f t="shared" si="9"/>
        <v>11</v>
      </c>
      <c r="AF57" s="397">
        <f t="shared" si="10"/>
        <v>9</v>
      </c>
      <c r="AG57" s="546"/>
      <c r="AH57" s="548"/>
      <c r="AU57" s="491"/>
    </row>
    <row r="58" spans="1:47" ht="15" x14ac:dyDescent="0.25">
      <c r="A58" s="393" t="s">
        <v>447</v>
      </c>
      <c r="B58" s="394"/>
      <c r="C58" s="394"/>
      <c r="D58" s="394"/>
      <c r="E58" s="394"/>
      <c r="F58" s="395">
        <f t="shared" si="11"/>
        <v>0</v>
      </c>
      <c r="G58" s="395">
        <f t="shared" si="12"/>
        <v>0</v>
      </c>
      <c r="H58" s="394"/>
      <c r="I58" s="394"/>
      <c r="J58" s="394"/>
      <c r="K58" s="394"/>
      <c r="L58" s="395">
        <f t="shared" si="0"/>
        <v>0</v>
      </c>
      <c r="M58" s="395">
        <f t="shared" si="1"/>
        <v>0</v>
      </c>
      <c r="N58" s="394">
        <v>3</v>
      </c>
      <c r="O58" s="394">
        <v>2</v>
      </c>
      <c r="P58" s="394">
        <v>1</v>
      </c>
      <c r="Q58" s="394">
        <v>1</v>
      </c>
      <c r="R58" s="395">
        <f t="shared" si="2"/>
        <v>4</v>
      </c>
      <c r="S58" s="395">
        <f t="shared" si="3"/>
        <v>3</v>
      </c>
      <c r="T58" s="394"/>
      <c r="U58" s="394"/>
      <c r="V58" s="394"/>
      <c r="W58" s="394"/>
      <c r="X58" s="395">
        <f t="shared" si="4"/>
        <v>0</v>
      </c>
      <c r="Y58" s="395">
        <f t="shared" si="5"/>
        <v>0</v>
      </c>
      <c r="Z58" s="103"/>
      <c r="AA58" s="396">
        <f t="shared" si="13"/>
        <v>3</v>
      </c>
      <c r="AB58" s="396">
        <f t="shared" si="6"/>
        <v>2</v>
      </c>
      <c r="AC58" s="396">
        <f t="shared" si="7"/>
        <v>1</v>
      </c>
      <c r="AD58" s="396">
        <f t="shared" si="8"/>
        <v>1</v>
      </c>
      <c r="AE58" s="397">
        <f t="shared" si="9"/>
        <v>4</v>
      </c>
      <c r="AF58" s="397">
        <f t="shared" si="10"/>
        <v>3</v>
      </c>
      <c r="AG58" s="546"/>
      <c r="AH58" s="548"/>
      <c r="AU58" s="491"/>
    </row>
    <row r="59" spans="1:47" ht="15" x14ac:dyDescent="0.25">
      <c r="A59" s="393" t="s">
        <v>489</v>
      </c>
      <c r="B59" s="394"/>
      <c r="C59" s="394"/>
      <c r="D59" s="394"/>
      <c r="E59" s="394"/>
      <c r="F59" s="395">
        <f t="shared" si="11"/>
        <v>0</v>
      </c>
      <c r="G59" s="395">
        <f t="shared" si="12"/>
        <v>0</v>
      </c>
      <c r="H59" s="394">
        <v>1</v>
      </c>
      <c r="I59" s="394">
        <v>1</v>
      </c>
      <c r="J59" s="394"/>
      <c r="K59" s="394"/>
      <c r="L59" s="395">
        <f t="shared" si="0"/>
        <v>1</v>
      </c>
      <c r="M59" s="395">
        <f t="shared" si="1"/>
        <v>1</v>
      </c>
      <c r="N59" s="394">
        <v>1</v>
      </c>
      <c r="O59" s="394">
        <v>1</v>
      </c>
      <c r="P59" s="394">
        <v>1</v>
      </c>
      <c r="Q59" s="394">
        <v>1</v>
      </c>
      <c r="R59" s="395">
        <f t="shared" si="2"/>
        <v>2</v>
      </c>
      <c r="S59" s="395">
        <f t="shared" si="3"/>
        <v>2</v>
      </c>
      <c r="T59" s="394"/>
      <c r="U59" s="394"/>
      <c r="V59" s="394"/>
      <c r="W59" s="394"/>
      <c r="X59" s="395">
        <f t="shared" si="4"/>
        <v>0</v>
      </c>
      <c r="Y59" s="395">
        <f t="shared" si="5"/>
        <v>0</v>
      </c>
      <c r="Z59" s="103"/>
      <c r="AA59" s="396">
        <f t="shared" si="13"/>
        <v>2</v>
      </c>
      <c r="AB59" s="396">
        <f t="shared" si="6"/>
        <v>2</v>
      </c>
      <c r="AC59" s="396">
        <f t="shared" si="7"/>
        <v>1</v>
      </c>
      <c r="AD59" s="396">
        <f t="shared" si="8"/>
        <v>1</v>
      </c>
      <c r="AE59" s="397">
        <f t="shared" si="9"/>
        <v>3</v>
      </c>
      <c r="AF59" s="397">
        <f t="shared" si="10"/>
        <v>3</v>
      </c>
      <c r="AG59" s="546"/>
      <c r="AH59" s="547"/>
      <c r="AU59" s="491"/>
    </row>
    <row r="60" spans="1:47" ht="15" x14ac:dyDescent="0.25">
      <c r="A60" s="393" t="s">
        <v>109</v>
      </c>
      <c r="B60" s="394">
        <v>14</v>
      </c>
      <c r="C60" s="394">
        <v>14</v>
      </c>
      <c r="D60" s="394">
        <v>7</v>
      </c>
      <c r="E60" s="394">
        <v>7</v>
      </c>
      <c r="F60" s="395">
        <f t="shared" si="11"/>
        <v>21</v>
      </c>
      <c r="G60" s="395">
        <f t="shared" si="12"/>
        <v>21</v>
      </c>
      <c r="H60" s="394">
        <v>23</v>
      </c>
      <c r="I60" s="394">
        <v>22</v>
      </c>
      <c r="J60" s="394">
        <v>14</v>
      </c>
      <c r="K60" s="394">
        <v>14</v>
      </c>
      <c r="L60" s="395">
        <f t="shared" si="0"/>
        <v>37</v>
      </c>
      <c r="M60" s="395">
        <f t="shared" si="1"/>
        <v>36</v>
      </c>
      <c r="N60" s="394">
        <v>17</v>
      </c>
      <c r="O60" s="394">
        <v>17</v>
      </c>
      <c r="P60" s="394">
        <v>4</v>
      </c>
      <c r="Q60" s="394">
        <v>4</v>
      </c>
      <c r="R60" s="395">
        <f t="shared" si="2"/>
        <v>21</v>
      </c>
      <c r="S60" s="395">
        <f t="shared" si="3"/>
        <v>21</v>
      </c>
      <c r="T60" s="394">
        <v>5</v>
      </c>
      <c r="U60" s="394">
        <v>5</v>
      </c>
      <c r="V60" s="394"/>
      <c r="W60" s="394"/>
      <c r="X60" s="395">
        <f t="shared" si="4"/>
        <v>5</v>
      </c>
      <c r="Y60" s="395">
        <f t="shared" si="5"/>
        <v>5</v>
      </c>
      <c r="Z60" s="103"/>
      <c r="AA60" s="396">
        <f t="shared" si="13"/>
        <v>59</v>
      </c>
      <c r="AB60" s="396">
        <f t="shared" si="6"/>
        <v>58</v>
      </c>
      <c r="AC60" s="396">
        <f t="shared" si="7"/>
        <v>25</v>
      </c>
      <c r="AD60" s="396">
        <f t="shared" si="8"/>
        <v>25</v>
      </c>
      <c r="AE60" s="397">
        <f t="shared" si="9"/>
        <v>84</v>
      </c>
      <c r="AF60" s="397">
        <f t="shared" si="10"/>
        <v>83</v>
      </c>
      <c r="AG60" s="546"/>
      <c r="AH60" s="548"/>
      <c r="AU60" s="491"/>
    </row>
    <row r="61" spans="1:47" ht="15" x14ac:dyDescent="0.25">
      <c r="A61" s="393" t="s">
        <v>172</v>
      </c>
      <c r="B61" s="394">
        <v>1</v>
      </c>
      <c r="C61" s="394">
        <v>1</v>
      </c>
      <c r="D61" s="394"/>
      <c r="E61" s="394"/>
      <c r="F61" s="395">
        <f t="shared" ref="F61" si="83">B61+D61</f>
        <v>1</v>
      </c>
      <c r="G61" s="395">
        <f t="shared" ref="G61" si="84">C61+E61</f>
        <v>1</v>
      </c>
      <c r="H61" s="394"/>
      <c r="I61" s="394"/>
      <c r="J61" s="394"/>
      <c r="K61" s="394"/>
      <c r="L61" s="395">
        <f t="shared" ref="L61" si="85">H61+J61</f>
        <v>0</v>
      </c>
      <c r="M61" s="395">
        <f t="shared" ref="M61" si="86">I61+K61</f>
        <v>0</v>
      </c>
      <c r="N61" s="394"/>
      <c r="O61" s="394"/>
      <c r="P61" s="394"/>
      <c r="Q61" s="394"/>
      <c r="R61" s="395">
        <f t="shared" ref="R61" si="87">N61+P61</f>
        <v>0</v>
      </c>
      <c r="S61" s="395">
        <f t="shared" ref="S61" si="88">O61+Q61</f>
        <v>0</v>
      </c>
      <c r="T61" s="394"/>
      <c r="U61" s="394"/>
      <c r="V61" s="394"/>
      <c r="W61" s="394"/>
      <c r="X61" s="395">
        <f t="shared" ref="X61" si="89">T61+V61</f>
        <v>0</v>
      </c>
      <c r="Y61" s="395">
        <f t="shared" ref="Y61" si="90">U61+W61</f>
        <v>0</v>
      </c>
      <c r="Z61" s="103"/>
      <c r="AA61" s="396">
        <f t="shared" ref="AA61" si="91">B61+H61+N61+T61</f>
        <v>1</v>
      </c>
      <c r="AB61" s="396">
        <f t="shared" ref="AB61" si="92">C61+I61+O61+U61</f>
        <v>1</v>
      </c>
      <c r="AC61" s="396">
        <f t="shared" ref="AC61" si="93">D61+J61+P61+V61</f>
        <v>0</v>
      </c>
      <c r="AD61" s="396">
        <f t="shared" ref="AD61" si="94">E61+K61+Q61+W61</f>
        <v>0</v>
      </c>
      <c r="AE61" s="397">
        <f t="shared" ref="AE61" si="95">F61+L61+R61+X61</f>
        <v>1</v>
      </c>
      <c r="AF61" s="397">
        <f t="shared" ref="AF61" si="96">G61+M61+S61+Y61</f>
        <v>1</v>
      </c>
      <c r="AG61" s="546"/>
      <c r="AH61" s="547"/>
      <c r="AU61" s="491"/>
    </row>
    <row r="62" spans="1:47" ht="15" x14ac:dyDescent="0.25">
      <c r="A62" s="393" t="s">
        <v>173</v>
      </c>
      <c r="B62" s="394">
        <v>1</v>
      </c>
      <c r="C62" s="394">
        <v>1</v>
      </c>
      <c r="D62" s="394"/>
      <c r="E62" s="394"/>
      <c r="F62" s="395">
        <f t="shared" si="11"/>
        <v>1</v>
      </c>
      <c r="G62" s="395">
        <f t="shared" si="12"/>
        <v>1</v>
      </c>
      <c r="H62" s="394">
        <v>4</v>
      </c>
      <c r="I62" s="394">
        <v>4</v>
      </c>
      <c r="J62" s="394">
        <v>2</v>
      </c>
      <c r="K62" s="394">
        <v>1</v>
      </c>
      <c r="L62" s="395">
        <f t="shared" si="0"/>
        <v>6</v>
      </c>
      <c r="M62" s="395">
        <f t="shared" si="1"/>
        <v>5</v>
      </c>
      <c r="N62" s="394">
        <v>9</v>
      </c>
      <c r="O62" s="394">
        <v>7</v>
      </c>
      <c r="P62" s="394">
        <v>1</v>
      </c>
      <c r="Q62" s="394">
        <v>1</v>
      </c>
      <c r="R62" s="395">
        <f t="shared" si="2"/>
        <v>10</v>
      </c>
      <c r="S62" s="395">
        <f t="shared" si="3"/>
        <v>8</v>
      </c>
      <c r="T62" s="394"/>
      <c r="U62" s="394"/>
      <c r="V62" s="394"/>
      <c r="W62" s="394"/>
      <c r="X62" s="395">
        <f t="shared" si="4"/>
        <v>0</v>
      </c>
      <c r="Y62" s="395">
        <f t="shared" si="5"/>
        <v>0</v>
      </c>
      <c r="Z62" s="103"/>
      <c r="AA62" s="396">
        <f t="shared" si="13"/>
        <v>14</v>
      </c>
      <c r="AB62" s="396">
        <f t="shared" si="6"/>
        <v>12</v>
      </c>
      <c r="AC62" s="396">
        <f t="shared" si="7"/>
        <v>3</v>
      </c>
      <c r="AD62" s="396">
        <f t="shared" si="8"/>
        <v>2</v>
      </c>
      <c r="AE62" s="397">
        <f t="shared" si="9"/>
        <v>17</v>
      </c>
      <c r="AF62" s="397">
        <f t="shared" si="10"/>
        <v>14</v>
      </c>
      <c r="AG62" s="546"/>
      <c r="AH62" s="548"/>
      <c r="AU62" s="491"/>
    </row>
    <row r="63" spans="1:47" ht="15" x14ac:dyDescent="0.25">
      <c r="A63" s="393" t="s">
        <v>455</v>
      </c>
      <c r="B63" s="394">
        <v>1</v>
      </c>
      <c r="C63" s="394">
        <v>1</v>
      </c>
      <c r="D63" s="394">
        <v>1</v>
      </c>
      <c r="E63" s="394">
        <v>1</v>
      </c>
      <c r="F63" s="395">
        <f t="shared" si="11"/>
        <v>2</v>
      </c>
      <c r="G63" s="395">
        <f t="shared" si="12"/>
        <v>2</v>
      </c>
      <c r="H63" s="394">
        <v>4</v>
      </c>
      <c r="I63" s="394">
        <v>4</v>
      </c>
      <c r="J63" s="394">
        <v>1</v>
      </c>
      <c r="K63" s="394"/>
      <c r="L63" s="395">
        <f t="shared" si="0"/>
        <v>5</v>
      </c>
      <c r="M63" s="395">
        <f t="shared" si="1"/>
        <v>4</v>
      </c>
      <c r="N63" s="394">
        <v>6</v>
      </c>
      <c r="O63" s="394">
        <v>6</v>
      </c>
      <c r="P63" s="394">
        <v>2</v>
      </c>
      <c r="Q63" s="394">
        <v>2</v>
      </c>
      <c r="R63" s="395">
        <f t="shared" si="2"/>
        <v>8</v>
      </c>
      <c r="S63" s="395">
        <f t="shared" si="3"/>
        <v>8</v>
      </c>
      <c r="T63" s="394"/>
      <c r="U63" s="394"/>
      <c r="V63" s="394"/>
      <c r="W63" s="394"/>
      <c r="X63" s="395">
        <f t="shared" si="4"/>
        <v>0</v>
      </c>
      <c r="Y63" s="395">
        <f t="shared" si="5"/>
        <v>0</v>
      </c>
      <c r="Z63" s="103"/>
      <c r="AA63" s="396">
        <f t="shared" si="13"/>
        <v>11</v>
      </c>
      <c r="AB63" s="396">
        <f t="shared" si="6"/>
        <v>11</v>
      </c>
      <c r="AC63" s="396">
        <f t="shared" si="7"/>
        <v>4</v>
      </c>
      <c r="AD63" s="396">
        <f t="shared" si="8"/>
        <v>3</v>
      </c>
      <c r="AE63" s="397">
        <f t="shared" si="9"/>
        <v>15</v>
      </c>
      <c r="AF63" s="397">
        <f t="shared" si="10"/>
        <v>14</v>
      </c>
      <c r="AG63" s="546"/>
      <c r="AH63" s="548"/>
      <c r="AU63" s="491"/>
    </row>
    <row r="64" spans="1:47" ht="15" x14ac:dyDescent="0.25">
      <c r="A64" s="388" t="s">
        <v>123</v>
      </c>
      <c r="B64" s="389">
        <v>1</v>
      </c>
      <c r="C64" s="389"/>
      <c r="D64" s="389">
        <v>2</v>
      </c>
      <c r="E64" s="389">
        <v>2</v>
      </c>
      <c r="F64" s="390">
        <f t="shared" si="11"/>
        <v>3</v>
      </c>
      <c r="G64" s="390">
        <f t="shared" si="12"/>
        <v>2</v>
      </c>
      <c r="H64" s="389">
        <v>5</v>
      </c>
      <c r="I64" s="389">
        <v>5</v>
      </c>
      <c r="J64" s="389"/>
      <c r="K64" s="389"/>
      <c r="L64" s="390">
        <f t="shared" si="0"/>
        <v>5</v>
      </c>
      <c r="M64" s="390">
        <f t="shared" si="1"/>
        <v>5</v>
      </c>
      <c r="N64" s="389">
        <v>5</v>
      </c>
      <c r="O64" s="389">
        <v>5</v>
      </c>
      <c r="P64" s="389">
        <v>1</v>
      </c>
      <c r="Q64" s="389">
        <v>1</v>
      </c>
      <c r="R64" s="390">
        <f t="shared" si="2"/>
        <v>6</v>
      </c>
      <c r="S64" s="390">
        <f t="shared" si="3"/>
        <v>6</v>
      </c>
      <c r="T64" s="389">
        <v>1</v>
      </c>
      <c r="U64" s="389">
        <v>1</v>
      </c>
      <c r="V64" s="389"/>
      <c r="W64" s="389"/>
      <c r="X64" s="390">
        <f t="shared" si="4"/>
        <v>1</v>
      </c>
      <c r="Y64" s="390">
        <f t="shared" si="5"/>
        <v>1</v>
      </c>
      <c r="Z64" s="103"/>
      <c r="AA64" s="391">
        <f t="shared" si="13"/>
        <v>12</v>
      </c>
      <c r="AB64" s="391">
        <f t="shared" si="6"/>
        <v>11</v>
      </c>
      <c r="AC64" s="391">
        <f t="shared" si="7"/>
        <v>3</v>
      </c>
      <c r="AD64" s="391">
        <f t="shared" si="8"/>
        <v>3</v>
      </c>
      <c r="AE64" s="392">
        <f t="shared" si="9"/>
        <v>15</v>
      </c>
      <c r="AF64" s="392">
        <f t="shared" si="10"/>
        <v>14</v>
      </c>
      <c r="AG64" s="546"/>
      <c r="AH64" s="548"/>
      <c r="AU64" s="491"/>
    </row>
    <row r="65" spans="1:60" ht="15" x14ac:dyDescent="0.25">
      <c r="A65" s="393" t="s">
        <v>123</v>
      </c>
      <c r="B65" s="394">
        <v>1</v>
      </c>
      <c r="C65" s="394"/>
      <c r="D65" s="394">
        <v>2</v>
      </c>
      <c r="E65" s="394">
        <v>2</v>
      </c>
      <c r="F65" s="395">
        <f t="shared" si="11"/>
        <v>3</v>
      </c>
      <c r="G65" s="395">
        <f t="shared" si="12"/>
        <v>2</v>
      </c>
      <c r="H65" s="394">
        <v>5</v>
      </c>
      <c r="I65" s="394">
        <v>5</v>
      </c>
      <c r="J65" s="394"/>
      <c r="K65" s="394"/>
      <c r="L65" s="395">
        <f t="shared" si="0"/>
        <v>5</v>
      </c>
      <c r="M65" s="395">
        <f t="shared" si="1"/>
        <v>5</v>
      </c>
      <c r="N65" s="394">
        <v>5</v>
      </c>
      <c r="O65" s="394">
        <v>5</v>
      </c>
      <c r="P65" s="394">
        <v>1</v>
      </c>
      <c r="Q65" s="394">
        <v>1</v>
      </c>
      <c r="R65" s="395">
        <f t="shared" si="2"/>
        <v>6</v>
      </c>
      <c r="S65" s="395">
        <f t="shared" si="3"/>
        <v>6</v>
      </c>
      <c r="T65" s="394">
        <v>1</v>
      </c>
      <c r="U65" s="394">
        <v>1</v>
      </c>
      <c r="V65" s="394"/>
      <c r="W65" s="394"/>
      <c r="X65" s="395">
        <f t="shared" si="4"/>
        <v>1</v>
      </c>
      <c r="Y65" s="395">
        <f t="shared" si="5"/>
        <v>1</v>
      </c>
      <c r="Z65" s="103"/>
      <c r="AA65" s="396">
        <f t="shared" si="13"/>
        <v>12</v>
      </c>
      <c r="AB65" s="396">
        <f t="shared" si="6"/>
        <v>11</v>
      </c>
      <c r="AC65" s="396">
        <f t="shared" si="7"/>
        <v>3</v>
      </c>
      <c r="AD65" s="396">
        <f t="shared" si="8"/>
        <v>3</v>
      </c>
      <c r="AE65" s="397">
        <f t="shared" si="9"/>
        <v>15</v>
      </c>
      <c r="AF65" s="397">
        <f t="shared" si="10"/>
        <v>14</v>
      </c>
      <c r="AG65" s="546"/>
      <c r="AH65" s="548"/>
      <c r="AU65" s="491"/>
    </row>
    <row r="66" spans="1:60" ht="15" x14ac:dyDescent="0.25">
      <c r="A66" s="388" t="s">
        <v>110</v>
      </c>
      <c r="B66" s="389">
        <v>17</v>
      </c>
      <c r="C66" s="389">
        <v>13</v>
      </c>
      <c r="D66" s="389">
        <v>10</v>
      </c>
      <c r="E66" s="389">
        <v>9</v>
      </c>
      <c r="F66" s="390">
        <f t="shared" si="11"/>
        <v>27</v>
      </c>
      <c r="G66" s="390">
        <f t="shared" si="12"/>
        <v>22</v>
      </c>
      <c r="H66" s="389">
        <v>28</v>
      </c>
      <c r="I66" s="389">
        <v>28</v>
      </c>
      <c r="J66" s="389">
        <v>23</v>
      </c>
      <c r="K66" s="389">
        <v>21</v>
      </c>
      <c r="L66" s="390">
        <f t="shared" si="0"/>
        <v>51</v>
      </c>
      <c r="M66" s="390">
        <f t="shared" si="1"/>
        <v>49</v>
      </c>
      <c r="N66" s="389">
        <v>35</v>
      </c>
      <c r="O66" s="389">
        <v>33</v>
      </c>
      <c r="P66" s="389">
        <v>18</v>
      </c>
      <c r="Q66" s="389">
        <v>17</v>
      </c>
      <c r="R66" s="390">
        <f t="shared" si="2"/>
        <v>53</v>
      </c>
      <c r="S66" s="390">
        <f t="shared" si="3"/>
        <v>50</v>
      </c>
      <c r="T66" s="389">
        <v>2</v>
      </c>
      <c r="U66" s="389">
        <v>1</v>
      </c>
      <c r="V66" s="389">
        <v>1</v>
      </c>
      <c r="W66" s="389">
        <v>1</v>
      </c>
      <c r="X66" s="390">
        <f t="shared" si="4"/>
        <v>3</v>
      </c>
      <c r="Y66" s="390">
        <f t="shared" si="5"/>
        <v>2</v>
      </c>
      <c r="Z66" s="103"/>
      <c r="AA66" s="391">
        <f t="shared" si="13"/>
        <v>82</v>
      </c>
      <c r="AB66" s="391">
        <f t="shared" ref="AB66:AB122" si="97">C66+I66+O66+U66</f>
        <v>75</v>
      </c>
      <c r="AC66" s="391">
        <f t="shared" ref="AC66:AC122" si="98">D66+J66+P66+V66</f>
        <v>52</v>
      </c>
      <c r="AD66" s="391">
        <f t="shared" ref="AD66:AD122" si="99">E66+K66+Q66+W66</f>
        <v>48</v>
      </c>
      <c r="AE66" s="392">
        <f t="shared" ref="AE66:AE122" si="100">F66+L66+R66+X66</f>
        <v>134</v>
      </c>
      <c r="AF66" s="392">
        <f t="shared" ref="AF66:AF122" si="101">G66+M66+S66+Y66</f>
        <v>123</v>
      </c>
      <c r="AG66" s="546"/>
      <c r="AH66" s="548"/>
      <c r="AU66" s="491"/>
    </row>
    <row r="67" spans="1:60" ht="15" x14ac:dyDescent="0.25">
      <c r="A67" s="393" t="s">
        <v>378</v>
      </c>
      <c r="B67" s="394">
        <v>2</v>
      </c>
      <c r="C67" s="394">
        <v>1</v>
      </c>
      <c r="D67" s="394"/>
      <c r="E67" s="394"/>
      <c r="F67" s="395">
        <f t="shared" si="11"/>
        <v>2</v>
      </c>
      <c r="G67" s="395">
        <f t="shared" si="12"/>
        <v>1</v>
      </c>
      <c r="H67" s="394">
        <v>4</v>
      </c>
      <c r="I67" s="394">
        <v>4</v>
      </c>
      <c r="J67" s="394">
        <v>3</v>
      </c>
      <c r="K67" s="394">
        <v>2</v>
      </c>
      <c r="L67" s="395">
        <f t="shared" si="0"/>
        <v>7</v>
      </c>
      <c r="M67" s="395">
        <f t="shared" si="1"/>
        <v>6</v>
      </c>
      <c r="N67" s="394">
        <v>23</v>
      </c>
      <c r="O67" s="394">
        <v>22</v>
      </c>
      <c r="P67" s="394">
        <v>6</v>
      </c>
      <c r="Q67" s="394">
        <v>5</v>
      </c>
      <c r="R67" s="395">
        <f t="shared" si="2"/>
        <v>29</v>
      </c>
      <c r="S67" s="395">
        <f t="shared" si="3"/>
        <v>27</v>
      </c>
      <c r="T67" s="394">
        <v>1</v>
      </c>
      <c r="U67" s="394"/>
      <c r="V67" s="394">
        <v>1</v>
      </c>
      <c r="W67" s="394">
        <v>1</v>
      </c>
      <c r="X67" s="395">
        <f t="shared" si="4"/>
        <v>2</v>
      </c>
      <c r="Y67" s="395">
        <f t="shared" si="5"/>
        <v>1</v>
      </c>
      <c r="Z67" s="103"/>
      <c r="AA67" s="396">
        <f t="shared" ref="AA67:AA123" si="102">B67+H67+N67+T67</f>
        <v>30</v>
      </c>
      <c r="AB67" s="396">
        <f t="shared" si="97"/>
        <v>27</v>
      </c>
      <c r="AC67" s="396">
        <f t="shared" si="98"/>
        <v>10</v>
      </c>
      <c r="AD67" s="396">
        <f t="shared" si="99"/>
        <v>8</v>
      </c>
      <c r="AE67" s="397">
        <f t="shared" si="100"/>
        <v>40</v>
      </c>
      <c r="AF67" s="397">
        <f t="shared" si="101"/>
        <v>35</v>
      </c>
      <c r="AG67" s="546"/>
      <c r="AH67" s="548"/>
      <c r="AU67" s="491"/>
    </row>
    <row r="68" spans="1:60" ht="15" x14ac:dyDescent="0.25">
      <c r="A68" s="393" t="s">
        <v>174</v>
      </c>
      <c r="B68" s="394">
        <v>6</v>
      </c>
      <c r="C68" s="394">
        <v>5</v>
      </c>
      <c r="D68" s="394">
        <v>2</v>
      </c>
      <c r="E68" s="394">
        <v>2</v>
      </c>
      <c r="F68" s="395">
        <f t="shared" si="11"/>
        <v>8</v>
      </c>
      <c r="G68" s="395">
        <f t="shared" si="12"/>
        <v>7</v>
      </c>
      <c r="H68" s="394">
        <v>9</v>
      </c>
      <c r="I68" s="394">
        <v>9</v>
      </c>
      <c r="J68" s="394">
        <v>10</v>
      </c>
      <c r="K68" s="394">
        <v>9</v>
      </c>
      <c r="L68" s="395">
        <f t="shared" si="0"/>
        <v>19</v>
      </c>
      <c r="M68" s="395">
        <f t="shared" si="1"/>
        <v>18</v>
      </c>
      <c r="N68" s="394"/>
      <c r="O68" s="394"/>
      <c r="P68" s="394"/>
      <c r="Q68" s="394"/>
      <c r="R68" s="395">
        <f t="shared" si="2"/>
        <v>0</v>
      </c>
      <c r="S68" s="395">
        <f t="shared" si="3"/>
        <v>0</v>
      </c>
      <c r="T68" s="394"/>
      <c r="U68" s="394"/>
      <c r="V68" s="394"/>
      <c r="W68" s="394"/>
      <c r="X68" s="395">
        <f t="shared" si="4"/>
        <v>0</v>
      </c>
      <c r="Y68" s="395">
        <f t="shared" si="5"/>
        <v>0</v>
      </c>
      <c r="Z68" s="103"/>
      <c r="AA68" s="396">
        <f t="shared" si="102"/>
        <v>15</v>
      </c>
      <c r="AB68" s="396">
        <f t="shared" si="97"/>
        <v>14</v>
      </c>
      <c r="AC68" s="396">
        <f t="shared" si="98"/>
        <v>12</v>
      </c>
      <c r="AD68" s="396">
        <f t="shared" si="99"/>
        <v>11</v>
      </c>
      <c r="AE68" s="397">
        <f t="shared" si="100"/>
        <v>27</v>
      </c>
      <c r="AF68" s="397">
        <f t="shared" si="101"/>
        <v>25</v>
      </c>
      <c r="AG68" s="546"/>
      <c r="AH68" s="548"/>
      <c r="AU68" s="491"/>
    </row>
    <row r="69" spans="1:60" ht="15" x14ac:dyDescent="0.25">
      <c r="A69" s="393" t="s">
        <v>175</v>
      </c>
      <c r="B69" s="394">
        <v>4</v>
      </c>
      <c r="C69" s="394">
        <v>4</v>
      </c>
      <c r="D69" s="394">
        <v>2</v>
      </c>
      <c r="E69" s="394">
        <v>2</v>
      </c>
      <c r="F69" s="395">
        <f t="shared" si="11"/>
        <v>6</v>
      </c>
      <c r="G69" s="395">
        <f t="shared" si="12"/>
        <v>6</v>
      </c>
      <c r="H69" s="394">
        <v>9</v>
      </c>
      <c r="I69" s="394">
        <v>9</v>
      </c>
      <c r="J69" s="394">
        <v>8</v>
      </c>
      <c r="K69" s="394">
        <v>8</v>
      </c>
      <c r="L69" s="395">
        <f t="shared" si="0"/>
        <v>17</v>
      </c>
      <c r="M69" s="395">
        <f t="shared" si="1"/>
        <v>17</v>
      </c>
      <c r="N69" s="394"/>
      <c r="O69" s="394"/>
      <c r="P69" s="394"/>
      <c r="Q69" s="394"/>
      <c r="R69" s="395">
        <f t="shared" si="2"/>
        <v>0</v>
      </c>
      <c r="S69" s="395">
        <f t="shared" si="3"/>
        <v>0</v>
      </c>
      <c r="T69" s="394"/>
      <c r="U69" s="394"/>
      <c r="V69" s="394"/>
      <c r="W69" s="394"/>
      <c r="X69" s="395">
        <f t="shared" si="4"/>
        <v>0</v>
      </c>
      <c r="Y69" s="395">
        <f t="shared" si="5"/>
        <v>0</v>
      </c>
      <c r="Z69" s="103"/>
      <c r="AA69" s="396">
        <f t="shared" si="102"/>
        <v>13</v>
      </c>
      <c r="AB69" s="396">
        <f t="shared" si="97"/>
        <v>13</v>
      </c>
      <c r="AC69" s="396">
        <f t="shared" si="98"/>
        <v>10</v>
      </c>
      <c r="AD69" s="396">
        <f t="shared" si="99"/>
        <v>10</v>
      </c>
      <c r="AE69" s="397">
        <f t="shared" si="100"/>
        <v>23</v>
      </c>
      <c r="AF69" s="397">
        <f t="shared" si="101"/>
        <v>23</v>
      </c>
      <c r="AG69" s="546"/>
      <c r="AH69" s="547"/>
      <c r="AU69" s="491"/>
    </row>
    <row r="70" spans="1:60" ht="15" x14ac:dyDescent="0.25">
      <c r="A70" s="393" t="s">
        <v>176</v>
      </c>
      <c r="B70" s="394"/>
      <c r="C70" s="394"/>
      <c r="D70" s="394"/>
      <c r="E70" s="394"/>
      <c r="F70" s="395">
        <f t="shared" si="11"/>
        <v>0</v>
      </c>
      <c r="G70" s="395">
        <f t="shared" si="12"/>
        <v>0</v>
      </c>
      <c r="H70" s="394"/>
      <c r="I70" s="394"/>
      <c r="J70" s="394"/>
      <c r="K70" s="394"/>
      <c r="L70" s="395">
        <f t="shared" si="0"/>
        <v>0</v>
      </c>
      <c r="M70" s="395">
        <f t="shared" si="1"/>
        <v>0</v>
      </c>
      <c r="N70" s="394">
        <v>3</v>
      </c>
      <c r="O70" s="394">
        <v>2</v>
      </c>
      <c r="P70" s="394">
        <v>1</v>
      </c>
      <c r="Q70" s="394">
        <v>1</v>
      </c>
      <c r="R70" s="395">
        <f t="shared" si="2"/>
        <v>4</v>
      </c>
      <c r="S70" s="395">
        <f t="shared" si="3"/>
        <v>3</v>
      </c>
      <c r="T70" s="394"/>
      <c r="U70" s="394"/>
      <c r="V70" s="394"/>
      <c r="W70" s="394"/>
      <c r="X70" s="395">
        <f t="shared" si="4"/>
        <v>0</v>
      </c>
      <c r="Y70" s="395">
        <f t="shared" si="5"/>
        <v>0</v>
      </c>
      <c r="Z70" s="103"/>
      <c r="AA70" s="396">
        <f t="shared" si="102"/>
        <v>3</v>
      </c>
      <c r="AB70" s="396">
        <f t="shared" si="97"/>
        <v>2</v>
      </c>
      <c r="AC70" s="396">
        <f t="shared" si="98"/>
        <v>1</v>
      </c>
      <c r="AD70" s="396">
        <f t="shared" si="99"/>
        <v>1</v>
      </c>
      <c r="AE70" s="397">
        <f t="shared" si="100"/>
        <v>4</v>
      </c>
      <c r="AF70" s="397">
        <f t="shared" si="101"/>
        <v>3</v>
      </c>
      <c r="AG70" s="546"/>
      <c r="AH70" s="548"/>
      <c r="AU70" s="491"/>
    </row>
    <row r="71" spans="1:60" ht="15" x14ac:dyDescent="0.25">
      <c r="A71" s="393" t="s">
        <v>177</v>
      </c>
      <c r="B71" s="394"/>
      <c r="C71" s="394"/>
      <c r="D71" s="394"/>
      <c r="E71" s="394"/>
      <c r="F71" s="395">
        <f t="shared" si="11"/>
        <v>0</v>
      </c>
      <c r="G71" s="395">
        <f t="shared" si="12"/>
        <v>0</v>
      </c>
      <c r="H71" s="394">
        <v>2</v>
      </c>
      <c r="I71" s="394">
        <v>2</v>
      </c>
      <c r="J71" s="394"/>
      <c r="K71" s="394"/>
      <c r="L71" s="395">
        <f t="shared" si="0"/>
        <v>2</v>
      </c>
      <c r="M71" s="395">
        <f t="shared" si="1"/>
        <v>2</v>
      </c>
      <c r="N71" s="394">
        <v>3</v>
      </c>
      <c r="O71" s="394">
        <v>3</v>
      </c>
      <c r="P71" s="394">
        <v>3</v>
      </c>
      <c r="Q71" s="394">
        <v>3</v>
      </c>
      <c r="R71" s="395">
        <f t="shared" si="2"/>
        <v>6</v>
      </c>
      <c r="S71" s="395">
        <f t="shared" si="3"/>
        <v>6</v>
      </c>
      <c r="T71" s="394"/>
      <c r="U71" s="394"/>
      <c r="V71" s="394"/>
      <c r="W71" s="394"/>
      <c r="X71" s="395">
        <f t="shared" si="4"/>
        <v>0</v>
      </c>
      <c r="Y71" s="395">
        <f t="shared" si="5"/>
        <v>0</v>
      </c>
      <c r="Z71" s="103"/>
      <c r="AA71" s="396">
        <f t="shared" si="102"/>
        <v>5</v>
      </c>
      <c r="AB71" s="396">
        <f t="shared" si="97"/>
        <v>5</v>
      </c>
      <c r="AC71" s="396">
        <f t="shared" si="98"/>
        <v>3</v>
      </c>
      <c r="AD71" s="396">
        <f t="shared" si="99"/>
        <v>3</v>
      </c>
      <c r="AE71" s="397">
        <f t="shared" si="100"/>
        <v>8</v>
      </c>
      <c r="AF71" s="397">
        <f t="shared" si="101"/>
        <v>8</v>
      </c>
      <c r="AG71" s="546"/>
      <c r="AH71" s="547"/>
      <c r="AU71" s="491"/>
    </row>
    <row r="72" spans="1:60" ht="15" x14ac:dyDescent="0.25">
      <c r="A72" s="393" t="s">
        <v>397</v>
      </c>
      <c r="B72" s="394"/>
      <c r="C72" s="394"/>
      <c r="D72" s="394"/>
      <c r="E72" s="394"/>
      <c r="F72" s="395">
        <f t="shared" si="11"/>
        <v>0</v>
      </c>
      <c r="G72" s="395">
        <f t="shared" si="12"/>
        <v>0</v>
      </c>
      <c r="H72" s="394">
        <v>1</v>
      </c>
      <c r="I72" s="394">
        <v>1</v>
      </c>
      <c r="J72" s="394"/>
      <c r="K72" s="394"/>
      <c r="L72" s="395">
        <f t="shared" ref="L72:L137" si="103">H72+J72</f>
        <v>1</v>
      </c>
      <c r="M72" s="395">
        <f t="shared" ref="M72:M137" si="104">I72+K72</f>
        <v>1</v>
      </c>
      <c r="N72" s="394"/>
      <c r="O72" s="394"/>
      <c r="P72" s="394"/>
      <c r="Q72" s="394"/>
      <c r="R72" s="395">
        <f t="shared" ref="R72:R137" si="105">N72+P72</f>
        <v>0</v>
      </c>
      <c r="S72" s="395">
        <f t="shared" ref="S72:S137" si="106">O72+Q72</f>
        <v>0</v>
      </c>
      <c r="T72" s="394"/>
      <c r="U72" s="394"/>
      <c r="V72" s="394"/>
      <c r="W72" s="394"/>
      <c r="X72" s="395">
        <f t="shared" ref="X72:X137" si="107">T72+V72</f>
        <v>0</v>
      </c>
      <c r="Y72" s="395">
        <f t="shared" ref="Y72:Y137" si="108">U72+W72</f>
        <v>0</v>
      </c>
      <c r="Z72" s="103"/>
      <c r="AA72" s="396">
        <f t="shared" si="102"/>
        <v>1</v>
      </c>
      <c r="AB72" s="396">
        <f t="shared" si="97"/>
        <v>1</v>
      </c>
      <c r="AC72" s="396">
        <f t="shared" si="98"/>
        <v>0</v>
      </c>
      <c r="AD72" s="396">
        <f t="shared" si="99"/>
        <v>0</v>
      </c>
      <c r="AE72" s="397">
        <f t="shared" si="100"/>
        <v>1</v>
      </c>
      <c r="AF72" s="397">
        <f t="shared" si="101"/>
        <v>1</v>
      </c>
      <c r="AG72" s="546"/>
      <c r="AH72" s="548"/>
      <c r="AU72" s="491"/>
    </row>
    <row r="73" spans="1:60" ht="15" x14ac:dyDescent="0.25">
      <c r="A73" s="393" t="s">
        <v>178</v>
      </c>
      <c r="B73" s="394">
        <v>1</v>
      </c>
      <c r="C73" s="394">
        <v>1</v>
      </c>
      <c r="D73" s="394">
        <v>1</v>
      </c>
      <c r="E73" s="394">
        <v>1</v>
      </c>
      <c r="F73" s="395">
        <f t="shared" ref="F73:F138" si="109">B73+D73</f>
        <v>2</v>
      </c>
      <c r="G73" s="395">
        <f t="shared" ref="G73:G138" si="110">C73+E73</f>
        <v>2</v>
      </c>
      <c r="H73" s="394">
        <v>1</v>
      </c>
      <c r="I73" s="394">
        <v>1</v>
      </c>
      <c r="J73" s="394"/>
      <c r="K73" s="394"/>
      <c r="L73" s="395">
        <f t="shared" si="103"/>
        <v>1</v>
      </c>
      <c r="M73" s="395">
        <f t="shared" si="104"/>
        <v>1</v>
      </c>
      <c r="N73" s="394"/>
      <c r="O73" s="394"/>
      <c r="P73" s="394"/>
      <c r="Q73" s="394"/>
      <c r="R73" s="395">
        <f t="shared" si="105"/>
        <v>0</v>
      </c>
      <c r="S73" s="395">
        <f t="shared" si="106"/>
        <v>0</v>
      </c>
      <c r="T73" s="394"/>
      <c r="U73" s="394"/>
      <c r="V73" s="394"/>
      <c r="W73" s="394"/>
      <c r="X73" s="395">
        <f t="shared" si="107"/>
        <v>0</v>
      </c>
      <c r="Y73" s="395">
        <f t="shared" si="108"/>
        <v>0</v>
      </c>
      <c r="Z73" s="103"/>
      <c r="AA73" s="396">
        <f t="shared" si="102"/>
        <v>2</v>
      </c>
      <c r="AB73" s="396">
        <f t="shared" si="97"/>
        <v>2</v>
      </c>
      <c r="AC73" s="396">
        <f t="shared" si="98"/>
        <v>1</v>
      </c>
      <c r="AD73" s="396">
        <f t="shared" si="99"/>
        <v>1</v>
      </c>
      <c r="AE73" s="397">
        <f t="shared" si="100"/>
        <v>3</v>
      </c>
      <c r="AF73" s="397">
        <f t="shared" si="101"/>
        <v>3</v>
      </c>
      <c r="AG73" s="546"/>
      <c r="AH73" s="548"/>
      <c r="AU73" s="491"/>
    </row>
    <row r="74" spans="1:60" ht="15" x14ac:dyDescent="0.25">
      <c r="A74" s="393" t="s">
        <v>179</v>
      </c>
      <c r="B74" s="394"/>
      <c r="C74" s="394"/>
      <c r="D74" s="394"/>
      <c r="E74" s="394"/>
      <c r="F74" s="395">
        <f t="shared" si="109"/>
        <v>0</v>
      </c>
      <c r="G74" s="395">
        <f t="shared" si="110"/>
        <v>0</v>
      </c>
      <c r="H74" s="394"/>
      <c r="I74" s="394"/>
      <c r="J74" s="394"/>
      <c r="K74" s="394"/>
      <c r="L74" s="395">
        <f t="shared" si="103"/>
        <v>0</v>
      </c>
      <c r="M74" s="395">
        <f t="shared" si="104"/>
        <v>0</v>
      </c>
      <c r="N74" s="394">
        <v>1</v>
      </c>
      <c r="O74" s="394">
        <v>1</v>
      </c>
      <c r="P74" s="394">
        <v>5</v>
      </c>
      <c r="Q74" s="394">
        <v>5</v>
      </c>
      <c r="R74" s="395">
        <f t="shared" si="105"/>
        <v>6</v>
      </c>
      <c r="S74" s="395">
        <f t="shared" si="106"/>
        <v>6</v>
      </c>
      <c r="T74" s="394"/>
      <c r="U74" s="394"/>
      <c r="V74" s="394"/>
      <c r="W74" s="394"/>
      <c r="X74" s="395">
        <f t="shared" si="107"/>
        <v>0</v>
      </c>
      <c r="Y74" s="395">
        <f t="shared" si="108"/>
        <v>0</v>
      </c>
      <c r="Z74" s="103"/>
      <c r="AA74" s="396">
        <f t="shared" si="102"/>
        <v>1</v>
      </c>
      <c r="AB74" s="396">
        <f t="shared" si="97"/>
        <v>1</v>
      </c>
      <c r="AC74" s="396">
        <f t="shared" si="98"/>
        <v>5</v>
      </c>
      <c r="AD74" s="396">
        <f t="shared" si="99"/>
        <v>5</v>
      </c>
      <c r="AE74" s="397">
        <f t="shared" si="100"/>
        <v>6</v>
      </c>
      <c r="AF74" s="397">
        <f t="shared" si="101"/>
        <v>6</v>
      </c>
      <c r="AG74" s="546"/>
      <c r="AH74" s="548"/>
      <c r="AU74" s="491"/>
    </row>
    <row r="75" spans="1:60" ht="15" x14ac:dyDescent="0.25">
      <c r="A75" s="393" t="s">
        <v>180</v>
      </c>
      <c r="B75" s="394">
        <v>4</v>
      </c>
      <c r="C75" s="394">
        <v>2</v>
      </c>
      <c r="D75" s="394">
        <v>5</v>
      </c>
      <c r="E75" s="394">
        <v>4</v>
      </c>
      <c r="F75" s="395">
        <f t="shared" si="109"/>
        <v>9</v>
      </c>
      <c r="G75" s="395">
        <f t="shared" si="110"/>
        <v>6</v>
      </c>
      <c r="H75" s="394">
        <v>2</v>
      </c>
      <c r="I75" s="394">
        <v>2</v>
      </c>
      <c r="J75" s="394">
        <v>2</v>
      </c>
      <c r="K75" s="394">
        <v>2</v>
      </c>
      <c r="L75" s="395">
        <f t="shared" si="103"/>
        <v>4</v>
      </c>
      <c r="M75" s="395">
        <f t="shared" si="104"/>
        <v>4</v>
      </c>
      <c r="N75" s="394">
        <v>5</v>
      </c>
      <c r="O75" s="394">
        <v>5</v>
      </c>
      <c r="P75" s="394">
        <v>3</v>
      </c>
      <c r="Q75" s="394">
        <v>3</v>
      </c>
      <c r="R75" s="395">
        <f t="shared" si="105"/>
        <v>8</v>
      </c>
      <c r="S75" s="395">
        <f t="shared" si="106"/>
        <v>8</v>
      </c>
      <c r="T75" s="394">
        <v>1</v>
      </c>
      <c r="U75" s="394">
        <v>1</v>
      </c>
      <c r="V75" s="394"/>
      <c r="W75" s="394"/>
      <c r="X75" s="395">
        <f t="shared" si="107"/>
        <v>1</v>
      </c>
      <c r="Y75" s="395">
        <f t="shared" si="108"/>
        <v>1</v>
      </c>
      <c r="Z75" s="103"/>
      <c r="AA75" s="396">
        <f t="shared" si="102"/>
        <v>12</v>
      </c>
      <c r="AB75" s="396">
        <f t="shared" si="97"/>
        <v>10</v>
      </c>
      <c r="AC75" s="396">
        <f t="shared" si="98"/>
        <v>10</v>
      </c>
      <c r="AD75" s="396">
        <f t="shared" si="99"/>
        <v>9</v>
      </c>
      <c r="AE75" s="397">
        <f t="shared" si="100"/>
        <v>22</v>
      </c>
      <c r="AF75" s="397">
        <f t="shared" si="101"/>
        <v>19</v>
      </c>
      <c r="AG75" s="546"/>
      <c r="AH75" s="548"/>
      <c r="AU75" s="491"/>
    </row>
    <row r="76" spans="1:60" ht="15" x14ac:dyDescent="0.25">
      <c r="A76" s="388" t="s">
        <v>111</v>
      </c>
      <c r="B76" s="389">
        <v>14</v>
      </c>
      <c r="C76" s="389">
        <v>13</v>
      </c>
      <c r="D76" s="389"/>
      <c r="E76" s="389"/>
      <c r="F76" s="390">
        <f t="shared" si="109"/>
        <v>14</v>
      </c>
      <c r="G76" s="390">
        <f t="shared" si="110"/>
        <v>13</v>
      </c>
      <c r="H76" s="389">
        <v>18</v>
      </c>
      <c r="I76" s="389">
        <v>18</v>
      </c>
      <c r="J76" s="389">
        <v>17</v>
      </c>
      <c r="K76" s="389">
        <v>17</v>
      </c>
      <c r="L76" s="390">
        <f t="shared" si="103"/>
        <v>35</v>
      </c>
      <c r="M76" s="390">
        <f t="shared" si="104"/>
        <v>35</v>
      </c>
      <c r="N76" s="389">
        <v>18</v>
      </c>
      <c r="O76" s="389">
        <v>18</v>
      </c>
      <c r="P76" s="389">
        <v>11</v>
      </c>
      <c r="Q76" s="389">
        <v>10</v>
      </c>
      <c r="R76" s="390">
        <f t="shared" si="105"/>
        <v>29</v>
      </c>
      <c r="S76" s="390">
        <f t="shared" si="106"/>
        <v>28</v>
      </c>
      <c r="T76" s="389">
        <v>1</v>
      </c>
      <c r="U76" s="389">
        <v>1</v>
      </c>
      <c r="V76" s="389">
        <v>2</v>
      </c>
      <c r="W76" s="389">
        <v>2</v>
      </c>
      <c r="X76" s="390">
        <f t="shared" si="107"/>
        <v>3</v>
      </c>
      <c r="Y76" s="390">
        <f t="shared" si="108"/>
        <v>3</v>
      </c>
      <c r="Z76" s="103"/>
      <c r="AA76" s="391">
        <f t="shared" si="102"/>
        <v>51</v>
      </c>
      <c r="AB76" s="391">
        <f t="shared" si="97"/>
        <v>50</v>
      </c>
      <c r="AC76" s="391">
        <f t="shared" si="98"/>
        <v>30</v>
      </c>
      <c r="AD76" s="391">
        <f t="shared" si="99"/>
        <v>29</v>
      </c>
      <c r="AE76" s="392">
        <f t="shared" si="100"/>
        <v>81</v>
      </c>
      <c r="AF76" s="392">
        <f t="shared" si="101"/>
        <v>79</v>
      </c>
      <c r="AG76" s="546"/>
      <c r="AH76" s="548"/>
      <c r="AU76" s="491"/>
    </row>
    <row r="77" spans="1:60" ht="15" x14ac:dyDescent="0.25">
      <c r="A77" s="393" t="s">
        <v>111</v>
      </c>
      <c r="B77" s="394">
        <v>4</v>
      </c>
      <c r="C77" s="394">
        <v>4</v>
      </c>
      <c r="D77" s="394"/>
      <c r="E77" s="394"/>
      <c r="F77" s="395">
        <f t="shared" si="109"/>
        <v>4</v>
      </c>
      <c r="G77" s="395">
        <f t="shared" si="110"/>
        <v>4</v>
      </c>
      <c r="H77" s="394">
        <v>4</v>
      </c>
      <c r="I77" s="394">
        <v>4</v>
      </c>
      <c r="J77" s="394">
        <v>1</v>
      </c>
      <c r="K77" s="394">
        <v>1</v>
      </c>
      <c r="L77" s="395">
        <f t="shared" si="103"/>
        <v>5</v>
      </c>
      <c r="M77" s="395">
        <f t="shared" si="104"/>
        <v>5</v>
      </c>
      <c r="N77" s="394">
        <v>9</v>
      </c>
      <c r="O77" s="394">
        <v>9</v>
      </c>
      <c r="P77" s="394">
        <v>8</v>
      </c>
      <c r="Q77" s="394">
        <v>7</v>
      </c>
      <c r="R77" s="395">
        <f t="shared" si="105"/>
        <v>17</v>
      </c>
      <c r="S77" s="395">
        <f t="shared" si="106"/>
        <v>16</v>
      </c>
      <c r="T77" s="394">
        <v>1</v>
      </c>
      <c r="U77" s="394">
        <v>1</v>
      </c>
      <c r="V77" s="394">
        <v>2</v>
      </c>
      <c r="W77" s="394">
        <v>2</v>
      </c>
      <c r="X77" s="395">
        <f t="shared" si="107"/>
        <v>3</v>
      </c>
      <c r="Y77" s="395">
        <f t="shared" si="108"/>
        <v>3</v>
      </c>
      <c r="Z77" s="103"/>
      <c r="AA77" s="396">
        <f t="shared" si="102"/>
        <v>18</v>
      </c>
      <c r="AB77" s="396">
        <f t="shared" si="97"/>
        <v>18</v>
      </c>
      <c r="AC77" s="396">
        <f t="shared" si="98"/>
        <v>11</v>
      </c>
      <c r="AD77" s="396">
        <f t="shared" si="99"/>
        <v>10</v>
      </c>
      <c r="AE77" s="397">
        <f t="shared" si="100"/>
        <v>29</v>
      </c>
      <c r="AF77" s="397">
        <f t="shared" si="101"/>
        <v>28</v>
      </c>
      <c r="AG77" s="546"/>
      <c r="AH77" s="548"/>
      <c r="AT77" s="491"/>
      <c r="AU77" s="491"/>
      <c r="AV77" s="491"/>
      <c r="AW77" s="491"/>
      <c r="AX77" s="491"/>
      <c r="AY77" s="491"/>
      <c r="AZ77" s="491"/>
      <c r="BA77" s="491"/>
      <c r="BB77" s="491"/>
      <c r="BC77" s="491"/>
      <c r="BD77" s="491"/>
      <c r="BE77" s="491"/>
      <c r="BF77" s="491"/>
      <c r="BG77" s="491"/>
      <c r="BH77" s="491"/>
    </row>
    <row r="78" spans="1:60" ht="15" x14ac:dyDescent="0.25">
      <c r="A78" s="393" t="s">
        <v>181</v>
      </c>
      <c r="B78" s="394">
        <v>2</v>
      </c>
      <c r="C78" s="394">
        <v>2</v>
      </c>
      <c r="D78" s="394"/>
      <c r="E78" s="394"/>
      <c r="F78" s="395">
        <f t="shared" si="109"/>
        <v>2</v>
      </c>
      <c r="G78" s="395">
        <f t="shared" si="110"/>
        <v>2</v>
      </c>
      <c r="H78" s="394">
        <v>8</v>
      </c>
      <c r="I78" s="394">
        <v>8</v>
      </c>
      <c r="J78" s="394">
        <v>14</v>
      </c>
      <c r="K78" s="394">
        <v>14</v>
      </c>
      <c r="L78" s="395">
        <f t="shared" si="103"/>
        <v>22</v>
      </c>
      <c r="M78" s="395">
        <f t="shared" si="104"/>
        <v>22</v>
      </c>
      <c r="N78" s="394">
        <v>1</v>
      </c>
      <c r="O78" s="394">
        <v>1</v>
      </c>
      <c r="P78" s="394"/>
      <c r="Q78" s="394"/>
      <c r="R78" s="395">
        <f t="shared" si="105"/>
        <v>1</v>
      </c>
      <c r="S78" s="395">
        <f t="shared" si="106"/>
        <v>1</v>
      </c>
      <c r="T78" s="394"/>
      <c r="U78" s="394"/>
      <c r="V78" s="394"/>
      <c r="W78" s="394"/>
      <c r="X78" s="395">
        <f t="shared" si="107"/>
        <v>0</v>
      </c>
      <c r="Y78" s="395">
        <f t="shared" si="108"/>
        <v>0</v>
      </c>
      <c r="Z78" s="103"/>
      <c r="AA78" s="396">
        <f t="shared" si="102"/>
        <v>11</v>
      </c>
      <c r="AB78" s="396">
        <f t="shared" si="97"/>
        <v>11</v>
      </c>
      <c r="AC78" s="396">
        <f t="shared" si="98"/>
        <v>14</v>
      </c>
      <c r="AD78" s="396">
        <f t="shared" si="99"/>
        <v>14</v>
      </c>
      <c r="AE78" s="397">
        <f t="shared" si="100"/>
        <v>25</v>
      </c>
      <c r="AF78" s="397">
        <f t="shared" si="101"/>
        <v>25</v>
      </c>
      <c r="AG78" s="546"/>
      <c r="AH78" s="548"/>
      <c r="AS78" s="491"/>
      <c r="AU78" s="491"/>
    </row>
    <row r="79" spans="1:60" ht="15" x14ac:dyDescent="0.25">
      <c r="A79" s="393" t="s">
        <v>491</v>
      </c>
      <c r="B79" s="394"/>
      <c r="C79" s="394"/>
      <c r="D79" s="394"/>
      <c r="E79" s="394"/>
      <c r="F79" s="395">
        <f t="shared" ref="F79" si="111">B79+D79</f>
        <v>0</v>
      </c>
      <c r="G79" s="395">
        <f t="shared" ref="G79" si="112">C79+E79</f>
        <v>0</v>
      </c>
      <c r="H79" s="394"/>
      <c r="I79" s="394"/>
      <c r="J79" s="394"/>
      <c r="K79" s="394"/>
      <c r="L79" s="395">
        <f t="shared" ref="L79" si="113">H79+J79</f>
        <v>0</v>
      </c>
      <c r="M79" s="395">
        <f t="shared" ref="M79" si="114">I79+K79</f>
        <v>0</v>
      </c>
      <c r="N79" s="394"/>
      <c r="O79" s="394"/>
      <c r="P79" s="394">
        <v>2</v>
      </c>
      <c r="Q79" s="394">
        <v>2</v>
      </c>
      <c r="R79" s="395">
        <f t="shared" ref="R79" si="115">N79+P79</f>
        <v>2</v>
      </c>
      <c r="S79" s="395">
        <f t="shared" ref="S79" si="116">O79+Q79</f>
        <v>2</v>
      </c>
      <c r="T79" s="394"/>
      <c r="U79" s="394"/>
      <c r="V79" s="394"/>
      <c r="W79" s="394"/>
      <c r="X79" s="395">
        <f t="shared" ref="X79" si="117">T79+V79</f>
        <v>0</v>
      </c>
      <c r="Y79" s="395">
        <f t="shared" ref="Y79" si="118">U79+W79</f>
        <v>0</v>
      </c>
      <c r="Z79" s="103"/>
      <c r="AA79" s="396">
        <f t="shared" ref="AA79" si="119">B79+H79+N79+T79</f>
        <v>0</v>
      </c>
      <c r="AB79" s="396">
        <f t="shared" ref="AB79" si="120">C79+I79+O79+U79</f>
        <v>0</v>
      </c>
      <c r="AC79" s="396">
        <f t="shared" ref="AC79" si="121">D79+J79+P79+V79</f>
        <v>2</v>
      </c>
      <c r="AD79" s="396">
        <f t="shared" ref="AD79" si="122">E79+K79+Q79+W79</f>
        <v>2</v>
      </c>
      <c r="AE79" s="397">
        <f t="shared" ref="AE79" si="123">F79+L79+R79+X79</f>
        <v>2</v>
      </c>
      <c r="AF79" s="397">
        <f t="shared" ref="AF79" si="124">G79+M79+S79+Y79</f>
        <v>2</v>
      </c>
      <c r="AG79" s="546"/>
      <c r="AH79" s="548"/>
      <c r="AI79" s="491"/>
      <c r="AJ79" s="491"/>
      <c r="AK79" s="491"/>
      <c r="AL79" s="491"/>
      <c r="AM79" s="491"/>
      <c r="AN79" s="491"/>
      <c r="AO79" s="491"/>
      <c r="AP79" s="491"/>
      <c r="AQ79" s="491"/>
      <c r="AR79" s="491"/>
      <c r="AU79" s="491"/>
    </row>
    <row r="80" spans="1:60" ht="15" x14ac:dyDescent="0.25">
      <c r="A80" s="393" t="s">
        <v>182</v>
      </c>
      <c r="B80" s="394">
        <v>4</v>
      </c>
      <c r="C80" s="394">
        <v>4</v>
      </c>
      <c r="D80" s="394"/>
      <c r="E80" s="394"/>
      <c r="F80" s="395">
        <f t="shared" si="109"/>
        <v>4</v>
      </c>
      <c r="G80" s="395">
        <f t="shared" si="110"/>
        <v>4</v>
      </c>
      <c r="H80" s="394">
        <v>4</v>
      </c>
      <c r="I80" s="394">
        <v>4</v>
      </c>
      <c r="J80" s="394"/>
      <c r="K80" s="394"/>
      <c r="L80" s="395">
        <f t="shared" si="103"/>
        <v>4</v>
      </c>
      <c r="M80" s="395">
        <f t="shared" si="104"/>
        <v>4</v>
      </c>
      <c r="N80" s="394">
        <v>1</v>
      </c>
      <c r="O80" s="394">
        <v>1</v>
      </c>
      <c r="P80" s="394"/>
      <c r="Q80" s="394"/>
      <c r="R80" s="395">
        <f t="shared" si="105"/>
        <v>1</v>
      </c>
      <c r="S80" s="395">
        <f t="shared" si="106"/>
        <v>1</v>
      </c>
      <c r="T80" s="394"/>
      <c r="U80" s="394"/>
      <c r="V80" s="394"/>
      <c r="W80" s="394"/>
      <c r="X80" s="395">
        <f t="shared" si="107"/>
        <v>0</v>
      </c>
      <c r="Y80" s="395">
        <f t="shared" si="108"/>
        <v>0</v>
      </c>
      <c r="Z80" s="103"/>
      <c r="AA80" s="396">
        <f t="shared" si="102"/>
        <v>9</v>
      </c>
      <c r="AB80" s="396">
        <f t="shared" si="97"/>
        <v>9</v>
      </c>
      <c r="AC80" s="396">
        <f t="shared" si="98"/>
        <v>0</v>
      </c>
      <c r="AD80" s="396">
        <f t="shared" si="99"/>
        <v>0</v>
      </c>
      <c r="AE80" s="397">
        <f t="shared" si="100"/>
        <v>9</v>
      </c>
      <c r="AF80" s="397">
        <f t="shared" si="101"/>
        <v>9</v>
      </c>
      <c r="AG80" s="546"/>
      <c r="AH80" s="548"/>
      <c r="AU80" s="491"/>
    </row>
    <row r="81" spans="1:47" ht="15" x14ac:dyDescent="0.25">
      <c r="A81" s="393" t="s">
        <v>183</v>
      </c>
      <c r="B81" s="394">
        <v>4</v>
      </c>
      <c r="C81" s="394">
        <v>3</v>
      </c>
      <c r="D81" s="394"/>
      <c r="E81" s="394"/>
      <c r="F81" s="395">
        <f t="shared" si="109"/>
        <v>4</v>
      </c>
      <c r="G81" s="395">
        <f t="shared" si="110"/>
        <v>3</v>
      </c>
      <c r="H81" s="394">
        <v>2</v>
      </c>
      <c r="I81" s="394">
        <v>2</v>
      </c>
      <c r="J81" s="394">
        <v>2</v>
      </c>
      <c r="K81" s="394">
        <v>2</v>
      </c>
      <c r="L81" s="395">
        <f t="shared" si="103"/>
        <v>4</v>
      </c>
      <c r="M81" s="395">
        <f t="shared" si="104"/>
        <v>4</v>
      </c>
      <c r="N81" s="394">
        <v>7</v>
      </c>
      <c r="O81" s="394">
        <v>7</v>
      </c>
      <c r="P81" s="394">
        <v>1</v>
      </c>
      <c r="Q81" s="394">
        <v>1</v>
      </c>
      <c r="R81" s="395">
        <f t="shared" si="105"/>
        <v>8</v>
      </c>
      <c r="S81" s="395">
        <f t="shared" si="106"/>
        <v>8</v>
      </c>
      <c r="T81" s="394"/>
      <c r="U81" s="394"/>
      <c r="V81" s="394"/>
      <c r="W81" s="394"/>
      <c r="X81" s="395">
        <f t="shared" si="107"/>
        <v>0</v>
      </c>
      <c r="Y81" s="395">
        <f t="shared" si="108"/>
        <v>0</v>
      </c>
      <c r="Z81" s="103"/>
      <c r="AA81" s="396">
        <f t="shared" si="102"/>
        <v>13</v>
      </c>
      <c r="AB81" s="396">
        <f t="shared" si="97"/>
        <v>12</v>
      </c>
      <c r="AC81" s="396">
        <f t="shared" si="98"/>
        <v>3</v>
      </c>
      <c r="AD81" s="396">
        <f t="shared" si="99"/>
        <v>3</v>
      </c>
      <c r="AE81" s="397">
        <f t="shared" si="100"/>
        <v>16</v>
      </c>
      <c r="AF81" s="397">
        <f t="shared" si="101"/>
        <v>15</v>
      </c>
      <c r="AG81" s="546"/>
      <c r="AH81" s="547"/>
      <c r="AU81" s="491"/>
    </row>
    <row r="82" spans="1:47" ht="15" x14ac:dyDescent="0.25">
      <c r="A82" s="388" t="s">
        <v>460</v>
      </c>
      <c r="B82" s="389">
        <v>13</v>
      </c>
      <c r="C82" s="389">
        <v>13</v>
      </c>
      <c r="D82" s="389">
        <v>7</v>
      </c>
      <c r="E82" s="389">
        <v>7</v>
      </c>
      <c r="F82" s="390">
        <f t="shared" si="109"/>
        <v>20</v>
      </c>
      <c r="G82" s="390">
        <f t="shared" si="110"/>
        <v>20</v>
      </c>
      <c r="H82" s="389">
        <v>18</v>
      </c>
      <c r="I82" s="389">
        <v>17</v>
      </c>
      <c r="J82" s="389">
        <v>11</v>
      </c>
      <c r="K82" s="389">
        <v>11</v>
      </c>
      <c r="L82" s="390">
        <f t="shared" si="103"/>
        <v>29</v>
      </c>
      <c r="M82" s="390">
        <f t="shared" si="104"/>
        <v>28</v>
      </c>
      <c r="N82" s="389">
        <v>26</v>
      </c>
      <c r="O82" s="389">
        <v>25</v>
      </c>
      <c r="P82" s="389">
        <v>15</v>
      </c>
      <c r="Q82" s="389">
        <v>15</v>
      </c>
      <c r="R82" s="390">
        <f t="shared" si="105"/>
        <v>41</v>
      </c>
      <c r="S82" s="390">
        <f t="shared" si="106"/>
        <v>40</v>
      </c>
      <c r="T82" s="389">
        <v>2</v>
      </c>
      <c r="U82" s="389">
        <v>2</v>
      </c>
      <c r="V82" s="389">
        <v>1</v>
      </c>
      <c r="W82" s="389">
        <v>1</v>
      </c>
      <c r="X82" s="390">
        <f t="shared" si="107"/>
        <v>3</v>
      </c>
      <c r="Y82" s="390">
        <f t="shared" si="108"/>
        <v>3</v>
      </c>
      <c r="Z82" s="103"/>
      <c r="AA82" s="391">
        <f t="shared" si="102"/>
        <v>59</v>
      </c>
      <c r="AB82" s="391">
        <f t="shared" si="97"/>
        <v>57</v>
      </c>
      <c r="AC82" s="391">
        <f t="shared" si="98"/>
        <v>34</v>
      </c>
      <c r="AD82" s="391">
        <f t="shared" si="99"/>
        <v>34</v>
      </c>
      <c r="AE82" s="392">
        <f t="shared" si="100"/>
        <v>93</v>
      </c>
      <c r="AF82" s="392">
        <f t="shared" si="101"/>
        <v>91</v>
      </c>
      <c r="AG82" s="546"/>
      <c r="AH82" s="548"/>
      <c r="AU82" s="491"/>
    </row>
    <row r="83" spans="1:47" ht="15" x14ac:dyDescent="0.25">
      <c r="A83" s="393" t="s">
        <v>184</v>
      </c>
      <c r="B83" s="394">
        <v>13</v>
      </c>
      <c r="C83" s="394">
        <v>13</v>
      </c>
      <c r="D83" s="394">
        <v>7</v>
      </c>
      <c r="E83" s="394">
        <v>7</v>
      </c>
      <c r="F83" s="395">
        <f t="shared" si="109"/>
        <v>20</v>
      </c>
      <c r="G83" s="395">
        <f t="shared" si="110"/>
        <v>20</v>
      </c>
      <c r="H83" s="394">
        <v>18</v>
      </c>
      <c r="I83" s="394">
        <v>17</v>
      </c>
      <c r="J83" s="394">
        <v>11</v>
      </c>
      <c r="K83" s="394">
        <v>11</v>
      </c>
      <c r="L83" s="395">
        <f t="shared" si="103"/>
        <v>29</v>
      </c>
      <c r="M83" s="395">
        <f t="shared" si="104"/>
        <v>28</v>
      </c>
      <c r="N83" s="394">
        <v>26</v>
      </c>
      <c r="O83" s="394">
        <v>25</v>
      </c>
      <c r="P83" s="394">
        <v>15</v>
      </c>
      <c r="Q83" s="394">
        <v>15</v>
      </c>
      <c r="R83" s="395">
        <f t="shared" si="105"/>
        <v>41</v>
      </c>
      <c r="S83" s="395">
        <f t="shared" si="106"/>
        <v>40</v>
      </c>
      <c r="T83" s="394">
        <v>2</v>
      </c>
      <c r="U83" s="394">
        <v>2</v>
      </c>
      <c r="V83" s="394">
        <v>1</v>
      </c>
      <c r="W83" s="394">
        <v>1</v>
      </c>
      <c r="X83" s="395">
        <f t="shared" si="107"/>
        <v>3</v>
      </c>
      <c r="Y83" s="395">
        <f t="shared" si="108"/>
        <v>3</v>
      </c>
      <c r="Z83" s="103"/>
      <c r="AA83" s="396">
        <f t="shared" si="102"/>
        <v>59</v>
      </c>
      <c r="AB83" s="396">
        <f t="shared" si="97"/>
        <v>57</v>
      </c>
      <c r="AC83" s="396">
        <f t="shared" si="98"/>
        <v>34</v>
      </c>
      <c r="AD83" s="396">
        <f t="shared" si="99"/>
        <v>34</v>
      </c>
      <c r="AE83" s="397">
        <f t="shared" si="100"/>
        <v>93</v>
      </c>
      <c r="AF83" s="397">
        <f t="shared" si="101"/>
        <v>91</v>
      </c>
      <c r="AG83" s="546"/>
      <c r="AH83" s="548"/>
      <c r="AU83" s="491"/>
    </row>
    <row r="84" spans="1:47" ht="15" x14ac:dyDescent="0.25">
      <c r="A84" s="388" t="s">
        <v>112</v>
      </c>
      <c r="B84" s="389">
        <v>20</v>
      </c>
      <c r="C84" s="389">
        <v>20</v>
      </c>
      <c r="D84" s="389">
        <v>2</v>
      </c>
      <c r="E84" s="389">
        <v>2</v>
      </c>
      <c r="F84" s="390">
        <f t="shared" si="109"/>
        <v>22</v>
      </c>
      <c r="G84" s="390">
        <f t="shared" si="110"/>
        <v>22</v>
      </c>
      <c r="H84" s="389">
        <v>19</v>
      </c>
      <c r="I84" s="389">
        <v>18</v>
      </c>
      <c r="J84" s="389">
        <v>13</v>
      </c>
      <c r="K84" s="389">
        <v>13</v>
      </c>
      <c r="L84" s="390">
        <f t="shared" si="103"/>
        <v>32</v>
      </c>
      <c r="M84" s="390">
        <f t="shared" si="104"/>
        <v>31</v>
      </c>
      <c r="N84" s="389">
        <v>24</v>
      </c>
      <c r="O84" s="389">
        <v>23</v>
      </c>
      <c r="P84" s="389">
        <v>18</v>
      </c>
      <c r="Q84" s="389">
        <v>18</v>
      </c>
      <c r="R84" s="390">
        <f t="shared" si="105"/>
        <v>42</v>
      </c>
      <c r="S84" s="390">
        <f t="shared" si="106"/>
        <v>41</v>
      </c>
      <c r="T84" s="389"/>
      <c r="U84" s="389"/>
      <c r="V84" s="389">
        <v>2</v>
      </c>
      <c r="W84" s="389">
        <v>2</v>
      </c>
      <c r="X84" s="390">
        <f t="shared" si="107"/>
        <v>2</v>
      </c>
      <c r="Y84" s="390">
        <f t="shared" si="108"/>
        <v>2</v>
      </c>
      <c r="Z84" s="103"/>
      <c r="AA84" s="391">
        <f t="shared" si="102"/>
        <v>63</v>
      </c>
      <c r="AB84" s="391">
        <f t="shared" si="97"/>
        <v>61</v>
      </c>
      <c r="AC84" s="391">
        <f t="shared" si="98"/>
        <v>35</v>
      </c>
      <c r="AD84" s="391">
        <f t="shared" si="99"/>
        <v>35</v>
      </c>
      <c r="AE84" s="392">
        <f t="shared" si="100"/>
        <v>98</v>
      </c>
      <c r="AF84" s="392">
        <f t="shared" si="101"/>
        <v>96</v>
      </c>
      <c r="AG84" s="546"/>
      <c r="AH84" s="548"/>
      <c r="AU84" s="491"/>
    </row>
    <row r="85" spans="1:47" ht="15" x14ac:dyDescent="0.25">
      <c r="A85" s="393" t="s">
        <v>185</v>
      </c>
      <c r="B85" s="394">
        <v>9</v>
      </c>
      <c r="C85" s="394">
        <v>9</v>
      </c>
      <c r="D85" s="394"/>
      <c r="E85" s="394"/>
      <c r="F85" s="395">
        <f t="shared" si="109"/>
        <v>9</v>
      </c>
      <c r="G85" s="395">
        <f t="shared" si="110"/>
        <v>9</v>
      </c>
      <c r="H85" s="394">
        <v>6</v>
      </c>
      <c r="I85" s="394">
        <v>6</v>
      </c>
      <c r="J85" s="394">
        <v>4</v>
      </c>
      <c r="K85" s="394">
        <v>4</v>
      </c>
      <c r="L85" s="395">
        <f t="shared" si="103"/>
        <v>10</v>
      </c>
      <c r="M85" s="395">
        <f t="shared" si="104"/>
        <v>10</v>
      </c>
      <c r="N85" s="394">
        <v>6</v>
      </c>
      <c r="O85" s="394">
        <v>6</v>
      </c>
      <c r="P85" s="394">
        <v>6</v>
      </c>
      <c r="Q85" s="394">
        <v>6</v>
      </c>
      <c r="R85" s="395">
        <f t="shared" si="105"/>
        <v>12</v>
      </c>
      <c r="S85" s="395">
        <f t="shared" si="106"/>
        <v>12</v>
      </c>
      <c r="T85" s="394"/>
      <c r="U85" s="394"/>
      <c r="V85" s="394"/>
      <c r="W85" s="394"/>
      <c r="X85" s="395">
        <f t="shared" si="107"/>
        <v>0</v>
      </c>
      <c r="Y85" s="395">
        <f t="shared" si="108"/>
        <v>0</v>
      </c>
      <c r="Z85" s="103"/>
      <c r="AA85" s="396">
        <f t="shared" si="102"/>
        <v>21</v>
      </c>
      <c r="AB85" s="396">
        <f t="shared" si="97"/>
        <v>21</v>
      </c>
      <c r="AC85" s="396">
        <f t="shared" si="98"/>
        <v>10</v>
      </c>
      <c r="AD85" s="396">
        <f t="shared" si="99"/>
        <v>10</v>
      </c>
      <c r="AE85" s="397">
        <f t="shared" si="100"/>
        <v>31</v>
      </c>
      <c r="AF85" s="397">
        <f t="shared" si="101"/>
        <v>31</v>
      </c>
      <c r="AG85" s="546"/>
      <c r="AH85" s="548"/>
      <c r="AU85" s="491"/>
    </row>
    <row r="86" spans="1:47" ht="15" x14ac:dyDescent="0.25">
      <c r="A86" s="393" t="s">
        <v>186</v>
      </c>
      <c r="B86" s="394">
        <v>4</v>
      </c>
      <c r="C86" s="394">
        <v>4</v>
      </c>
      <c r="D86" s="394">
        <v>2</v>
      </c>
      <c r="E86" s="394">
        <v>2</v>
      </c>
      <c r="F86" s="395">
        <f t="shared" si="109"/>
        <v>6</v>
      </c>
      <c r="G86" s="395">
        <f t="shared" si="110"/>
        <v>6</v>
      </c>
      <c r="H86" s="394">
        <v>5</v>
      </c>
      <c r="I86" s="394">
        <v>5</v>
      </c>
      <c r="J86" s="394">
        <v>3</v>
      </c>
      <c r="K86" s="394">
        <v>3</v>
      </c>
      <c r="L86" s="395">
        <f t="shared" si="103"/>
        <v>8</v>
      </c>
      <c r="M86" s="395">
        <f t="shared" si="104"/>
        <v>8</v>
      </c>
      <c r="N86" s="394">
        <v>4</v>
      </c>
      <c r="O86" s="394">
        <v>4</v>
      </c>
      <c r="P86" s="394">
        <v>3</v>
      </c>
      <c r="Q86" s="394">
        <v>3</v>
      </c>
      <c r="R86" s="395">
        <f t="shared" si="105"/>
        <v>7</v>
      </c>
      <c r="S86" s="395">
        <f t="shared" si="106"/>
        <v>7</v>
      </c>
      <c r="T86" s="394"/>
      <c r="U86" s="394"/>
      <c r="V86" s="394"/>
      <c r="W86" s="394"/>
      <c r="X86" s="395">
        <f t="shared" si="107"/>
        <v>0</v>
      </c>
      <c r="Y86" s="395">
        <f t="shared" si="108"/>
        <v>0</v>
      </c>
      <c r="Z86" s="103"/>
      <c r="AA86" s="396">
        <f t="shared" si="102"/>
        <v>13</v>
      </c>
      <c r="AB86" s="396">
        <f t="shared" si="97"/>
        <v>13</v>
      </c>
      <c r="AC86" s="396">
        <f t="shared" si="98"/>
        <v>8</v>
      </c>
      <c r="AD86" s="396">
        <f t="shared" si="99"/>
        <v>8</v>
      </c>
      <c r="AE86" s="397">
        <f t="shared" si="100"/>
        <v>21</v>
      </c>
      <c r="AF86" s="397">
        <f t="shared" si="101"/>
        <v>21</v>
      </c>
      <c r="AG86" s="546"/>
      <c r="AH86" s="548"/>
      <c r="AU86" s="491"/>
    </row>
    <row r="87" spans="1:47" ht="15" x14ac:dyDescent="0.25">
      <c r="A87" s="393" t="s">
        <v>112</v>
      </c>
      <c r="B87" s="394">
        <v>7</v>
      </c>
      <c r="C87" s="394">
        <v>7</v>
      </c>
      <c r="D87" s="394"/>
      <c r="E87" s="394"/>
      <c r="F87" s="395">
        <f t="shared" si="109"/>
        <v>7</v>
      </c>
      <c r="G87" s="395">
        <f t="shared" si="110"/>
        <v>7</v>
      </c>
      <c r="H87" s="394">
        <v>8</v>
      </c>
      <c r="I87" s="394">
        <v>7</v>
      </c>
      <c r="J87" s="394">
        <v>6</v>
      </c>
      <c r="K87" s="394">
        <v>6</v>
      </c>
      <c r="L87" s="395">
        <f t="shared" si="103"/>
        <v>14</v>
      </c>
      <c r="M87" s="395">
        <f t="shared" si="104"/>
        <v>13</v>
      </c>
      <c r="N87" s="394">
        <v>12</v>
      </c>
      <c r="O87" s="394">
        <v>11</v>
      </c>
      <c r="P87" s="394">
        <v>5</v>
      </c>
      <c r="Q87" s="394">
        <v>5</v>
      </c>
      <c r="R87" s="395">
        <f t="shared" si="105"/>
        <v>17</v>
      </c>
      <c r="S87" s="395">
        <f t="shared" si="106"/>
        <v>16</v>
      </c>
      <c r="T87" s="394"/>
      <c r="U87" s="394"/>
      <c r="V87" s="394">
        <v>2</v>
      </c>
      <c r="W87" s="394">
        <v>2</v>
      </c>
      <c r="X87" s="395">
        <f t="shared" si="107"/>
        <v>2</v>
      </c>
      <c r="Y87" s="395">
        <f t="shared" si="108"/>
        <v>2</v>
      </c>
      <c r="Z87" s="103"/>
      <c r="AA87" s="396">
        <f t="shared" si="102"/>
        <v>27</v>
      </c>
      <c r="AB87" s="396">
        <f t="shared" si="97"/>
        <v>25</v>
      </c>
      <c r="AC87" s="396">
        <f t="shared" si="98"/>
        <v>13</v>
      </c>
      <c r="AD87" s="396">
        <f t="shared" si="99"/>
        <v>13</v>
      </c>
      <c r="AE87" s="397">
        <f t="shared" si="100"/>
        <v>40</v>
      </c>
      <c r="AF87" s="397">
        <f t="shared" si="101"/>
        <v>38</v>
      </c>
      <c r="AG87" s="546"/>
      <c r="AH87" s="547"/>
      <c r="AU87" s="491"/>
    </row>
    <row r="88" spans="1:47" ht="15" x14ac:dyDescent="0.25">
      <c r="A88" s="393" t="s">
        <v>187</v>
      </c>
      <c r="B88" s="394"/>
      <c r="C88" s="394"/>
      <c r="D88" s="394"/>
      <c r="E88" s="394"/>
      <c r="F88" s="395">
        <f t="shared" si="109"/>
        <v>0</v>
      </c>
      <c r="G88" s="395">
        <f t="shared" si="110"/>
        <v>0</v>
      </c>
      <c r="H88" s="394"/>
      <c r="I88" s="394"/>
      <c r="J88" s="394"/>
      <c r="K88" s="394"/>
      <c r="L88" s="395">
        <f t="shared" si="103"/>
        <v>0</v>
      </c>
      <c r="M88" s="395">
        <f t="shared" si="104"/>
        <v>0</v>
      </c>
      <c r="N88" s="394">
        <v>2</v>
      </c>
      <c r="O88" s="394">
        <v>2</v>
      </c>
      <c r="P88" s="394">
        <v>4</v>
      </c>
      <c r="Q88" s="394">
        <v>4</v>
      </c>
      <c r="R88" s="395">
        <f t="shared" si="105"/>
        <v>6</v>
      </c>
      <c r="S88" s="395">
        <f t="shared" si="106"/>
        <v>6</v>
      </c>
      <c r="T88" s="394"/>
      <c r="U88" s="394"/>
      <c r="V88" s="394"/>
      <c r="W88" s="394"/>
      <c r="X88" s="395">
        <f t="shared" si="107"/>
        <v>0</v>
      </c>
      <c r="Y88" s="395">
        <f t="shared" si="108"/>
        <v>0</v>
      </c>
      <c r="Z88" s="103"/>
      <c r="AA88" s="396">
        <f t="shared" si="102"/>
        <v>2</v>
      </c>
      <c r="AB88" s="396">
        <f t="shared" si="97"/>
        <v>2</v>
      </c>
      <c r="AC88" s="396">
        <f t="shared" si="98"/>
        <v>4</v>
      </c>
      <c r="AD88" s="396">
        <f t="shared" si="99"/>
        <v>4</v>
      </c>
      <c r="AE88" s="397">
        <f t="shared" si="100"/>
        <v>6</v>
      </c>
      <c r="AF88" s="397">
        <f t="shared" si="101"/>
        <v>6</v>
      </c>
      <c r="AG88" s="546"/>
      <c r="AH88" s="548"/>
      <c r="AU88" s="491"/>
    </row>
    <row r="89" spans="1:47" ht="15" x14ac:dyDescent="0.25">
      <c r="A89" s="388" t="s">
        <v>113</v>
      </c>
      <c r="B89" s="389">
        <v>6</v>
      </c>
      <c r="C89" s="389">
        <v>6</v>
      </c>
      <c r="D89" s="389">
        <v>5</v>
      </c>
      <c r="E89" s="389">
        <v>4</v>
      </c>
      <c r="F89" s="390">
        <f t="shared" si="109"/>
        <v>11</v>
      </c>
      <c r="G89" s="390">
        <f t="shared" si="110"/>
        <v>10</v>
      </c>
      <c r="H89" s="389">
        <v>14</v>
      </c>
      <c r="I89" s="389">
        <v>12</v>
      </c>
      <c r="J89" s="389">
        <v>5</v>
      </c>
      <c r="K89" s="389">
        <v>4</v>
      </c>
      <c r="L89" s="390">
        <f t="shared" si="103"/>
        <v>19</v>
      </c>
      <c r="M89" s="390">
        <f t="shared" si="104"/>
        <v>16</v>
      </c>
      <c r="N89" s="389">
        <v>9</v>
      </c>
      <c r="O89" s="389">
        <v>8</v>
      </c>
      <c r="P89" s="389">
        <v>17</v>
      </c>
      <c r="Q89" s="389">
        <v>16</v>
      </c>
      <c r="R89" s="390">
        <f t="shared" si="105"/>
        <v>26</v>
      </c>
      <c r="S89" s="390">
        <f t="shared" si="106"/>
        <v>24</v>
      </c>
      <c r="T89" s="389"/>
      <c r="U89" s="389"/>
      <c r="V89" s="389"/>
      <c r="W89" s="389"/>
      <c r="X89" s="390">
        <f t="shared" si="107"/>
        <v>0</v>
      </c>
      <c r="Y89" s="390">
        <f t="shared" si="108"/>
        <v>0</v>
      </c>
      <c r="Z89" s="103"/>
      <c r="AA89" s="391">
        <f t="shared" si="102"/>
        <v>29</v>
      </c>
      <c r="AB89" s="391">
        <f t="shared" si="97"/>
        <v>26</v>
      </c>
      <c r="AC89" s="391">
        <f t="shared" si="98"/>
        <v>27</v>
      </c>
      <c r="AD89" s="391">
        <f t="shared" si="99"/>
        <v>24</v>
      </c>
      <c r="AE89" s="392">
        <f t="shared" si="100"/>
        <v>56</v>
      </c>
      <c r="AF89" s="392">
        <f t="shared" si="101"/>
        <v>50</v>
      </c>
      <c r="AG89" s="546"/>
      <c r="AH89" s="547"/>
      <c r="AU89" s="491"/>
    </row>
    <row r="90" spans="1:47" ht="15" x14ac:dyDescent="0.25">
      <c r="A90" s="393" t="s">
        <v>448</v>
      </c>
      <c r="B90" s="394">
        <v>4</v>
      </c>
      <c r="C90" s="394">
        <v>4</v>
      </c>
      <c r="D90" s="394">
        <v>5</v>
      </c>
      <c r="E90" s="394">
        <v>4</v>
      </c>
      <c r="F90" s="395">
        <f t="shared" si="109"/>
        <v>9</v>
      </c>
      <c r="G90" s="395">
        <f t="shared" si="110"/>
        <v>8</v>
      </c>
      <c r="H90" s="394">
        <v>12</v>
      </c>
      <c r="I90" s="394">
        <v>10</v>
      </c>
      <c r="J90" s="394">
        <v>2</v>
      </c>
      <c r="K90" s="394">
        <v>1</v>
      </c>
      <c r="L90" s="395">
        <f t="shared" si="103"/>
        <v>14</v>
      </c>
      <c r="M90" s="395">
        <f t="shared" si="104"/>
        <v>11</v>
      </c>
      <c r="N90" s="394">
        <v>8</v>
      </c>
      <c r="O90" s="394">
        <v>7</v>
      </c>
      <c r="P90" s="394">
        <v>14</v>
      </c>
      <c r="Q90" s="394">
        <v>13</v>
      </c>
      <c r="R90" s="395">
        <f t="shared" si="105"/>
        <v>22</v>
      </c>
      <c r="S90" s="395">
        <f t="shared" si="106"/>
        <v>20</v>
      </c>
      <c r="T90" s="394"/>
      <c r="U90" s="394"/>
      <c r="V90" s="394"/>
      <c r="W90" s="394"/>
      <c r="X90" s="395">
        <f t="shared" si="107"/>
        <v>0</v>
      </c>
      <c r="Y90" s="395">
        <f t="shared" si="108"/>
        <v>0</v>
      </c>
      <c r="Z90" s="103"/>
      <c r="AA90" s="396">
        <f t="shared" si="102"/>
        <v>24</v>
      </c>
      <c r="AB90" s="396">
        <f t="shared" si="97"/>
        <v>21</v>
      </c>
      <c r="AC90" s="396">
        <f t="shared" si="98"/>
        <v>21</v>
      </c>
      <c r="AD90" s="396">
        <f t="shared" si="99"/>
        <v>18</v>
      </c>
      <c r="AE90" s="397">
        <f t="shared" si="100"/>
        <v>45</v>
      </c>
      <c r="AF90" s="397">
        <f t="shared" si="101"/>
        <v>39</v>
      </c>
      <c r="AG90" s="546"/>
      <c r="AH90" s="548"/>
      <c r="AU90" s="491"/>
    </row>
    <row r="91" spans="1:47" ht="15" x14ac:dyDescent="0.25">
      <c r="A91" s="393" t="s">
        <v>188</v>
      </c>
      <c r="B91" s="394">
        <v>2</v>
      </c>
      <c r="C91" s="394">
        <v>2</v>
      </c>
      <c r="D91" s="394"/>
      <c r="E91" s="394"/>
      <c r="F91" s="395">
        <f t="shared" ref="F91" si="125">B91+D91</f>
        <v>2</v>
      </c>
      <c r="G91" s="395">
        <f t="shared" ref="G91" si="126">C91+E91</f>
        <v>2</v>
      </c>
      <c r="H91" s="394">
        <v>2</v>
      </c>
      <c r="I91" s="394">
        <v>2</v>
      </c>
      <c r="J91" s="394">
        <v>3</v>
      </c>
      <c r="K91" s="394">
        <v>3</v>
      </c>
      <c r="L91" s="395">
        <f t="shared" ref="L91" si="127">H91+J91</f>
        <v>5</v>
      </c>
      <c r="M91" s="395">
        <f t="shared" ref="M91" si="128">I91+K91</f>
        <v>5</v>
      </c>
      <c r="N91" s="394">
        <v>1</v>
      </c>
      <c r="O91" s="394">
        <v>1</v>
      </c>
      <c r="P91" s="394">
        <v>3</v>
      </c>
      <c r="Q91" s="394">
        <v>3</v>
      </c>
      <c r="R91" s="395">
        <f t="shared" ref="R91" si="129">N91+P91</f>
        <v>4</v>
      </c>
      <c r="S91" s="395">
        <f t="shared" ref="S91" si="130">O91+Q91</f>
        <v>4</v>
      </c>
      <c r="T91" s="394"/>
      <c r="U91" s="394"/>
      <c r="V91" s="394"/>
      <c r="W91" s="394"/>
      <c r="X91" s="395">
        <f t="shared" ref="X91" si="131">T91+V91</f>
        <v>0</v>
      </c>
      <c r="Y91" s="395">
        <f t="shared" ref="Y91" si="132">U91+W91</f>
        <v>0</v>
      </c>
      <c r="Z91" s="103"/>
      <c r="AA91" s="396">
        <f t="shared" ref="AA91" si="133">B91+H91+N91+T91</f>
        <v>5</v>
      </c>
      <c r="AB91" s="396">
        <f t="shared" ref="AB91" si="134">C91+I91+O91+U91</f>
        <v>5</v>
      </c>
      <c r="AC91" s="396">
        <f t="shared" ref="AC91" si="135">D91+J91+P91+V91</f>
        <v>6</v>
      </c>
      <c r="AD91" s="396">
        <f t="shared" ref="AD91" si="136">E91+K91+Q91+W91</f>
        <v>6</v>
      </c>
      <c r="AE91" s="397">
        <f t="shared" ref="AE91" si="137">F91+L91+R91+X91</f>
        <v>11</v>
      </c>
      <c r="AF91" s="397">
        <f t="shared" ref="AF91" si="138">G91+M91+S91+Y91</f>
        <v>11</v>
      </c>
      <c r="AG91" s="546"/>
      <c r="AH91" s="548"/>
      <c r="AU91" s="491"/>
    </row>
    <row r="92" spans="1:47" ht="15" x14ac:dyDescent="0.25">
      <c r="A92" s="388" t="s">
        <v>189</v>
      </c>
      <c r="B92" s="389">
        <v>6</v>
      </c>
      <c r="C92" s="389">
        <v>5</v>
      </c>
      <c r="D92" s="389">
        <v>5</v>
      </c>
      <c r="E92" s="389">
        <v>4</v>
      </c>
      <c r="F92" s="390">
        <f t="shared" si="109"/>
        <v>11</v>
      </c>
      <c r="G92" s="390">
        <f t="shared" si="110"/>
        <v>9</v>
      </c>
      <c r="H92" s="389">
        <v>12</v>
      </c>
      <c r="I92" s="389">
        <v>12</v>
      </c>
      <c r="J92" s="389">
        <v>7</v>
      </c>
      <c r="K92" s="389">
        <v>7</v>
      </c>
      <c r="L92" s="390">
        <f t="shared" si="103"/>
        <v>19</v>
      </c>
      <c r="M92" s="390">
        <f t="shared" si="104"/>
        <v>19</v>
      </c>
      <c r="N92" s="389">
        <v>12</v>
      </c>
      <c r="O92" s="389">
        <v>11</v>
      </c>
      <c r="P92" s="389">
        <v>5</v>
      </c>
      <c r="Q92" s="389">
        <v>5</v>
      </c>
      <c r="R92" s="390">
        <f t="shared" si="105"/>
        <v>17</v>
      </c>
      <c r="S92" s="390">
        <f t="shared" si="106"/>
        <v>16</v>
      </c>
      <c r="T92" s="389">
        <v>2</v>
      </c>
      <c r="U92" s="389">
        <v>2</v>
      </c>
      <c r="V92" s="389"/>
      <c r="W92" s="389"/>
      <c r="X92" s="390">
        <f t="shared" si="107"/>
        <v>2</v>
      </c>
      <c r="Y92" s="390">
        <f t="shared" si="108"/>
        <v>2</v>
      </c>
      <c r="Z92" s="103"/>
      <c r="AA92" s="391">
        <f t="shared" si="102"/>
        <v>32</v>
      </c>
      <c r="AB92" s="391">
        <f t="shared" si="97"/>
        <v>30</v>
      </c>
      <c r="AC92" s="391">
        <f t="shared" si="98"/>
        <v>17</v>
      </c>
      <c r="AD92" s="391">
        <f t="shared" si="99"/>
        <v>16</v>
      </c>
      <c r="AE92" s="392">
        <f t="shared" si="100"/>
        <v>49</v>
      </c>
      <c r="AF92" s="392">
        <f t="shared" si="101"/>
        <v>46</v>
      </c>
      <c r="AG92" s="546"/>
      <c r="AH92" s="548"/>
      <c r="AU92" s="491"/>
    </row>
    <row r="93" spans="1:47" ht="15" x14ac:dyDescent="0.25">
      <c r="A93" s="393" t="s">
        <v>189</v>
      </c>
      <c r="B93" s="394">
        <v>5</v>
      </c>
      <c r="C93" s="394">
        <v>4</v>
      </c>
      <c r="D93" s="394">
        <v>2</v>
      </c>
      <c r="E93" s="394">
        <v>1</v>
      </c>
      <c r="F93" s="395">
        <f t="shared" si="109"/>
        <v>7</v>
      </c>
      <c r="G93" s="395">
        <f t="shared" si="110"/>
        <v>5</v>
      </c>
      <c r="H93" s="394">
        <v>4</v>
      </c>
      <c r="I93" s="394">
        <v>4</v>
      </c>
      <c r="J93" s="394"/>
      <c r="K93" s="394"/>
      <c r="L93" s="395">
        <f t="shared" si="103"/>
        <v>4</v>
      </c>
      <c r="M93" s="395">
        <f t="shared" si="104"/>
        <v>4</v>
      </c>
      <c r="N93" s="394">
        <v>6</v>
      </c>
      <c r="O93" s="394">
        <v>5</v>
      </c>
      <c r="P93" s="394">
        <v>2</v>
      </c>
      <c r="Q93" s="394">
        <v>2</v>
      </c>
      <c r="R93" s="395">
        <f t="shared" si="105"/>
        <v>8</v>
      </c>
      <c r="S93" s="395">
        <f t="shared" si="106"/>
        <v>7</v>
      </c>
      <c r="T93" s="394">
        <v>1</v>
      </c>
      <c r="U93" s="394">
        <v>1</v>
      </c>
      <c r="V93" s="394"/>
      <c r="W93" s="394"/>
      <c r="X93" s="395">
        <f t="shared" si="107"/>
        <v>1</v>
      </c>
      <c r="Y93" s="395">
        <f t="shared" si="108"/>
        <v>1</v>
      </c>
      <c r="Z93" s="103"/>
      <c r="AA93" s="396">
        <f t="shared" si="102"/>
        <v>16</v>
      </c>
      <c r="AB93" s="396">
        <f t="shared" si="97"/>
        <v>14</v>
      </c>
      <c r="AC93" s="396">
        <f t="shared" si="98"/>
        <v>4</v>
      </c>
      <c r="AD93" s="396">
        <f t="shared" si="99"/>
        <v>3</v>
      </c>
      <c r="AE93" s="397">
        <f t="shared" si="100"/>
        <v>20</v>
      </c>
      <c r="AF93" s="397">
        <f t="shared" si="101"/>
        <v>17</v>
      </c>
      <c r="AG93" s="546"/>
      <c r="AH93" s="548"/>
      <c r="AU93" s="491"/>
    </row>
    <row r="94" spans="1:47" ht="15" x14ac:dyDescent="0.25">
      <c r="A94" s="393" t="s">
        <v>190</v>
      </c>
      <c r="B94" s="394">
        <v>1</v>
      </c>
      <c r="C94" s="394">
        <v>1</v>
      </c>
      <c r="D94" s="394">
        <v>3</v>
      </c>
      <c r="E94" s="394">
        <v>3</v>
      </c>
      <c r="F94" s="395">
        <f t="shared" si="109"/>
        <v>4</v>
      </c>
      <c r="G94" s="395">
        <f t="shared" si="110"/>
        <v>4</v>
      </c>
      <c r="H94" s="394">
        <v>8</v>
      </c>
      <c r="I94" s="394">
        <v>8</v>
      </c>
      <c r="J94" s="394">
        <v>7</v>
      </c>
      <c r="K94" s="394">
        <v>7</v>
      </c>
      <c r="L94" s="395">
        <f t="shared" si="103"/>
        <v>15</v>
      </c>
      <c r="M94" s="395">
        <f t="shared" si="104"/>
        <v>15</v>
      </c>
      <c r="N94" s="394">
        <v>6</v>
      </c>
      <c r="O94" s="394">
        <v>6</v>
      </c>
      <c r="P94" s="394">
        <v>3</v>
      </c>
      <c r="Q94" s="394">
        <v>3</v>
      </c>
      <c r="R94" s="395">
        <f t="shared" si="105"/>
        <v>9</v>
      </c>
      <c r="S94" s="395">
        <f t="shared" si="106"/>
        <v>9</v>
      </c>
      <c r="T94" s="394">
        <v>1</v>
      </c>
      <c r="U94" s="394">
        <v>1</v>
      </c>
      <c r="V94" s="394"/>
      <c r="W94" s="394"/>
      <c r="X94" s="395">
        <f t="shared" si="107"/>
        <v>1</v>
      </c>
      <c r="Y94" s="395">
        <f t="shared" si="108"/>
        <v>1</v>
      </c>
      <c r="Z94" s="103"/>
      <c r="AA94" s="396">
        <f t="shared" si="102"/>
        <v>16</v>
      </c>
      <c r="AB94" s="396">
        <f t="shared" si="97"/>
        <v>16</v>
      </c>
      <c r="AC94" s="396">
        <f t="shared" si="98"/>
        <v>13</v>
      </c>
      <c r="AD94" s="396">
        <f t="shared" si="99"/>
        <v>13</v>
      </c>
      <c r="AE94" s="397">
        <f t="shared" si="100"/>
        <v>29</v>
      </c>
      <c r="AF94" s="397">
        <f t="shared" si="101"/>
        <v>29</v>
      </c>
      <c r="AG94" s="546"/>
      <c r="AH94" s="547"/>
      <c r="AU94" s="491"/>
    </row>
    <row r="95" spans="1:47" ht="15" x14ac:dyDescent="0.25">
      <c r="A95" s="388" t="s">
        <v>114</v>
      </c>
      <c r="B95" s="389">
        <v>37</v>
      </c>
      <c r="C95" s="389">
        <v>35</v>
      </c>
      <c r="D95" s="389">
        <v>24</v>
      </c>
      <c r="E95" s="389">
        <v>20</v>
      </c>
      <c r="F95" s="390">
        <f t="shared" si="109"/>
        <v>61</v>
      </c>
      <c r="G95" s="390">
        <f t="shared" si="110"/>
        <v>55</v>
      </c>
      <c r="H95" s="389">
        <v>100</v>
      </c>
      <c r="I95" s="389">
        <v>96</v>
      </c>
      <c r="J95" s="389">
        <v>50</v>
      </c>
      <c r="K95" s="389">
        <v>47</v>
      </c>
      <c r="L95" s="390">
        <f t="shared" si="103"/>
        <v>150</v>
      </c>
      <c r="M95" s="390">
        <f t="shared" si="104"/>
        <v>143</v>
      </c>
      <c r="N95" s="389">
        <v>58</v>
      </c>
      <c r="O95" s="389">
        <v>52</v>
      </c>
      <c r="P95" s="389">
        <v>37</v>
      </c>
      <c r="Q95" s="389">
        <v>35</v>
      </c>
      <c r="R95" s="390">
        <f t="shared" si="105"/>
        <v>95</v>
      </c>
      <c r="S95" s="390">
        <f t="shared" si="106"/>
        <v>87</v>
      </c>
      <c r="T95" s="389">
        <v>10</v>
      </c>
      <c r="U95" s="389">
        <v>9</v>
      </c>
      <c r="V95" s="389"/>
      <c r="W95" s="389"/>
      <c r="X95" s="390">
        <f t="shared" si="107"/>
        <v>10</v>
      </c>
      <c r="Y95" s="390">
        <f t="shared" si="108"/>
        <v>9</v>
      </c>
      <c r="Z95" s="103"/>
      <c r="AA95" s="391">
        <f t="shared" si="102"/>
        <v>205</v>
      </c>
      <c r="AB95" s="391">
        <f t="shared" si="97"/>
        <v>192</v>
      </c>
      <c r="AC95" s="391">
        <f t="shared" si="98"/>
        <v>111</v>
      </c>
      <c r="AD95" s="391">
        <f t="shared" si="99"/>
        <v>102</v>
      </c>
      <c r="AE95" s="392">
        <f t="shared" si="100"/>
        <v>316</v>
      </c>
      <c r="AF95" s="392">
        <f t="shared" si="101"/>
        <v>294</v>
      </c>
      <c r="AG95" s="546"/>
      <c r="AH95" s="548"/>
      <c r="AU95" s="491"/>
    </row>
    <row r="96" spans="1:47" ht="15" x14ac:dyDescent="0.25">
      <c r="A96" s="393" t="s">
        <v>398</v>
      </c>
      <c r="B96" s="394">
        <v>12</v>
      </c>
      <c r="C96" s="394">
        <v>11</v>
      </c>
      <c r="D96" s="394">
        <v>5</v>
      </c>
      <c r="E96" s="394">
        <v>5</v>
      </c>
      <c r="F96" s="395">
        <f t="shared" si="109"/>
        <v>17</v>
      </c>
      <c r="G96" s="395">
        <f t="shared" si="110"/>
        <v>16</v>
      </c>
      <c r="H96" s="394">
        <v>19</v>
      </c>
      <c r="I96" s="394">
        <v>19</v>
      </c>
      <c r="J96" s="394">
        <v>6</v>
      </c>
      <c r="K96" s="394">
        <v>5</v>
      </c>
      <c r="L96" s="395">
        <f t="shared" si="103"/>
        <v>25</v>
      </c>
      <c r="M96" s="395">
        <f t="shared" si="104"/>
        <v>24</v>
      </c>
      <c r="N96" s="394">
        <v>1</v>
      </c>
      <c r="O96" s="394">
        <v>1</v>
      </c>
      <c r="P96" s="394">
        <v>1</v>
      </c>
      <c r="Q96" s="394">
        <v>1</v>
      </c>
      <c r="R96" s="395">
        <f t="shared" si="105"/>
        <v>2</v>
      </c>
      <c r="S96" s="395">
        <f t="shared" si="106"/>
        <v>2</v>
      </c>
      <c r="T96" s="394"/>
      <c r="U96" s="394"/>
      <c r="V96" s="394"/>
      <c r="W96" s="394"/>
      <c r="X96" s="395">
        <f t="shared" si="107"/>
        <v>0</v>
      </c>
      <c r="Y96" s="395">
        <f t="shared" si="108"/>
        <v>0</v>
      </c>
      <c r="Z96" s="103"/>
      <c r="AA96" s="396">
        <f t="shared" si="102"/>
        <v>32</v>
      </c>
      <c r="AB96" s="396">
        <f t="shared" si="97"/>
        <v>31</v>
      </c>
      <c r="AC96" s="396">
        <f t="shared" si="98"/>
        <v>12</v>
      </c>
      <c r="AD96" s="396">
        <f t="shared" si="99"/>
        <v>11</v>
      </c>
      <c r="AE96" s="397">
        <f t="shared" si="100"/>
        <v>44</v>
      </c>
      <c r="AF96" s="397">
        <f t="shared" si="101"/>
        <v>42</v>
      </c>
      <c r="AG96" s="546"/>
      <c r="AH96" s="548"/>
      <c r="AU96" s="491"/>
    </row>
    <row r="97" spans="1:47" ht="15" x14ac:dyDescent="0.25">
      <c r="A97" s="393" t="s">
        <v>399</v>
      </c>
      <c r="B97" s="394">
        <v>9</v>
      </c>
      <c r="C97" s="394">
        <v>9</v>
      </c>
      <c r="D97" s="394">
        <v>9</v>
      </c>
      <c r="E97" s="394">
        <v>7</v>
      </c>
      <c r="F97" s="395">
        <f t="shared" si="109"/>
        <v>18</v>
      </c>
      <c r="G97" s="395">
        <f t="shared" si="110"/>
        <v>16</v>
      </c>
      <c r="H97" s="394">
        <v>1</v>
      </c>
      <c r="I97" s="394">
        <v>1</v>
      </c>
      <c r="J97" s="394">
        <v>2</v>
      </c>
      <c r="K97" s="394">
        <v>2</v>
      </c>
      <c r="L97" s="395">
        <f t="shared" si="103"/>
        <v>3</v>
      </c>
      <c r="M97" s="395">
        <f t="shared" si="104"/>
        <v>3</v>
      </c>
      <c r="N97" s="394">
        <v>1</v>
      </c>
      <c r="O97" s="394">
        <v>1</v>
      </c>
      <c r="P97" s="394"/>
      <c r="Q97" s="394"/>
      <c r="R97" s="395">
        <f t="shared" si="105"/>
        <v>1</v>
      </c>
      <c r="S97" s="395">
        <f t="shared" si="106"/>
        <v>1</v>
      </c>
      <c r="T97" s="394"/>
      <c r="U97" s="394"/>
      <c r="V97" s="394"/>
      <c r="W97" s="394"/>
      <c r="X97" s="395">
        <f t="shared" si="107"/>
        <v>0</v>
      </c>
      <c r="Y97" s="395">
        <f t="shared" si="108"/>
        <v>0</v>
      </c>
      <c r="Z97" s="103"/>
      <c r="AA97" s="396">
        <f t="shared" si="102"/>
        <v>11</v>
      </c>
      <c r="AB97" s="396">
        <f t="shared" si="97"/>
        <v>11</v>
      </c>
      <c r="AC97" s="396">
        <f t="shared" si="98"/>
        <v>11</v>
      </c>
      <c r="AD97" s="396">
        <f t="shared" si="99"/>
        <v>9</v>
      </c>
      <c r="AE97" s="397">
        <f t="shared" si="100"/>
        <v>22</v>
      </c>
      <c r="AF97" s="397">
        <f t="shared" si="101"/>
        <v>20</v>
      </c>
      <c r="AG97" s="546"/>
      <c r="AH97" s="547"/>
      <c r="AU97" s="491"/>
    </row>
    <row r="98" spans="1:47" ht="15" x14ac:dyDescent="0.25">
      <c r="A98" s="393" t="s">
        <v>400</v>
      </c>
      <c r="B98" s="394"/>
      <c r="C98" s="394"/>
      <c r="D98" s="394"/>
      <c r="E98" s="394"/>
      <c r="F98" s="395">
        <f t="shared" si="109"/>
        <v>0</v>
      </c>
      <c r="G98" s="395">
        <f t="shared" si="110"/>
        <v>0</v>
      </c>
      <c r="H98" s="394">
        <v>17</v>
      </c>
      <c r="I98" s="394">
        <v>16</v>
      </c>
      <c r="J98" s="394">
        <v>15</v>
      </c>
      <c r="K98" s="394">
        <v>14</v>
      </c>
      <c r="L98" s="395">
        <f t="shared" si="103"/>
        <v>32</v>
      </c>
      <c r="M98" s="395">
        <f t="shared" si="104"/>
        <v>30</v>
      </c>
      <c r="N98" s="394"/>
      <c r="O98" s="394"/>
      <c r="P98" s="394"/>
      <c r="Q98" s="394"/>
      <c r="R98" s="395">
        <f t="shared" si="105"/>
        <v>0</v>
      </c>
      <c r="S98" s="395">
        <f t="shared" si="106"/>
        <v>0</v>
      </c>
      <c r="T98" s="394"/>
      <c r="U98" s="394"/>
      <c r="V98" s="394"/>
      <c r="W98" s="394"/>
      <c r="X98" s="395">
        <f t="shared" si="107"/>
        <v>0</v>
      </c>
      <c r="Y98" s="395">
        <f t="shared" si="108"/>
        <v>0</v>
      </c>
      <c r="Z98" s="103"/>
      <c r="AA98" s="396">
        <f t="shared" si="102"/>
        <v>17</v>
      </c>
      <c r="AB98" s="396">
        <f t="shared" si="97"/>
        <v>16</v>
      </c>
      <c r="AC98" s="396">
        <f t="shared" si="98"/>
        <v>15</v>
      </c>
      <c r="AD98" s="396">
        <f t="shared" si="99"/>
        <v>14</v>
      </c>
      <c r="AE98" s="397">
        <f t="shared" si="100"/>
        <v>32</v>
      </c>
      <c r="AF98" s="397">
        <f t="shared" si="101"/>
        <v>30</v>
      </c>
      <c r="AG98" s="546"/>
      <c r="AH98" s="548"/>
      <c r="AU98" s="491"/>
    </row>
    <row r="99" spans="1:47" ht="15" x14ac:dyDescent="0.25">
      <c r="A99" s="393" t="s">
        <v>475</v>
      </c>
      <c r="B99" s="394">
        <v>4</v>
      </c>
      <c r="C99" s="394">
        <v>4</v>
      </c>
      <c r="D99" s="394">
        <v>3</v>
      </c>
      <c r="E99" s="394">
        <v>3</v>
      </c>
      <c r="F99" s="395">
        <f t="shared" ref="F99" si="139">B99+D99</f>
        <v>7</v>
      </c>
      <c r="G99" s="395">
        <f t="shared" ref="G99" si="140">C99+E99</f>
        <v>7</v>
      </c>
      <c r="H99" s="394">
        <v>28</v>
      </c>
      <c r="I99" s="394">
        <v>28</v>
      </c>
      <c r="J99" s="394">
        <v>8</v>
      </c>
      <c r="K99" s="394">
        <v>7</v>
      </c>
      <c r="L99" s="395">
        <f t="shared" ref="L99" si="141">H99+J99</f>
        <v>36</v>
      </c>
      <c r="M99" s="395">
        <f t="shared" ref="M99" si="142">I99+K99</f>
        <v>35</v>
      </c>
      <c r="N99" s="394">
        <v>17</v>
      </c>
      <c r="O99" s="394">
        <v>14</v>
      </c>
      <c r="P99" s="394">
        <v>9</v>
      </c>
      <c r="Q99" s="394">
        <v>9</v>
      </c>
      <c r="R99" s="395">
        <f t="shared" ref="R99" si="143">N99+P99</f>
        <v>26</v>
      </c>
      <c r="S99" s="395">
        <f t="shared" ref="S99" si="144">O99+Q99</f>
        <v>23</v>
      </c>
      <c r="T99" s="394">
        <v>7</v>
      </c>
      <c r="U99" s="394">
        <v>6</v>
      </c>
      <c r="V99" s="394"/>
      <c r="W99" s="394"/>
      <c r="X99" s="395">
        <f t="shared" ref="X99" si="145">T99+V99</f>
        <v>7</v>
      </c>
      <c r="Y99" s="395">
        <f t="shared" ref="Y99" si="146">U99+W99</f>
        <v>6</v>
      </c>
      <c r="Z99" s="103"/>
      <c r="AA99" s="396">
        <f t="shared" ref="AA99" si="147">B99+H99+N99+T99</f>
        <v>56</v>
      </c>
      <c r="AB99" s="396">
        <f t="shared" ref="AB99" si="148">C99+I99+O99+U99</f>
        <v>52</v>
      </c>
      <c r="AC99" s="396">
        <f t="shared" ref="AC99" si="149">D99+J99+P99+V99</f>
        <v>20</v>
      </c>
      <c r="AD99" s="396">
        <f t="shared" ref="AD99" si="150">E99+K99+Q99+W99</f>
        <v>19</v>
      </c>
      <c r="AE99" s="397">
        <f t="shared" ref="AE99" si="151">F99+L99+R99+X99</f>
        <v>76</v>
      </c>
      <c r="AF99" s="397">
        <f t="shared" ref="AF99" si="152">G99+M99+S99+Y99</f>
        <v>71</v>
      </c>
      <c r="AG99" s="546"/>
      <c r="AH99" s="548"/>
      <c r="AU99" s="491"/>
    </row>
    <row r="100" spans="1:47" ht="15" x14ac:dyDescent="0.25">
      <c r="A100" s="393" t="s">
        <v>192</v>
      </c>
      <c r="B100" s="394">
        <v>2</v>
      </c>
      <c r="C100" s="394">
        <v>2</v>
      </c>
      <c r="D100" s="394"/>
      <c r="E100" s="394"/>
      <c r="F100" s="395">
        <f t="shared" si="109"/>
        <v>2</v>
      </c>
      <c r="G100" s="395">
        <f t="shared" si="110"/>
        <v>2</v>
      </c>
      <c r="H100" s="394">
        <v>1</v>
      </c>
      <c r="I100" s="394">
        <v>1</v>
      </c>
      <c r="J100" s="394">
        <v>1</v>
      </c>
      <c r="K100" s="394">
        <v>1</v>
      </c>
      <c r="L100" s="395">
        <f t="shared" si="103"/>
        <v>2</v>
      </c>
      <c r="M100" s="395">
        <f t="shared" si="104"/>
        <v>2</v>
      </c>
      <c r="N100" s="394">
        <v>5</v>
      </c>
      <c r="O100" s="394">
        <v>5</v>
      </c>
      <c r="P100" s="394">
        <v>4</v>
      </c>
      <c r="Q100" s="394">
        <v>2</v>
      </c>
      <c r="R100" s="395">
        <f t="shared" si="105"/>
        <v>9</v>
      </c>
      <c r="S100" s="395">
        <f t="shared" si="106"/>
        <v>7</v>
      </c>
      <c r="T100" s="394"/>
      <c r="U100" s="394"/>
      <c r="V100" s="394"/>
      <c r="W100" s="394"/>
      <c r="X100" s="395">
        <f t="shared" si="107"/>
        <v>0</v>
      </c>
      <c r="Y100" s="395">
        <f t="shared" si="108"/>
        <v>0</v>
      </c>
      <c r="Z100" s="103"/>
      <c r="AA100" s="396">
        <f t="shared" si="102"/>
        <v>8</v>
      </c>
      <c r="AB100" s="396">
        <f t="shared" si="97"/>
        <v>8</v>
      </c>
      <c r="AC100" s="396">
        <f t="shared" si="98"/>
        <v>5</v>
      </c>
      <c r="AD100" s="396">
        <f t="shared" si="99"/>
        <v>3</v>
      </c>
      <c r="AE100" s="397">
        <f t="shared" si="100"/>
        <v>13</v>
      </c>
      <c r="AF100" s="397">
        <f t="shared" si="101"/>
        <v>11</v>
      </c>
      <c r="AG100" s="546"/>
      <c r="AH100" s="547"/>
      <c r="AU100" s="491"/>
    </row>
    <row r="101" spans="1:47" ht="15" x14ac:dyDescent="0.25">
      <c r="A101" s="393" t="s">
        <v>193</v>
      </c>
      <c r="B101" s="394">
        <v>6</v>
      </c>
      <c r="C101" s="394">
        <v>6</v>
      </c>
      <c r="D101" s="394">
        <v>2</v>
      </c>
      <c r="E101" s="394">
        <v>2</v>
      </c>
      <c r="F101" s="395">
        <f t="shared" si="109"/>
        <v>8</v>
      </c>
      <c r="G101" s="395">
        <f t="shared" si="110"/>
        <v>8</v>
      </c>
      <c r="H101" s="394"/>
      <c r="I101" s="394"/>
      <c r="J101" s="394"/>
      <c r="K101" s="394"/>
      <c r="L101" s="395">
        <f t="shared" si="103"/>
        <v>0</v>
      </c>
      <c r="M101" s="395">
        <f t="shared" si="104"/>
        <v>0</v>
      </c>
      <c r="N101" s="394">
        <v>4</v>
      </c>
      <c r="O101" s="394">
        <v>3</v>
      </c>
      <c r="P101" s="394"/>
      <c r="Q101" s="394"/>
      <c r="R101" s="395">
        <f t="shared" si="105"/>
        <v>4</v>
      </c>
      <c r="S101" s="395">
        <f t="shared" si="106"/>
        <v>3</v>
      </c>
      <c r="T101" s="394"/>
      <c r="U101" s="394"/>
      <c r="V101" s="394"/>
      <c r="W101" s="394"/>
      <c r="X101" s="395">
        <f t="shared" si="107"/>
        <v>0</v>
      </c>
      <c r="Y101" s="395">
        <f t="shared" si="108"/>
        <v>0</v>
      </c>
      <c r="Z101" s="103"/>
      <c r="AA101" s="396">
        <f t="shared" si="102"/>
        <v>10</v>
      </c>
      <c r="AB101" s="396">
        <f t="shared" si="97"/>
        <v>9</v>
      </c>
      <c r="AC101" s="396">
        <f t="shared" si="98"/>
        <v>2</v>
      </c>
      <c r="AD101" s="396">
        <f t="shared" si="99"/>
        <v>2</v>
      </c>
      <c r="AE101" s="397">
        <f t="shared" si="100"/>
        <v>12</v>
      </c>
      <c r="AF101" s="397">
        <f t="shared" si="101"/>
        <v>11</v>
      </c>
      <c r="AG101" s="546"/>
      <c r="AH101" s="548"/>
      <c r="AU101" s="491"/>
    </row>
    <row r="102" spans="1:47" ht="15" x14ac:dyDescent="0.25">
      <c r="A102" s="393" t="s">
        <v>194</v>
      </c>
      <c r="B102" s="394">
        <v>2</v>
      </c>
      <c r="C102" s="394">
        <v>1</v>
      </c>
      <c r="D102" s="394"/>
      <c r="E102" s="394"/>
      <c r="F102" s="395">
        <f t="shared" si="109"/>
        <v>2</v>
      </c>
      <c r="G102" s="395">
        <f t="shared" si="110"/>
        <v>1</v>
      </c>
      <c r="H102" s="394">
        <v>4</v>
      </c>
      <c r="I102" s="394">
        <v>2</v>
      </c>
      <c r="J102" s="394">
        <v>1</v>
      </c>
      <c r="K102" s="394">
        <v>1</v>
      </c>
      <c r="L102" s="395">
        <f t="shared" si="103"/>
        <v>5</v>
      </c>
      <c r="M102" s="395">
        <f t="shared" si="104"/>
        <v>3</v>
      </c>
      <c r="N102" s="394">
        <v>2</v>
      </c>
      <c r="O102" s="394">
        <v>1</v>
      </c>
      <c r="P102" s="394">
        <v>1</v>
      </c>
      <c r="Q102" s="394">
        <v>1</v>
      </c>
      <c r="R102" s="395">
        <f t="shared" si="105"/>
        <v>3</v>
      </c>
      <c r="S102" s="395">
        <f t="shared" si="106"/>
        <v>2</v>
      </c>
      <c r="T102" s="394"/>
      <c r="U102" s="394"/>
      <c r="V102" s="394"/>
      <c r="W102" s="394"/>
      <c r="X102" s="395">
        <f t="shared" si="107"/>
        <v>0</v>
      </c>
      <c r="Y102" s="395">
        <f t="shared" si="108"/>
        <v>0</v>
      </c>
      <c r="Z102" s="103"/>
      <c r="AA102" s="396">
        <f t="shared" si="102"/>
        <v>8</v>
      </c>
      <c r="AB102" s="396">
        <f t="shared" si="97"/>
        <v>4</v>
      </c>
      <c r="AC102" s="396">
        <f t="shared" si="98"/>
        <v>2</v>
      </c>
      <c r="AD102" s="396">
        <f t="shared" si="99"/>
        <v>2</v>
      </c>
      <c r="AE102" s="397">
        <f t="shared" si="100"/>
        <v>10</v>
      </c>
      <c r="AF102" s="397">
        <f t="shared" si="101"/>
        <v>6</v>
      </c>
      <c r="AG102" s="546"/>
      <c r="AH102" s="548"/>
      <c r="AU102" s="491"/>
    </row>
    <row r="103" spans="1:47" ht="15" x14ac:dyDescent="0.25">
      <c r="A103" s="393" t="s">
        <v>195</v>
      </c>
      <c r="B103" s="394"/>
      <c r="C103" s="394"/>
      <c r="D103" s="394"/>
      <c r="E103" s="394"/>
      <c r="F103" s="395">
        <f t="shared" si="109"/>
        <v>0</v>
      </c>
      <c r="G103" s="395">
        <f t="shared" si="110"/>
        <v>0</v>
      </c>
      <c r="H103" s="394"/>
      <c r="I103" s="394"/>
      <c r="J103" s="394"/>
      <c r="K103" s="394"/>
      <c r="L103" s="395">
        <f t="shared" si="103"/>
        <v>0</v>
      </c>
      <c r="M103" s="395">
        <f t="shared" si="104"/>
        <v>0</v>
      </c>
      <c r="N103" s="394">
        <v>5</v>
      </c>
      <c r="O103" s="394">
        <v>4</v>
      </c>
      <c r="P103" s="394">
        <v>4</v>
      </c>
      <c r="Q103" s="394">
        <v>4</v>
      </c>
      <c r="R103" s="395">
        <f t="shared" si="105"/>
        <v>9</v>
      </c>
      <c r="S103" s="395">
        <f t="shared" si="106"/>
        <v>8</v>
      </c>
      <c r="T103" s="394"/>
      <c r="U103" s="394"/>
      <c r="V103" s="394"/>
      <c r="W103" s="394"/>
      <c r="X103" s="395">
        <f t="shared" si="107"/>
        <v>0</v>
      </c>
      <c r="Y103" s="395">
        <f t="shared" si="108"/>
        <v>0</v>
      </c>
      <c r="Z103" s="103"/>
      <c r="AA103" s="396">
        <f t="shared" si="102"/>
        <v>5</v>
      </c>
      <c r="AB103" s="396">
        <f t="shared" si="97"/>
        <v>4</v>
      </c>
      <c r="AC103" s="396">
        <f t="shared" si="98"/>
        <v>4</v>
      </c>
      <c r="AD103" s="396">
        <f t="shared" si="99"/>
        <v>4</v>
      </c>
      <c r="AE103" s="397">
        <f t="shared" si="100"/>
        <v>9</v>
      </c>
      <c r="AF103" s="397">
        <f t="shared" si="101"/>
        <v>8</v>
      </c>
      <c r="AG103" s="546"/>
      <c r="AH103" s="548"/>
      <c r="AU103" s="491"/>
    </row>
    <row r="104" spans="1:47" ht="15" x14ac:dyDescent="0.25">
      <c r="A104" s="393" t="s">
        <v>492</v>
      </c>
      <c r="B104" s="394"/>
      <c r="C104" s="394"/>
      <c r="D104" s="394"/>
      <c r="E104" s="394"/>
      <c r="F104" s="395">
        <f t="shared" ref="F104:F105" si="153">B104+D104</f>
        <v>0</v>
      </c>
      <c r="G104" s="395">
        <f t="shared" ref="G104:G105" si="154">C104+E104</f>
        <v>0</v>
      </c>
      <c r="H104" s="394"/>
      <c r="I104" s="394"/>
      <c r="J104" s="394"/>
      <c r="K104" s="394"/>
      <c r="L104" s="395">
        <f t="shared" ref="L104:L105" si="155">H104+J104</f>
        <v>0</v>
      </c>
      <c r="M104" s="395">
        <f t="shared" ref="M104:M105" si="156">I104+K104</f>
        <v>0</v>
      </c>
      <c r="N104" s="394"/>
      <c r="O104" s="394"/>
      <c r="P104" s="394">
        <v>4</v>
      </c>
      <c r="Q104" s="394">
        <v>4</v>
      </c>
      <c r="R104" s="395">
        <f t="shared" ref="R104:R105" si="157">N104+P104</f>
        <v>4</v>
      </c>
      <c r="S104" s="395">
        <f t="shared" ref="S104:S105" si="158">O104+Q104</f>
        <v>4</v>
      </c>
      <c r="T104" s="394"/>
      <c r="U104" s="394"/>
      <c r="V104" s="394"/>
      <c r="W104" s="394"/>
      <c r="X104" s="395">
        <f t="shared" ref="X104:X105" si="159">T104+V104</f>
        <v>0</v>
      </c>
      <c r="Y104" s="395">
        <f t="shared" ref="Y104:Y105" si="160">U104+W104</f>
        <v>0</v>
      </c>
      <c r="Z104" s="103"/>
      <c r="AA104" s="396">
        <f t="shared" ref="AA104:AA105" si="161">B104+H104+N104+T104</f>
        <v>0</v>
      </c>
      <c r="AB104" s="396">
        <f t="shared" ref="AB104:AB105" si="162">C104+I104+O104+U104</f>
        <v>0</v>
      </c>
      <c r="AC104" s="396">
        <f t="shared" ref="AC104:AC105" si="163">D104+J104+P104+V104</f>
        <v>4</v>
      </c>
      <c r="AD104" s="396">
        <f t="shared" ref="AD104:AD105" si="164">E104+K104+Q104+W104</f>
        <v>4</v>
      </c>
      <c r="AE104" s="397">
        <f t="shared" ref="AE104:AE105" si="165">F104+L104+R104+X104</f>
        <v>4</v>
      </c>
      <c r="AF104" s="397">
        <f t="shared" ref="AF104:AF105" si="166">G104+M104+S104+Y104</f>
        <v>4</v>
      </c>
      <c r="AG104" s="546"/>
      <c r="AH104" s="548"/>
      <c r="AU104" s="491"/>
    </row>
    <row r="105" spans="1:47" ht="15" x14ac:dyDescent="0.25">
      <c r="A105" s="393" t="s">
        <v>493</v>
      </c>
      <c r="B105" s="394">
        <v>2</v>
      </c>
      <c r="C105" s="394">
        <v>2</v>
      </c>
      <c r="D105" s="394"/>
      <c r="E105" s="394"/>
      <c r="F105" s="395">
        <f t="shared" si="153"/>
        <v>2</v>
      </c>
      <c r="G105" s="395">
        <f t="shared" si="154"/>
        <v>2</v>
      </c>
      <c r="H105" s="394"/>
      <c r="I105" s="394"/>
      <c r="J105" s="394"/>
      <c r="K105" s="394"/>
      <c r="L105" s="395">
        <f t="shared" si="155"/>
        <v>0</v>
      </c>
      <c r="M105" s="395">
        <f t="shared" si="156"/>
        <v>0</v>
      </c>
      <c r="N105" s="394"/>
      <c r="O105" s="394"/>
      <c r="P105" s="394"/>
      <c r="Q105" s="394"/>
      <c r="R105" s="395">
        <f t="shared" si="157"/>
        <v>0</v>
      </c>
      <c r="S105" s="395">
        <f t="shared" si="158"/>
        <v>0</v>
      </c>
      <c r="T105" s="394"/>
      <c r="U105" s="394"/>
      <c r="V105" s="394"/>
      <c r="W105" s="394"/>
      <c r="X105" s="395">
        <f t="shared" si="159"/>
        <v>0</v>
      </c>
      <c r="Y105" s="395">
        <f t="shared" si="160"/>
        <v>0</v>
      </c>
      <c r="Z105" s="103"/>
      <c r="AA105" s="396">
        <f t="shared" si="161"/>
        <v>2</v>
      </c>
      <c r="AB105" s="396">
        <f t="shared" si="162"/>
        <v>2</v>
      </c>
      <c r="AC105" s="396">
        <f t="shared" si="163"/>
        <v>0</v>
      </c>
      <c r="AD105" s="396">
        <f t="shared" si="164"/>
        <v>0</v>
      </c>
      <c r="AE105" s="397">
        <f t="shared" si="165"/>
        <v>2</v>
      </c>
      <c r="AF105" s="397">
        <f t="shared" si="166"/>
        <v>2</v>
      </c>
      <c r="AG105" s="546"/>
      <c r="AH105" s="548"/>
      <c r="AU105" s="491"/>
    </row>
    <row r="106" spans="1:47" ht="15" x14ac:dyDescent="0.25">
      <c r="A106" s="393" t="s">
        <v>379</v>
      </c>
      <c r="B106" s="394"/>
      <c r="C106" s="394"/>
      <c r="D106" s="394">
        <v>5</v>
      </c>
      <c r="E106" s="394">
        <v>3</v>
      </c>
      <c r="F106" s="395">
        <f t="shared" si="109"/>
        <v>5</v>
      </c>
      <c r="G106" s="395">
        <f t="shared" si="110"/>
        <v>3</v>
      </c>
      <c r="H106" s="394"/>
      <c r="I106" s="394"/>
      <c r="J106" s="394">
        <v>2</v>
      </c>
      <c r="K106" s="394">
        <v>2</v>
      </c>
      <c r="L106" s="395">
        <f t="shared" si="103"/>
        <v>2</v>
      </c>
      <c r="M106" s="395">
        <f t="shared" si="104"/>
        <v>2</v>
      </c>
      <c r="N106" s="394"/>
      <c r="O106" s="394"/>
      <c r="P106" s="394"/>
      <c r="Q106" s="394"/>
      <c r="R106" s="395">
        <f t="shared" si="105"/>
        <v>0</v>
      </c>
      <c r="S106" s="395">
        <f t="shared" si="106"/>
        <v>0</v>
      </c>
      <c r="T106" s="394"/>
      <c r="U106" s="394"/>
      <c r="V106" s="394"/>
      <c r="W106" s="394"/>
      <c r="X106" s="395">
        <f t="shared" si="107"/>
        <v>0</v>
      </c>
      <c r="Y106" s="395">
        <f t="shared" si="108"/>
        <v>0</v>
      </c>
      <c r="Z106" s="103"/>
      <c r="AA106" s="396">
        <f t="shared" si="102"/>
        <v>0</v>
      </c>
      <c r="AB106" s="396">
        <f t="shared" si="97"/>
        <v>0</v>
      </c>
      <c r="AC106" s="396">
        <f t="shared" si="98"/>
        <v>7</v>
      </c>
      <c r="AD106" s="396">
        <f t="shared" si="99"/>
        <v>5</v>
      </c>
      <c r="AE106" s="397">
        <f t="shared" si="100"/>
        <v>7</v>
      </c>
      <c r="AF106" s="397">
        <f t="shared" si="101"/>
        <v>5</v>
      </c>
      <c r="AG106" s="546"/>
      <c r="AH106" s="548"/>
      <c r="AU106" s="491"/>
    </row>
    <row r="107" spans="1:47" ht="15" x14ac:dyDescent="0.25">
      <c r="A107" s="393" t="s">
        <v>380</v>
      </c>
      <c r="B107" s="394"/>
      <c r="C107" s="394"/>
      <c r="D107" s="394"/>
      <c r="E107" s="394"/>
      <c r="F107" s="395">
        <f t="shared" si="109"/>
        <v>0</v>
      </c>
      <c r="G107" s="395">
        <f t="shared" si="110"/>
        <v>0</v>
      </c>
      <c r="H107" s="394">
        <v>10</v>
      </c>
      <c r="I107" s="394">
        <v>9</v>
      </c>
      <c r="J107" s="394">
        <v>1</v>
      </c>
      <c r="K107" s="394">
        <v>1</v>
      </c>
      <c r="L107" s="395">
        <f t="shared" si="103"/>
        <v>11</v>
      </c>
      <c r="M107" s="395">
        <f t="shared" si="104"/>
        <v>10</v>
      </c>
      <c r="N107" s="394"/>
      <c r="O107" s="394"/>
      <c r="P107" s="394"/>
      <c r="Q107" s="394"/>
      <c r="R107" s="395">
        <f t="shared" si="105"/>
        <v>0</v>
      </c>
      <c r="S107" s="395">
        <f t="shared" si="106"/>
        <v>0</v>
      </c>
      <c r="T107" s="394"/>
      <c r="U107" s="394"/>
      <c r="V107" s="394"/>
      <c r="W107" s="394"/>
      <c r="X107" s="395">
        <f t="shared" si="107"/>
        <v>0</v>
      </c>
      <c r="Y107" s="395">
        <f t="shared" si="108"/>
        <v>0</v>
      </c>
      <c r="Z107" s="103"/>
      <c r="AA107" s="396">
        <f t="shared" si="102"/>
        <v>10</v>
      </c>
      <c r="AB107" s="396">
        <f t="shared" si="97"/>
        <v>9</v>
      </c>
      <c r="AC107" s="396">
        <f t="shared" si="98"/>
        <v>1</v>
      </c>
      <c r="AD107" s="396">
        <f t="shared" si="99"/>
        <v>1</v>
      </c>
      <c r="AE107" s="397">
        <f t="shared" si="100"/>
        <v>11</v>
      </c>
      <c r="AF107" s="397">
        <f t="shared" si="101"/>
        <v>10</v>
      </c>
      <c r="AG107" s="546"/>
      <c r="AH107" s="548"/>
      <c r="AU107" s="491"/>
    </row>
    <row r="108" spans="1:47" ht="15" x14ac:dyDescent="0.25">
      <c r="A108" s="393" t="s">
        <v>444</v>
      </c>
      <c r="B108" s="394"/>
      <c r="C108" s="394"/>
      <c r="D108" s="394"/>
      <c r="E108" s="394"/>
      <c r="F108" s="395">
        <f t="shared" si="109"/>
        <v>0</v>
      </c>
      <c r="G108" s="395">
        <f t="shared" si="110"/>
        <v>0</v>
      </c>
      <c r="H108" s="394">
        <v>20</v>
      </c>
      <c r="I108" s="394">
        <v>20</v>
      </c>
      <c r="J108" s="394">
        <v>14</v>
      </c>
      <c r="K108" s="394">
        <v>14</v>
      </c>
      <c r="L108" s="395">
        <f t="shared" si="103"/>
        <v>34</v>
      </c>
      <c r="M108" s="395">
        <f t="shared" si="104"/>
        <v>34</v>
      </c>
      <c r="N108" s="394">
        <v>23</v>
      </c>
      <c r="O108" s="394">
        <v>23</v>
      </c>
      <c r="P108" s="394">
        <v>14</v>
      </c>
      <c r="Q108" s="394">
        <v>14</v>
      </c>
      <c r="R108" s="395">
        <f t="shared" si="105"/>
        <v>37</v>
      </c>
      <c r="S108" s="395">
        <f t="shared" si="106"/>
        <v>37</v>
      </c>
      <c r="T108" s="394">
        <v>3</v>
      </c>
      <c r="U108" s="394">
        <v>3</v>
      </c>
      <c r="V108" s="394"/>
      <c r="W108" s="394"/>
      <c r="X108" s="395">
        <f t="shared" si="107"/>
        <v>3</v>
      </c>
      <c r="Y108" s="395">
        <f t="shared" si="108"/>
        <v>3</v>
      </c>
      <c r="Z108" s="103"/>
      <c r="AA108" s="396">
        <f t="shared" si="102"/>
        <v>46</v>
      </c>
      <c r="AB108" s="396">
        <f t="shared" si="97"/>
        <v>46</v>
      </c>
      <c r="AC108" s="396">
        <f t="shared" si="98"/>
        <v>28</v>
      </c>
      <c r="AD108" s="396">
        <f t="shared" si="99"/>
        <v>28</v>
      </c>
      <c r="AE108" s="397">
        <f t="shared" si="100"/>
        <v>74</v>
      </c>
      <c r="AF108" s="397">
        <f t="shared" si="101"/>
        <v>74</v>
      </c>
      <c r="AG108" s="546"/>
      <c r="AH108" s="548"/>
      <c r="AU108" s="491"/>
    </row>
    <row r="109" spans="1:47" ht="15" x14ac:dyDescent="0.25">
      <c r="A109" s="388" t="s">
        <v>115</v>
      </c>
      <c r="B109" s="389">
        <v>4</v>
      </c>
      <c r="C109" s="389">
        <v>4</v>
      </c>
      <c r="D109" s="389">
        <v>3</v>
      </c>
      <c r="E109" s="389">
        <v>3</v>
      </c>
      <c r="F109" s="390">
        <f t="shared" si="109"/>
        <v>7</v>
      </c>
      <c r="G109" s="390">
        <f t="shared" si="110"/>
        <v>7</v>
      </c>
      <c r="H109" s="389">
        <v>8</v>
      </c>
      <c r="I109" s="389">
        <v>7</v>
      </c>
      <c r="J109" s="389">
        <v>4</v>
      </c>
      <c r="K109" s="389">
        <v>4</v>
      </c>
      <c r="L109" s="390">
        <f t="shared" si="103"/>
        <v>12</v>
      </c>
      <c r="M109" s="390">
        <f t="shared" si="104"/>
        <v>11</v>
      </c>
      <c r="N109" s="389">
        <v>11</v>
      </c>
      <c r="O109" s="389">
        <v>11</v>
      </c>
      <c r="P109" s="389">
        <v>5</v>
      </c>
      <c r="Q109" s="389">
        <v>4</v>
      </c>
      <c r="R109" s="390">
        <f t="shared" si="105"/>
        <v>16</v>
      </c>
      <c r="S109" s="390">
        <f t="shared" si="106"/>
        <v>15</v>
      </c>
      <c r="T109" s="389"/>
      <c r="U109" s="389"/>
      <c r="V109" s="389">
        <v>1</v>
      </c>
      <c r="W109" s="389">
        <v>1</v>
      </c>
      <c r="X109" s="390">
        <f t="shared" si="107"/>
        <v>1</v>
      </c>
      <c r="Y109" s="390">
        <f t="shared" si="108"/>
        <v>1</v>
      </c>
      <c r="Z109" s="103"/>
      <c r="AA109" s="391">
        <f t="shared" si="102"/>
        <v>23</v>
      </c>
      <c r="AB109" s="391">
        <f t="shared" si="97"/>
        <v>22</v>
      </c>
      <c r="AC109" s="391">
        <f t="shared" si="98"/>
        <v>13</v>
      </c>
      <c r="AD109" s="391">
        <f t="shared" si="99"/>
        <v>12</v>
      </c>
      <c r="AE109" s="392">
        <f t="shared" si="100"/>
        <v>36</v>
      </c>
      <c r="AF109" s="392">
        <f t="shared" si="101"/>
        <v>34</v>
      </c>
      <c r="AG109" s="546"/>
      <c r="AH109" s="548"/>
      <c r="AU109" s="491"/>
    </row>
    <row r="110" spans="1:47" ht="15" x14ac:dyDescent="0.25">
      <c r="A110" s="393" t="s">
        <v>401</v>
      </c>
      <c r="B110" s="394">
        <v>1</v>
      </c>
      <c r="C110" s="394">
        <v>1</v>
      </c>
      <c r="D110" s="394">
        <v>1</v>
      </c>
      <c r="E110" s="394">
        <v>1</v>
      </c>
      <c r="F110" s="395">
        <f t="shared" si="109"/>
        <v>2</v>
      </c>
      <c r="G110" s="395">
        <f t="shared" si="110"/>
        <v>2</v>
      </c>
      <c r="H110" s="394">
        <v>2</v>
      </c>
      <c r="I110" s="394">
        <v>1</v>
      </c>
      <c r="J110" s="394"/>
      <c r="K110" s="394"/>
      <c r="L110" s="395">
        <f t="shared" si="103"/>
        <v>2</v>
      </c>
      <c r="M110" s="395">
        <f t="shared" si="104"/>
        <v>1</v>
      </c>
      <c r="N110" s="394">
        <v>5</v>
      </c>
      <c r="O110" s="394">
        <v>5</v>
      </c>
      <c r="P110" s="394">
        <v>2</v>
      </c>
      <c r="Q110" s="394">
        <v>1</v>
      </c>
      <c r="R110" s="395">
        <f t="shared" si="105"/>
        <v>7</v>
      </c>
      <c r="S110" s="395">
        <f t="shared" si="106"/>
        <v>6</v>
      </c>
      <c r="T110" s="394"/>
      <c r="U110" s="394"/>
      <c r="V110" s="394"/>
      <c r="W110" s="394"/>
      <c r="X110" s="395">
        <f t="shared" si="107"/>
        <v>0</v>
      </c>
      <c r="Y110" s="395">
        <f t="shared" si="108"/>
        <v>0</v>
      </c>
      <c r="Z110" s="103"/>
      <c r="AA110" s="396">
        <f t="shared" si="102"/>
        <v>8</v>
      </c>
      <c r="AB110" s="396">
        <f t="shared" si="97"/>
        <v>7</v>
      </c>
      <c r="AC110" s="396">
        <f t="shared" si="98"/>
        <v>3</v>
      </c>
      <c r="AD110" s="396">
        <f t="shared" si="99"/>
        <v>2</v>
      </c>
      <c r="AE110" s="397">
        <f t="shared" si="100"/>
        <v>11</v>
      </c>
      <c r="AF110" s="397">
        <f t="shared" si="101"/>
        <v>9</v>
      </c>
      <c r="AG110" s="546"/>
      <c r="AH110" s="548"/>
      <c r="AU110" s="491"/>
    </row>
    <row r="111" spans="1:47" ht="15" x14ac:dyDescent="0.25">
      <c r="A111" s="393" t="s">
        <v>115</v>
      </c>
      <c r="B111" s="394">
        <v>3</v>
      </c>
      <c r="C111" s="394">
        <v>3</v>
      </c>
      <c r="D111" s="394">
        <v>2</v>
      </c>
      <c r="E111" s="394">
        <v>2</v>
      </c>
      <c r="F111" s="395">
        <f t="shared" si="109"/>
        <v>5</v>
      </c>
      <c r="G111" s="395">
        <f t="shared" si="110"/>
        <v>5</v>
      </c>
      <c r="H111" s="394">
        <v>6</v>
      </c>
      <c r="I111" s="394">
        <v>6</v>
      </c>
      <c r="J111" s="394">
        <v>4</v>
      </c>
      <c r="K111" s="394">
        <v>4</v>
      </c>
      <c r="L111" s="395">
        <f t="shared" si="103"/>
        <v>10</v>
      </c>
      <c r="M111" s="395">
        <f t="shared" si="104"/>
        <v>10</v>
      </c>
      <c r="N111" s="394">
        <v>5</v>
      </c>
      <c r="O111" s="394">
        <v>5</v>
      </c>
      <c r="P111" s="394">
        <v>2</v>
      </c>
      <c r="Q111" s="394">
        <v>2</v>
      </c>
      <c r="R111" s="395">
        <f t="shared" si="105"/>
        <v>7</v>
      </c>
      <c r="S111" s="395">
        <f t="shared" si="106"/>
        <v>7</v>
      </c>
      <c r="T111" s="394"/>
      <c r="U111" s="394"/>
      <c r="V111" s="394">
        <v>1</v>
      </c>
      <c r="W111" s="394">
        <v>1</v>
      </c>
      <c r="X111" s="395">
        <f t="shared" si="107"/>
        <v>1</v>
      </c>
      <c r="Y111" s="395">
        <f t="shared" si="108"/>
        <v>1</v>
      </c>
      <c r="Z111" s="103"/>
      <c r="AA111" s="396">
        <f t="shared" si="102"/>
        <v>14</v>
      </c>
      <c r="AB111" s="396">
        <f t="shared" si="97"/>
        <v>14</v>
      </c>
      <c r="AC111" s="396">
        <f t="shared" si="98"/>
        <v>9</v>
      </c>
      <c r="AD111" s="396">
        <f t="shared" si="99"/>
        <v>9</v>
      </c>
      <c r="AE111" s="397">
        <f t="shared" si="100"/>
        <v>23</v>
      </c>
      <c r="AF111" s="397">
        <f t="shared" si="101"/>
        <v>23</v>
      </c>
      <c r="AG111" s="546"/>
      <c r="AH111" s="548"/>
      <c r="AU111" s="491"/>
    </row>
    <row r="112" spans="1:47" ht="15" x14ac:dyDescent="0.25">
      <c r="A112" s="393" t="s">
        <v>196</v>
      </c>
      <c r="B112" s="394"/>
      <c r="C112" s="394"/>
      <c r="D112" s="394"/>
      <c r="E112" s="394"/>
      <c r="F112" s="395">
        <f t="shared" ref="F112" si="167">B112+D112</f>
        <v>0</v>
      </c>
      <c r="G112" s="395">
        <f t="shared" ref="G112" si="168">C112+E112</f>
        <v>0</v>
      </c>
      <c r="H112" s="394"/>
      <c r="I112" s="394"/>
      <c r="J112" s="394"/>
      <c r="K112" s="394"/>
      <c r="L112" s="395">
        <f t="shared" ref="L112" si="169">H112+J112</f>
        <v>0</v>
      </c>
      <c r="M112" s="395">
        <f t="shared" ref="M112" si="170">I112+K112</f>
        <v>0</v>
      </c>
      <c r="N112" s="394">
        <v>1</v>
      </c>
      <c r="O112" s="394">
        <v>1</v>
      </c>
      <c r="P112" s="394">
        <v>1</v>
      </c>
      <c r="Q112" s="394">
        <v>1</v>
      </c>
      <c r="R112" s="395">
        <f t="shared" ref="R112" si="171">N112+P112</f>
        <v>2</v>
      </c>
      <c r="S112" s="395">
        <f t="shared" ref="S112" si="172">O112+Q112</f>
        <v>2</v>
      </c>
      <c r="T112" s="394"/>
      <c r="U112" s="394"/>
      <c r="V112" s="394"/>
      <c r="W112" s="394"/>
      <c r="X112" s="395">
        <f t="shared" ref="X112" si="173">T112+V112</f>
        <v>0</v>
      </c>
      <c r="Y112" s="395">
        <f t="shared" ref="Y112" si="174">U112+W112</f>
        <v>0</v>
      </c>
      <c r="Z112" s="103"/>
      <c r="AA112" s="396">
        <f t="shared" ref="AA112" si="175">B112+H112+N112+T112</f>
        <v>1</v>
      </c>
      <c r="AB112" s="396">
        <f t="shared" ref="AB112" si="176">C112+I112+O112+U112</f>
        <v>1</v>
      </c>
      <c r="AC112" s="396">
        <f t="shared" ref="AC112" si="177">D112+J112+P112+V112</f>
        <v>1</v>
      </c>
      <c r="AD112" s="396">
        <f t="shared" ref="AD112" si="178">E112+K112+Q112+W112</f>
        <v>1</v>
      </c>
      <c r="AE112" s="397">
        <f t="shared" ref="AE112" si="179">F112+L112+R112+X112</f>
        <v>2</v>
      </c>
      <c r="AF112" s="397">
        <f t="shared" ref="AF112" si="180">G112+M112+S112+Y112</f>
        <v>2</v>
      </c>
      <c r="AG112" s="546"/>
      <c r="AH112" s="548"/>
      <c r="AU112" s="491"/>
    </row>
    <row r="113" spans="1:70" ht="15" x14ac:dyDescent="0.25">
      <c r="A113" s="388" t="s">
        <v>116</v>
      </c>
      <c r="B113" s="389">
        <v>4</v>
      </c>
      <c r="C113" s="389">
        <v>4</v>
      </c>
      <c r="D113" s="389">
        <v>1</v>
      </c>
      <c r="E113" s="389">
        <v>1</v>
      </c>
      <c r="F113" s="390">
        <f t="shared" si="109"/>
        <v>5</v>
      </c>
      <c r="G113" s="390">
        <f t="shared" si="110"/>
        <v>5</v>
      </c>
      <c r="H113" s="389">
        <v>7</v>
      </c>
      <c r="I113" s="389">
        <v>7</v>
      </c>
      <c r="J113" s="389">
        <v>1</v>
      </c>
      <c r="K113" s="389"/>
      <c r="L113" s="390">
        <f t="shared" si="103"/>
        <v>8</v>
      </c>
      <c r="M113" s="390">
        <f t="shared" si="104"/>
        <v>7</v>
      </c>
      <c r="N113" s="389">
        <v>4</v>
      </c>
      <c r="O113" s="389">
        <v>4</v>
      </c>
      <c r="P113" s="389">
        <v>2</v>
      </c>
      <c r="Q113" s="389">
        <v>2</v>
      </c>
      <c r="R113" s="390">
        <f t="shared" si="105"/>
        <v>6</v>
      </c>
      <c r="S113" s="390">
        <f t="shared" si="106"/>
        <v>6</v>
      </c>
      <c r="T113" s="389"/>
      <c r="U113" s="389"/>
      <c r="V113" s="389">
        <v>1</v>
      </c>
      <c r="W113" s="389">
        <v>1</v>
      </c>
      <c r="X113" s="390">
        <f t="shared" si="107"/>
        <v>1</v>
      </c>
      <c r="Y113" s="390">
        <f t="shared" si="108"/>
        <v>1</v>
      </c>
      <c r="Z113" s="103"/>
      <c r="AA113" s="391">
        <f t="shared" si="102"/>
        <v>15</v>
      </c>
      <c r="AB113" s="391">
        <f t="shared" si="97"/>
        <v>15</v>
      </c>
      <c r="AC113" s="391">
        <f t="shared" si="98"/>
        <v>5</v>
      </c>
      <c r="AD113" s="391">
        <f t="shared" si="99"/>
        <v>4</v>
      </c>
      <c r="AE113" s="392">
        <f t="shared" si="100"/>
        <v>20</v>
      </c>
      <c r="AF113" s="392">
        <f t="shared" si="101"/>
        <v>19</v>
      </c>
      <c r="AG113" s="546"/>
      <c r="AH113" s="548"/>
      <c r="AU113" s="491"/>
    </row>
    <row r="114" spans="1:70" ht="15" x14ac:dyDescent="0.25">
      <c r="A114" s="393" t="s">
        <v>116</v>
      </c>
      <c r="B114" s="394">
        <v>4</v>
      </c>
      <c r="C114" s="394">
        <v>4</v>
      </c>
      <c r="D114" s="394">
        <v>1</v>
      </c>
      <c r="E114" s="394">
        <v>1</v>
      </c>
      <c r="F114" s="395">
        <f t="shared" si="109"/>
        <v>5</v>
      </c>
      <c r="G114" s="395">
        <f t="shared" si="110"/>
        <v>5</v>
      </c>
      <c r="H114" s="394">
        <v>7</v>
      </c>
      <c r="I114" s="394">
        <v>7</v>
      </c>
      <c r="J114" s="394">
        <v>1</v>
      </c>
      <c r="K114" s="394"/>
      <c r="L114" s="395">
        <f t="shared" si="103"/>
        <v>8</v>
      </c>
      <c r="M114" s="395">
        <f t="shared" si="104"/>
        <v>7</v>
      </c>
      <c r="N114" s="394">
        <v>3</v>
      </c>
      <c r="O114" s="394">
        <v>3</v>
      </c>
      <c r="P114" s="394">
        <v>1</v>
      </c>
      <c r="Q114" s="394">
        <v>1</v>
      </c>
      <c r="R114" s="395">
        <f t="shared" si="105"/>
        <v>4</v>
      </c>
      <c r="S114" s="395">
        <f t="shared" si="106"/>
        <v>4</v>
      </c>
      <c r="T114" s="394"/>
      <c r="U114" s="394"/>
      <c r="V114" s="394">
        <v>1</v>
      </c>
      <c r="W114" s="394">
        <v>1</v>
      </c>
      <c r="X114" s="395">
        <f t="shared" si="107"/>
        <v>1</v>
      </c>
      <c r="Y114" s="395">
        <f t="shared" si="108"/>
        <v>1</v>
      </c>
      <c r="Z114" s="103"/>
      <c r="AA114" s="396">
        <f t="shared" si="102"/>
        <v>14</v>
      </c>
      <c r="AB114" s="396">
        <f t="shared" si="97"/>
        <v>14</v>
      </c>
      <c r="AC114" s="396">
        <f t="shared" si="98"/>
        <v>4</v>
      </c>
      <c r="AD114" s="396">
        <f t="shared" si="99"/>
        <v>3</v>
      </c>
      <c r="AE114" s="397">
        <f t="shared" si="100"/>
        <v>18</v>
      </c>
      <c r="AF114" s="397">
        <f t="shared" si="101"/>
        <v>17</v>
      </c>
      <c r="AG114" s="546"/>
      <c r="AH114" s="547"/>
      <c r="AU114" s="491"/>
    </row>
    <row r="115" spans="1:70" ht="15" x14ac:dyDescent="0.25">
      <c r="A115" s="393" t="s">
        <v>381</v>
      </c>
      <c r="B115" s="394"/>
      <c r="C115" s="394"/>
      <c r="D115" s="394"/>
      <c r="E115" s="394"/>
      <c r="F115" s="395">
        <f t="shared" si="109"/>
        <v>0</v>
      </c>
      <c r="G115" s="395">
        <f t="shared" si="110"/>
        <v>0</v>
      </c>
      <c r="H115" s="394"/>
      <c r="I115" s="394"/>
      <c r="J115" s="394"/>
      <c r="K115" s="394"/>
      <c r="L115" s="395">
        <f t="shared" si="103"/>
        <v>0</v>
      </c>
      <c r="M115" s="395">
        <f t="shared" si="104"/>
        <v>0</v>
      </c>
      <c r="N115" s="394">
        <v>1</v>
      </c>
      <c r="O115" s="394">
        <v>1</v>
      </c>
      <c r="P115" s="394">
        <v>1</v>
      </c>
      <c r="Q115" s="394">
        <v>1</v>
      </c>
      <c r="R115" s="395">
        <f t="shared" si="105"/>
        <v>2</v>
      </c>
      <c r="S115" s="395">
        <f t="shared" si="106"/>
        <v>2</v>
      </c>
      <c r="T115" s="394"/>
      <c r="U115" s="394"/>
      <c r="V115" s="394"/>
      <c r="W115" s="394"/>
      <c r="X115" s="395">
        <f t="shared" si="107"/>
        <v>0</v>
      </c>
      <c r="Y115" s="395">
        <f t="shared" si="108"/>
        <v>0</v>
      </c>
      <c r="Z115" s="103"/>
      <c r="AA115" s="396">
        <f t="shared" si="102"/>
        <v>1</v>
      </c>
      <c r="AB115" s="396">
        <f t="shared" si="97"/>
        <v>1</v>
      </c>
      <c r="AC115" s="396">
        <f t="shared" si="98"/>
        <v>1</v>
      </c>
      <c r="AD115" s="396">
        <f t="shared" si="99"/>
        <v>1</v>
      </c>
      <c r="AE115" s="397">
        <f t="shared" si="100"/>
        <v>2</v>
      </c>
      <c r="AF115" s="397">
        <f t="shared" si="101"/>
        <v>2</v>
      </c>
      <c r="AG115" s="546"/>
      <c r="AH115" s="548"/>
      <c r="AU115" s="491"/>
    </row>
    <row r="116" spans="1:70" ht="15" x14ac:dyDescent="0.25">
      <c r="A116" s="388" t="s">
        <v>117</v>
      </c>
      <c r="B116" s="389">
        <v>8</v>
      </c>
      <c r="C116" s="389">
        <v>8</v>
      </c>
      <c r="D116" s="389">
        <v>9</v>
      </c>
      <c r="E116" s="389">
        <v>9</v>
      </c>
      <c r="F116" s="390">
        <f t="shared" si="109"/>
        <v>17</v>
      </c>
      <c r="G116" s="390">
        <f t="shared" si="110"/>
        <v>17</v>
      </c>
      <c r="H116" s="389">
        <v>26</v>
      </c>
      <c r="I116" s="389">
        <v>24</v>
      </c>
      <c r="J116" s="389">
        <v>8</v>
      </c>
      <c r="K116" s="389">
        <v>7</v>
      </c>
      <c r="L116" s="390">
        <f t="shared" si="103"/>
        <v>34</v>
      </c>
      <c r="M116" s="390">
        <f t="shared" si="104"/>
        <v>31</v>
      </c>
      <c r="N116" s="389">
        <v>24</v>
      </c>
      <c r="O116" s="389">
        <v>23</v>
      </c>
      <c r="P116" s="389">
        <v>17</v>
      </c>
      <c r="Q116" s="389">
        <v>17</v>
      </c>
      <c r="R116" s="390">
        <f t="shared" si="105"/>
        <v>41</v>
      </c>
      <c r="S116" s="390">
        <f t="shared" si="106"/>
        <v>40</v>
      </c>
      <c r="T116" s="389">
        <v>2</v>
      </c>
      <c r="U116" s="389">
        <v>2</v>
      </c>
      <c r="V116" s="389"/>
      <c r="W116" s="389"/>
      <c r="X116" s="390">
        <f t="shared" si="107"/>
        <v>2</v>
      </c>
      <c r="Y116" s="390">
        <f t="shared" si="108"/>
        <v>2</v>
      </c>
      <c r="Z116" s="103"/>
      <c r="AA116" s="391">
        <f t="shared" si="102"/>
        <v>60</v>
      </c>
      <c r="AB116" s="391">
        <f t="shared" si="97"/>
        <v>57</v>
      </c>
      <c r="AC116" s="391">
        <f t="shared" si="98"/>
        <v>34</v>
      </c>
      <c r="AD116" s="391">
        <f t="shared" si="99"/>
        <v>33</v>
      </c>
      <c r="AE116" s="392">
        <f t="shared" si="100"/>
        <v>94</v>
      </c>
      <c r="AF116" s="392">
        <f t="shared" si="101"/>
        <v>90</v>
      </c>
      <c r="AG116" s="546"/>
      <c r="AH116" s="548"/>
      <c r="AU116" s="491"/>
    </row>
    <row r="117" spans="1:70" ht="15" x14ac:dyDescent="0.25">
      <c r="A117" s="393" t="s">
        <v>197</v>
      </c>
      <c r="B117" s="394">
        <v>1</v>
      </c>
      <c r="C117" s="394">
        <v>1</v>
      </c>
      <c r="D117" s="394">
        <v>2</v>
      </c>
      <c r="E117" s="394">
        <v>2</v>
      </c>
      <c r="F117" s="395">
        <f t="shared" si="109"/>
        <v>3</v>
      </c>
      <c r="G117" s="395">
        <f t="shared" si="110"/>
        <v>3</v>
      </c>
      <c r="H117" s="394">
        <v>11</v>
      </c>
      <c r="I117" s="394">
        <v>10</v>
      </c>
      <c r="J117" s="394">
        <v>1</v>
      </c>
      <c r="K117" s="394">
        <v>1</v>
      </c>
      <c r="L117" s="395">
        <f t="shared" si="103"/>
        <v>12</v>
      </c>
      <c r="M117" s="395">
        <f t="shared" si="104"/>
        <v>11</v>
      </c>
      <c r="N117" s="394">
        <v>5</v>
      </c>
      <c r="O117" s="394">
        <v>5</v>
      </c>
      <c r="P117" s="394">
        <v>1</v>
      </c>
      <c r="Q117" s="394">
        <v>1</v>
      </c>
      <c r="R117" s="395">
        <f t="shared" si="105"/>
        <v>6</v>
      </c>
      <c r="S117" s="395">
        <f t="shared" si="106"/>
        <v>6</v>
      </c>
      <c r="T117" s="394"/>
      <c r="U117" s="394"/>
      <c r="V117" s="394"/>
      <c r="W117" s="394"/>
      <c r="X117" s="395">
        <f t="shared" si="107"/>
        <v>0</v>
      </c>
      <c r="Y117" s="395">
        <f t="shared" si="108"/>
        <v>0</v>
      </c>
      <c r="Z117" s="103"/>
      <c r="AA117" s="396">
        <f t="shared" si="102"/>
        <v>17</v>
      </c>
      <c r="AB117" s="396">
        <f t="shared" si="97"/>
        <v>16</v>
      </c>
      <c r="AC117" s="396">
        <f t="shared" si="98"/>
        <v>4</v>
      </c>
      <c r="AD117" s="396">
        <f t="shared" si="99"/>
        <v>4</v>
      </c>
      <c r="AE117" s="397">
        <f t="shared" si="100"/>
        <v>21</v>
      </c>
      <c r="AF117" s="397">
        <f t="shared" si="101"/>
        <v>20</v>
      </c>
      <c r="AG117" s="546"/>
      <c r="AH117" s="548"/>
      <c r="AU117" s="491"/>
    </row>
    <row r="118" spans="1:70" ht="15" x14ac:dyDescent="0.25">
      <c r="A118" s="393" t="s">
        <v>198</v>
      </c>
      <c r="B118" s="394">
        <v>2</v>
      </c>
      <c r="C118" s="394">
        <v>2</v>
      </c>
      <c r="D118" s="394">
        <v>2</v>
      </c>
      <c r="E118" s="394">
        <v>2</v>
      </c>
      <c r="F118" s="395">
        <f t="shared" si="109"/>
        <v>4</v>
      </c>
      <c r="G118" s="395">
        <f t="shared" si="110"/>
        <v>4</v>
      </c>
      <c r="H118" s="394">
        <v>2</v>
      </c>
      <c r="I118" s="394">
        <v>2</v>
      </c>
      <c r="J118" s="394"/>
      <c r="K118" s="394"/>
      <c r="L118" s="395">
        <f t="shared" si="103"/>
        <v>2</v>
      </c>
      <c r="M118" s="395">
        <f t="shared" si="104"/>
        <v>2</v>
      </c>
      <c r="N118" s="394">
        <v>2</v>
      </c>
      <c r="O118" s="394">
        <v>2</v>
      </c>
      <c r="P118" s="394">
        <v>2</v>
      </c>
      <c r="Q118" s="394">
        <v>2</v>
      </c>
      <c r="R118" s="395">
        <f t="shared" si="105"/>
        <v>4</v>
      </c>
      <c r="S118" s="395">
        <f t="shared" si="106"/>
        <v>4</v>
      </c>
      <c r="T118" s="394"/>
      <c r="U118" s="394"/>
      <c r="V118" s="394"/>
      <c r="W118" s="394"/>
      <c r="X118" s="395">
        <f t="shared" si="107"/>
        <v>0</v>
      </c>
      <c r="Y118" s="395">
        <f t="shared" si="108"/>
        <v>0</v>
      </c>
      <c r="Z118" s="103"/>
      <c r="AA118" s="396">
        <f t="shared" si="102"/>
        <v>6</v>
      </c>
      <c r="AB118" s="396">
        <f t="shared" si="97"/>
        <v>6</v>
      </c>
      <c r="AC118" s="396">
        <f t="shared" si="98"/>
        <v>4</v>
      </c>
      <c r="AD118" s="396">
        <f t="shared" si="99"/>
        <v>4</v>
      </c>
      <c r="AE118" s="397">
        <f t="shared" si="100"/>
        <v>10</v>
      </c>
      <c r="AF118" s="397">
        <f t="shared" si="101"/>
        <v>10</v>
      </c>
      <c r="AG118" s="546"/>
      <c r="AH118" s="547"/>
      <c r="AU118" s="491"/>
    </row>
    <row r="119" spans="1:70" ht="15" x14ac:dyDescent="0.25">
      <c r="A119" s="393" t="s">
        <v>199</v>
      </c>
      <c r="B119" s="394">
        <v>2</v>
      </c>
      <c r="C119" s="394">
        <v>2</v>
      </c>
      <c r="D119" s="394">
        <v>5</v>
      </c>
      <c r="E119" s="394">
        <v>5</v>
      </c>
      <c r="F119" s="395">
        <f t="shared" si="109"/>
        <v>7</v>
      </c>
      <c r="G119" s="395">
        <f t="shared" si="110"/>
        <v>7</v>
      </c>
      <c r="H119" s="394"/>
      <c r="I119" s="394"/>
      <c r="J119" s="394"/>
      <c r="K119" s="394"/>
      <c r="L119" s="395">
        <f t="shared" si="103"/>
        <v>0</v>
      </c>
      <c r="M119" s="395">
        <f t="shared" si="104"/>
        <v>0</v>
      </c>
      <c r="N119" s="394">
        <v>12</v>
      </c>
      <c r="O119" s="394">
        <v>12</v>
      </c>
      <c r="P119" s="394">
        <v>10</v>
      </c>
      <c r="Q119" s="394">
        <v>10</v>
      </c>
      <c r="R119" s="395">
        <f t="shared" si="105"/>
        <v>22</v>
      </c>
      <c r="S119" s="395">
        <f t="shared" si="106"/>
        <v>22</v>
      </c>
      <c r="T119" s="394">
        <v>2</v>
      </c>
      <c r="U119" s="394">
        <v>2</v>
      </c>
      <c r="V119" s="394"/>
      <c r="W119" s="394"/>
      <c r="X119" s="395">
        <f t="shared" si="107"/>
        <v>2</v>
      </c>
      <c r="Y119" s="395">
        <f t="shared" si="108"/>
        <v>2</v>
      </c>
      <c r="Z119" s="103"/>
      <c r="AA119" s="396">
        <f t="shared" si="102"/>
        <v>16</v>
      </c>
      <c r="AB119" s="396">
        <f t="shared" si="97"/>
        <v>16</v>
      </c>
      <c r="AC119" s="396">
        <f t="shared" si="98"/>
        <v>15</v>
      </c>
      <c r="AD119" s="396">
        <f t="shared" si="99"/>
        <v>15</v>
      </c>
      <c r="AE119" s="397">
        <f t="shared" si="100"/>
        <v>31</v>
      </c>
      <c r="AF119" s="397">
        <f t="shared" si="101"/>
        <v>31</v>
      </c>
      <c r="AG119" s="546"/>
      <c r="AH119" s="548"/>
      <c r="AU119" s="491"/>
    </row>
    <row r="120" spans="1:70" ht="15" x14ac:dyDescent="0.25">
      <c r="A120" s="393" t="s">
        <v>382</v>
      </c>
      <c r="B120" s="394">
        <v>2</v>
      </c>
      <c r="C120" s="394">
        <v>2</v>
      </c>
      <c r="D120" s="394"/>
      <c r="E120" s="394"/>
      <c r="F120" s="395">
        <f t="shared" si="109"/>
        <v>2</v>
      </c>
      <c r="G120" s="395">
        <f t="shared" si="110"/>
        <v>2</v>
      </c>
      <c r="H120" s="394">
        <v>12</v>
      </c>
      <c r="I120" s="394">
        <v>11</v>
      </c>
      <c r="J120" s="394">
        <v>5</v>
      </c>
      <c r="K120" s="394">
        <v>4</v>
      </c>
      <c r="L120" s="395">
        <f t="shared" si="103"/>
        <v>17</v>
      </c>
      <c r="M120" s="395">
        <f t="shared" si="104"/>
        <v>15</v>
      </c>
      <c r="N120" s="394">
        <v>1</v>
      </c>
      <c r="O120" s="394">
        <v>1</v>
      </c>
      <c r="P120" s="394">
        <v>1</v>
      </c>
      <c r="Q120" s="394">
        <v>1</v>
      </c>
      <c r="R120" s="395">
        <f t="shared" si="105"/>
        <v>2</v>
      </c>
      <c r="S120" s="395">
        <f t="shared" si="106"/>
        <v>2</v>
      </c>
      <c r="T120" s="394"/>
      <c r="U120" s="394"/>
      <c r="V120" s="394"/>
      <c r="W120" s="394"/>
      <c r="X120" s="395">
        <f t="shared" si="107"/>
        <v>0</v>
      </c>
      <c r="Y120" s="395">
        <f t="shared" si="108"/>
        <v>0</v>
      </c>
      <c r="Z120" s="103"/>
      <c r="AA120" s="396">
        <f t="shared" si="102"/>
        <v>15</v>
      </c>
      <c r="AB120" s="396">
        <f t="shared" si="97"/>
        <v>14</v>
      </c>
      <c r="AC120" s="396">
        <f t="shared" si="98"/>
        <v>6</v>
      </c>
      <c r="AD120" s="396">
        <f t="shared" si="99"/>
        <v>5</v>
      </c>
      <c r="AE120" s="397">
        <f t="shared" si="100"/>
        <v>21</v>
      </c>
      <c r="AF120" s="397">
        <f t="shared" si="101"/>
        <v>19</v>
      </c>
      <c r="AG120" s="546"/>
      <c r="AH120" s="548"/>
      <c r="AU120" s="491"/>
      <c r="BI120" s="491"/>
      <c r="BJ120" s="491"/>
      <c r="BK120" s="491"/>
      <c r="BL120" s="491"/>
      <c r="BM120" s="491"/>
      <c r="BN120" s="491"/>
      <c r="BO120" s="491"/>
      <c r="BP120" s="491"/>
      <c r="BQ120" s="491"/>
      <c r="BR120" s="491"/>
    </row>
    <row r="121" spans="1:70" ht="15" x14ac:dyDescent="0.25">
      <c r="A121" s="393" t="s">
        <v>494</v>
      </c>
      <c r="B121" s="394">
        <v>1</v>
      </c>
      <c r="C121" s="394">
        <v>1</v>
      </c>
      <c r="D121" s="394"/>
      <c r="E121" s="394"/>
      <c r="F121" s="395">
        <f t="shared" ref="F121" si="181">B121+D121</f>
        <v>1</v>
      </c>
      <c r="G121" s="395">
        <f t="shared" ref="G121" si="182">C121+E121</f>
        <v>1</v>
      </c>
      <c r="H121" s="394"/>
      <c r="I121" s="394"/>
      <c r="J121" s="394">
        <v>1</v>
      </c>
      <c r="K121" s="394">
        <v>1</v>
      </c>
      <c r="L121" s="395">
        <f t="shared" ref="L121" si="183">H121+J121</f>
        <v>1</v>
      </c>
      <c r="M121" s="395">
        <f t="shared" ref="M121" si="184">I121+K121</f>
        <v>1</v>
      </c>
      <c r="N121" s="394"/>
      <c r="O121" s="394"/>
      <c r="P121" s="394"/>
      <c r="Q121" s="394"/>
      <c r="R121" s="395">
        <f t="shared" ref="R121" si="185">N121+P121</f>
        <v>0</v>
      </c>
      <c r="S121" s="395">
        <f t="shared" ref="S121" si="186">O121+Q121</f>
        <v>0</v>
      </c>
      <c r="T121" s="394"/>
      <c r="U121" s="394"/>
      <c r="V121" s="394"/>
      <c r="W121" s="394"/>
      <c r="X121" s="395">
        <f t="shared" ref="X121" si="187">T121+V121</f>
        <v>0</v>
      </c>
      <c r="Y121" s="395">
        <f t="shared" ref="Y121" si="188">U121+W121</f>
        <v>0</v>
      </c>
      <c r="Z121" s="103"/>
      <c r="AA121" s="396">
        <f t="shared" ref="AA121" si="189">B121+H121+N121+T121</f>
        <v>1</v>
      </c>
      <c r="AB121" s="396">
        <f t="shared" ref="AB121" si="190">C121+I121+O121+U121</f>
        <v>1</v>
      </c>
      <c r="AC121" s="396">
        <f t="shared" ref="AC121" si="191">D121+J121+P121+V121</f>
        <v>1</v>
      </c>
      <c r="AD121" s="396">
        <f t="shared" ref="AD121" si="192">E121+K121+Q121+W121</f>
        <v>1</v>
      </c>
      <c r="AE121" s="397">
        <f t="shared" ref="AE121" si="193">F121+L121+R121+X121</f>
        <v>2</v>
      </c>
      <c r="AF121" s="397">
        <f t="shared" ref="AF121" si="194">G121+M121+S121+Y121</f>
        <v>2</v>
      </c>
      <c r="AG121" s="546"/>
      <c r="AH121" s="547"/>
      <c r="AU121" s="491"/>
      <c r="AV121" s="491"/>
      <c r="AW121" s="491"/>
      <c r="AX121" s="491"/>
      <c r="AY121" s="491"/>
      <c r="AZ121" s="491"/>
      <c r="BA121" s="491"/>
      <c r="BB121" s="491"/>
      <c r="BC121" s="491"/>
      <c r="BD121" s="491"/>
      <c r="BE121" s="491"/>
      <c r="BF121" s="491"/>
      <c r="BG121" s="491"/>
      <c r="BH121" s="491"/>
    </row>
    <row r="122" spans="1:70" ht="15" x14ac:dyDescent="0.25">
      <c r="A122" s="393" t="s">
        <v>453</v>
      </c>
      <c r="B122" s="394"/>
      <c r="C122" s="394"/>
      <c r="D122" s="394"/>
      <c r="E122" s="394"/>
      <c r="F122" s="395">
        <f t="shared" si="109"/>
        <v>0</v>
      </c>
      <c r="G122" s="395">
        <f t="shared" si="110"/>
        <v>0</v>
      </c>
      <c r="H122" s="394"/>
      <c r="I122" s="394"/>
      <c r="J122" s="394"/>
      <c r="K122" s="394"/>
      <c r="L122" s="395">
        <f t="shared" si="103"/>
        <v>0</v>
      </c>
      <c r="M122" s="395">
        <f t="shared" si="104"/>
        <v>0</v>
      </c>
      <c r="N122" s="394">
        <v>1</v>
      </c>
      <c r="O122" s="394">
        <v>1</v>
      </c>
      <c r="P122" s="394"/>
      <c r="Q122" s="394"/>
      <c r="R122" s="395">
        <f t="shared" si="105"/>
        <v>1</v>
      </c>
      <c r="S122" s="395">
        <f t="shared" si="106"/>
        <v>1</v>
      </c>
      <c r="T122" s="394"/>
      <c r="U122" s="394"/>
      <c r="V122" s="394"/>
      <c r="W122" s="394"/>
      <c r="X122" s="395">
        <f t="shared" si="107"/>
        <v>0</v>
      </c>
      <c r="Y122" s="395">
        <f t="shared" si="108"/>
        <v>0</v>
      </c>
      <c r="Z122" s="103"/>
      <c r="AA122" s="396">
        <f t="shared" si="102"/>
        <v>1</v>
      </c>
      <c r="AB122" s="396">
        <f t="shared" si="97"/>
        <v>1</v>
      </c>
      <c r="AC122" s="396">
        <f t="shared" si="98"/>
        <v>0</v>
      </c>
      <c r="AD122" s="396">
        <f t="shared" si="99"/>
        <v>0</v>
      </c>
      <c r="AE122" s="397">
        <f t="shared" si="100"/>
        <v>1</v>
      </c>
      <c r="AF122" s="397">
        <f t="shared" si="101"/>
        <v>1</v>
      </c>
      <c r="AG122" s="546"/>
      <c r="AH122" s="548"/>
      <c r="AS122" s="491"/>
      <c r="AT122" s="491"/>
      <c r="AU122" s="491"/>
    </row>
    <row r="123" spans="1:70" s="491" customFormat="1" ht="15" x14ac:dyDescent="0.25">
      <c r="A123" s="393" t="s">
        <v>200</v>
      </c>
      <c r="B123" s="394"/>
      <c r="C123" s="394"/>
      <c r="D123" s="394"/>
      <c r="E123" s="394"/>
      <c r="F123" s="395">
        <f t="shared" si="109"/>
        <v>0</v>
      </c>
      <c r="G123" s="395">
        <f t="shared" si="110"/>
        <v>0</v>
      </c>
      <c r="H123" s="394">
        <v>1</v>
      </c>
      <c r="I123" s="394">
        <v>1</v>
      </c>
      <c r="J123" s="394">
        <v>1</v>
      </c>
      <c r="K123" s="394">
        <v>1</v>
      </c>
      <c r="L123" s="395">
        <f t="shared" si="103"/>
        <v>2</v>
      </c>
      <c r="M123" s="395">
        <f t="shared" si="104"/>
        <v>2</v>
      </c>
      <c r="N123" s="394"/>
      <c r="O123" s="394"/>
      <c r="P123" s="394"/>
      <c r="Q123" s="394"/>
      <c r="R123" s="395">
        <f t="shared" si="105"/>
        <v>0</v>
      </c>
      <c r="S123" s="395">
        <f t="shared" si="106"/>
        <v>0</v>
      </c>
      <c r="T123" s="394"/>
      <c r="U123" s="394"/>
      <c r="V123" s="394"/>
      <c r="W123" s="394"/>
      <c r="X123" s="395">
        <f t="shared" si="107"/>
        <v>0</v>
      </c>
      <c r="Y123" s="395">
        <f t="shared" si="108"/>
        <v>0</v>
      </c>
      <c r="Z123" s="103"/>
      <c r="AA123" s="396">
        <f t="shared" si="102"/>
        <v>1</v>
      </c>
      <c r="AB123" s="396">
        <f t="shared" ref="AB123:AB154" si="195">C123+I123+O123+U123</f>
        <v>1</v>
      </c>
      <c r="AC123" s="396">
        <f t="shared" ref="AC123:AC154" si="196">D123+J123+P123+V123</f>
        <v>1</v>
      </c>
      <c r="AD123" s="396">
        <f t="shared" ref="AD123:AD154" si="197">E123+K123+Q123+W123</f>
        <v>1</v>
      </c>
      <c r="AE123" s="397">
        <f t="shared" ref="AE123:AE154" si="198">F123+L123+R123+X123</f>
        <v>2</v>
      </c>
      <c r="AF123" s="397">
        <f t="shared" ref="AF123:AF154" si="199">G123+M123+S123+Y123</f>
        <v>2</v>
      </c>
      <c r="AG123" s="546"/>
      <c r="AH123" s="548"/>
      <c r="AS123"/>
      <c r="AT123"/>
      <c r="AV123"/>
      <c r="AW123"/>
      <c r="AX123"/>
      <c r="AY123"/>
      <c r="AZ123"/>
      <c r="BA123"/>
      <c r="BB123"/>
      <c r="BC123"/>
      <c r="BD123"/>
      <c r="BE123"/>
      <c r="BF123"/>
      <c r="BG123"/>
      <c r="BH123"/>
      <c r="BI123"/>
      <c r="BJ123"/>
      <c r="BK123"/>
      <c r="BL123"/>
      <c r="BM123"/>
      <c r="BN123"/>
      <c r="BO123"/>
      <c r="BP123"/>
      <c r="BQ123"/>
      <c r="BR123"/>
    </row>
    <row r="124" spans="1:70" ht="15" x14ac:dyDescent="0.25">
      <c r="A124" s="393" t="s">
        <v>201</v>
      </c>
      <c r="B124" s="394"/>
      <c r="C124" s="394"/>
      <c r="D124" s="394"/>
      <c r="E124" s="394"/>
      <c r="F124" s="395">
        <f t="shared" si="109"/>
        <v>0</v>
      </c>
      <c r="G124" s="395">
        <f t="shared" si="110"/>
        <v>0</v>
      </c>
      <c r="H124" s="394"/>
      <c r="I124" s="394"/>
      <c r="J124" s="394"/>
      <c r="K124" s="394"/>
      <c r="L124" s="395">
        <f t="shared" si="103"/>
        <v>0</v>
      </c>
      <c r="M124" s="395">
        <f t="shared" si="104"/>
        <v>0</v>
      </c>
      <c r="N124" s="394">
        <v>3</v>
      </c>
      <c r="O124" s="394">
        <v>2</v>
      </c>
      <c r="P124" s="394">
        <v>3</v>
      </c>
      <c r="Q124" s="394">
        <v>3</v>
      </c>
      <c r="R124" s="395">
        <f t="shared" si="105"/>
        <v>6</v>
      </c>
      <c r="S124" s="395">
        <f t="shared" si="106"/>
        <v>5</v>
      </c>
      <c r="T124" s="394"/>
      <c r="U124" s="394"/>
      <c r="V124" s="394"/>
      <c r="W124" s="394"/>
      <c r="X124" s="395">
        <f t="shared" si="107"/>
        <v>0</v>
      </c>
      <c r="Y124" s="395">
        <f t="shared" si="108"/>
        <v>0</v>
      </c>
      <c r="Z124" s="103"/>
      <c r="AA124" s="396">
        <f t="shared" ref="AA124" si="200">B124+H124+N124+T124</f>
        <v>3</v>
      </c>
      <c r="AB124" s="396">
        <f t="shared" ref="AB124" si="201">C124+I124+O124+U124</f>
        <v>2</v>
      </c>
      <c r="AC124" s="396">
        <f t="shared" ref="AC124" si="202">D124+J124+P124+V124</f>
        <v>3</v>
      </c>
      <c r="AD124" s="396">
        <f t="shared" ref="AD124" si="203">E124+K124+Q124+W124</f>
        <v>3</v>
      </c>
      <c r="AE124" s="397">
        <f t="shared" ref="AE124" si="204">F124+L124+R124+X124</f>
        <v>6</v>
      </c>
      <c r="AF124" s="397">
        <f t="shared" ref="AF124" si="205">G124+M124+S124+Y124</f>
        <v>5</v>
      </c>
      <c r="AG124" s="546"/>
      <c r="AH124" s="548"/>
      <c r="AU124" s="491"/>
    </row>
    <row r="125" spans="1:70" ht="15" x14ac:dyDescent="0.25">
      <c r="A125" s="388" t="s">
        <v>118</v>
      </c>
      <c r="B125" s="389">
        <v>7</v>
      </c>
      <c r="C125" s="389">
        <v>7</v>
      </c>
      <c r="D125" s="389">
        <v>2</v>
      </c>
      <c r="E125" s="389">
        <v>1</v>
      </c>
      <c r="F125" s="390">
        <f t="shared" si="109"/>
        <v>9</v>
      </c>
      <c r="G125" s="390">
        <f t="shared" si="110"/>
        <v>8</v>
      </c>
      <c r="H125" s="389">
        <v>10</v>
      </c>
      <c r="I125" s="389">
        <v>9</v>
      </c>
      <c r="J125" s="389">
        <v>7</v>
      </c>
      <c r="K125" s="389">
        <v>6</v>
      </c>
      <c r="L125" s="390">
        <f t="shared" si="103"/>
        <v>17</v>
      </c>
      <c r="M125" s="390">
        <f t="shared" si="104"/>
        <v>15</v>
      </c>
      <c r="N125" s="389">
        <v>8</v>
      </c>
      <c r="O125" s="389">
        <v>8</v>
      </c>
      <c r="P125" s="389">
        <v>8</v>
      </c>
      <c r="Q125" s="389">
        <v>8</v>
      </c>
      <c r="R125" s="390">
        <f t="shared" si="105"/>
        <v>16</v>
      </c>
      <c r="S125" s="390">
        <f t="shared" si="106"/>
        <v>16</v>
      </c>
      <c r="T125" s="389">
        <v>1</v>
      </c>
      <c r="U125" s="389">
        <v>1</v>
      </c>
      <c r="V125" s="389"/>
      <c r="W125" s="389"/>
      <c r="X125" s="390">
        <f t="shared" si="107"/>
        <v>1</v>
      </c>
      <c r="Y125" s="390">
        <f t="shared" si="108"/>
        <v>1</v>
      </c>
      <c r="Z125" s="103"/>
      <c r="AA125" s="391">
        <f t="shared" ref="AA125:AA154" si="206">B125+H125+N125+T125</f>
        <v>26</v>
      </c>
      <c r="AB125" s="391">
        <f t="shared" si="195"/>
        <v>25</v>
      </c>
      <c r="AC125" s="391">
        <f t="shared" si="196"/>
        <v>17</v>
      </c>
      <c r="AD125" s="391">
        <f t="shared" si="197"/>
        <v>15</v>
      </c>
      <c r="AE125" s="392">
        <f t="shared" si="198"/>
        <v>43</v>
      </c>
      <c r="AF125" s="392">
        <f t="shared" si="199"/>
        <v>40</v>
      </c>
      <c r="AG125" s="546"/>
      <c r="AH125" s="548"/>
      <c r="AU125" s="491"/>
    </row>
    <row r="126" spans="1:70" ht="15" x14ac:dyDescent="0.25">
      <c r="A126" s="393" t="s">
        <v>202</v>
      </c>
      <c r="B126" s="394">
        <v>1</v>
      </c>
      <c r="C126" s="394">
        <v>1</v>
      </c>
      <c r="D126" s="394"/>
      <c r="E126" s="394"/>
      <c r="F126" s="395">
        <f t="shared" si="109"/>
        <v>1</v>
      </c>
      <c r="G126" s="395">
        <f t="shared" si="110"/>
        <v>1</v>
      </c>
      <c r="H126" s="394">
        <v>1</v>
      </c>
      <c r="I126" s="394">
        <v>1</v>
      </c>
      <c r="J126" s="394"/>
      <c r="K126" s="394"/>
      <c r="L126" s="395">
        <f t="shared" si="103"/>
        <v>1</v>
      </c>
      <c r="M126" s="395">
        <f t="shared" si="104"/>
        <v>1</v>
      </c>
      <c r="N126" s="394">
        <v>1</v>
      </c>
      <c r="O126" s="394">
        <v>1</v>
      </c>
      <c r="P126" s="394">
        <v>1</v>
      </c>
      <c r="Q126" s="394">
        <v>1</v>
      </c>
      <c r="R126" s="395">
        <f t="shared" si="105"/>
        <v>2</v>
      </c>
      <c r="S126" s="395">
        <f t="shared" si="106"/>
        <v>2</v>
      </c>
      <c r="T126" s="394"/>
      <c r="U126" s="394"/>
      <c r="V126" s="394"/>
      <c r="W126" s="394"/>
      <c r="X126" s="395">
        <f t="shared" si="107"/>
        <v>0</v>
      </c>
      <c r="Y126" s="395">
        <f t="shared" si="108"/>
        <v>0</v>
      </c>
      <c r="Z126" s="103"/>
      <c r="AA126" s="396">
        <f t="shared" si="206"/>
        <v>3</v>
      </c>
      <c r="AB126" s="396">
        <f t="shared" si="195"/>
        <v>3</v>
      </c>
      <c r="AC126" s="396">
        <f t="shared" si="196"/>
        <v>1</v>
      </c>
      <c r="AD126" s="396">
        <f t="shared" si="197"/>
        <v>1</v>
      </c>
      <c r="AE126" s="397">
        <f t="shared" si="198"/>
        <v>4</v>
      </c>
      <c r="AF126" s="397">
        <f t="shared" si="199"/>
        <v>4</v>
      </c>
      <c r="AG126" s="546"/>
      <c r="AH126" s="548"/>
      <c r="AU126" s="491"/>
    </row>
    <row r="127" spans="1:70" ht="15" x14ac:dyDescent="0.25">
      <c r="A127" s="393" t="s">
        <v>118</v>
      </c>
      <c r="B127" s="394">
        <v>6</v>
      </c>
      <c r="C127" s="394">
        <v>6</v>
      </c>
      <c r="D127" s="394">
        <v>2</v>
      </c>
      <c r="E127" s="394">
        <v>1</v>
      </c>
      <c r="F127" s="395">
        <f t="shared" si="109"/>
        <v>8</v>
      </c>
      <c r="G127" s="395">
        <f t="shared" si="110"/>
        <v>7</v>
      </c>
      <c r="H127" s="394">
        <v>9</v>
      </c>
      <c r="I127" s="394">
        <v>8</v>
      </c>
      <c r="J127" s="394">
        <v>7</v>
      </c>
      <c r="K127" s="394">
        <v>6</v>
      </c>
      <c r="L127" s="395">
        <f t="shared" si="103"/>
        <v>16</v>
      </c>
      <c r="M127" s="395">
        <f t="shared" si="104"/>
        <v>14</v>
      </c>
      <c r="N127" s="394">
        <v>5</v>
      </c>
      <c r="O127" s="394">
        <v>5</v>
      </c>
      <c r="P127" s="394">
        <v>5</v>
      </c>
      <c r="Q127" s="394">
        <v>5</v>
      </c>
      <c r="R127" s="395">
        <f t="shared" si="105"/>
        <v>10</v>
      </c>
      <c r="S127" s="395">
        <f t="shared" si="106"/>
        <v>10</v>
      </c>
      <c r="T127" s="394">
        <v>1</v>
      </c>
      <c r="U127" s="394">
        <v>1</v>
      </c>
      <c r="V127" s="394"/>
      <c r="W127" s="394"/>
      <c r="X127" s="395">
        <f t="shared" si="107"/>
        <v>1</v>
      </c>
      <c r="Y127" s="395">
        <f t="shared" si="108"/>
        <v>1</v>
      </c>
      <c r="Z127" s="103"/>
      <c r="AA127" s="396">
        <f t="shared" si="206"/>
        <v>21</v>
      </c>
      <c r="AB127" s="396">
        <f t="shared" si="195"/>
        <v>20</v>
      </c>
      <c r="AC127" s="396">
        <f t="shared" si="196"/>
        <v>14</v>
      </c>
      <c r="AD127" s="396">
        <f t="shared" si="197"/>
        <v>12</v>
      </c>
      <c r="AE127" s="397">
        <f t="shared" si="198"/>
        <v>35</v>
      </c>
      <c r="AF127" s="397">
        <f t="shared" si="199"/>
        <v>32</v>
      </c>
      <c r="AG127" s="546"/>
      <c r="AH127" s="548"/>
      <c r="AU127" s="491"/>
    </row>
    <row r="128" spans="1:70" ht="15" x14ac:dyDescent="0.25">
      <c r="A128" s="393" t="s">
        <v>203</v>
      </c>
      <c r="B128" s="394"/>
      <c r="C128" s="394"/>
      <c r="D128" s="394"/>
      <c r="E128" s="394"/>
      <c r="F128" s="395">
        <f t="shared" si="109"/>
        <v>0</v>
      </c>
      <c r="G128" s="395">
        <f t="shared" si="110"/>
        <v>0</v>
      </c>
      <c r="H128" s="394"/>
      <c r="I128" s="394"/>
      <c r="J128" s="394"/>
      <c r="K128" s="394"/>
      <c r="L128" s="395">
        <f t="shared" si="103"/>
        <v>0</v>
      </c>
      <c r="M128" s="395">
        <f t="shared" si="104"/>
        <v>0</v>
      </c>
      <c r="N128" s="394">
        <v>2</v>
      </c>
      <c r="O128" s="394">
        <v>2</v>
      </c>
      <c r="P128" s="394">
        <v>2</v>
      </c>
      <c r="Q128" s="394">
        <v>2</v>
      </c>
      <c r="R128" s="395">
        <f t="shared" si="105"/>
        <v>4</v>
      </c>
      <c r="S128" s="395">
        <f t="shared" si="106"/>
        <v>4</v>
      </c>
      <c r="T128" s="394"/>
      <c r="U128" s="394"/>
      <c r="V128" s="394"/>
      <c r="W128" s="394"/>
      <c r="X128" s="395">
        <f t="shared" si="107"/>
        <v>0</v>
      </c>
      <c r="Y128" s="395">
        <f t="shared" si="108"/>
        <v>0</v>
      </c>
      <c r="Z128" s="103"/>
      <c r="AA128" s="396">
        <f t="shared" si="206"/>
        <v>2</v>
      </c>
      <c r="AB128" s="396">
        <f t="shared" si="195"/>
        <v>2</v>
      </c>
      <c r="AC128" s="396">
        <f t="shared" si="196"/>
        <v>2</v>
      </c>
      <c r="AD128" s="396">
        <f t="shared" si="197"/>
        <v>2</v>
      </c>
      <c r="AE128" s="397">
        <f t="shared" si="198"/>
        <v>4</v>
      </c>
      <c r="AF128" s="397">
        <f t="shared" si="199"/>
        <v>4</v>
      </c>
      <c r="AG128" s="546"/>
      <c r="AH128" s="548"/>
      <c r="AU128" s="491"/>
    </row>
    <row r="129" spans="1:70" ht="15" x14ac:dyDescent="0.25">
      <c r="A129" s="388" t="s">
        <v>119</v>
      </c>
      <c r="B129" s="389">
        <v>7</v>
      </c>
      <c r="C129" s="389">
        <v>7</v>
      </c>
      <c r="D129" s="389">
        <v>3</v>
      </c>
      <c r="E129" s="389">
        <v>3</v>
      </c>
      <c r="F129" s="390">
        <f t="shared" si="109"/>
        <v>10</v>
      </c>
      <c r="G129" s="390">
        <f t="shared" si="110"/>
        <v>10</v>
      </c>
      <c r="H129" s="389">
        <v>16</v>
      </c>
      <c r="I129" s="389">
        <v>13</v>
      </c>
      <c r="J129" s="389">
        <v>3</v>
      </c>
      <c r="K129" s="389">
        <v>3</v>
      </c>
      <c r="L129" s="390">
        <f t="shared" si="103"/>
        <v>19</v>
      </c>
      <c r="M129" s="390">
        <f t="shared" si="104"/>
        <v>16</v>
      </c>
      <c r="N129" s="389">
        <v>19</v>
      </c>
      <c r="O129" s="389">
        <v>17</v>
      </c>
      <c r="P129" s="389">
        <v>7</v>
      </c>
      <c r="Q129" s="389">
        <v>7</v>
      </c>
      <c r="R129" s="390">
        <f t="shared" si="105"/>
        <v>26</v>
      </c>
      <c r="S129" s="390">
        <f t="shared" si="106"/>
        <v>24</v>
      </c>
      <c r="T129" s="389">
        <v>1</v>
      </c>
      <c r="U129" s="389">
        <v>1</v>
      </c>
      <c r="V129" s="389">
        <v>1</v>
      </c>
      <c r="W129" s="389">
        <v>1</v>
      </c>
      <c r="X129" s="390">
        <f t="shared" si="107"/>
        <v>2</v>
      </c>
      <c r="Y129" s="390">
        <f t="shared" si="108"/>
        <v>2</v>
      </c>
      <c r="Z129" s="103"/>
      <c r="AA129" s="391">
        <f t="shared" si="206"/>
        <v>43</v>
      </c>
      <c r="AB129" s="391">
        <f t="shared" si="195"/>
        <v>38</v>
      </c>
      <c r="AC129" s="391">
        <f t="shared" si="196"/>
        <v>14</v>
      </c>
      <c r="AD129" s="391">
        <f t="shared" si="197"/>
        <v>14</v>
      </c>
      <c r="AE129" s="392">
        <f t="shared" si="198"/>
        <v>57</v>
      </c>
      <c r="AF129" s="392">
        <f t="shared" si="199"/>
        <v>52</v>
      </c>
      <c r="AG129" s="546"/>
      <c r="AH129" s="548"/>
      <c r="AU129" s="491"/>
    </row>
    <row r="130" spans="1:70" ht="15" x14ac:dyDescent="0.25">
      <c r="A130" s="393" t="s">
        <v>204</v>
      </c>
      <c r="B130" s="394">
        <v>1</v>
      </c>
      <c r="C130" s="394">
        <v>1</v>
      </c>
      <c r="D130" s="394"/>
      <c r="E130" s="394"/>
      <c r="F130" s="395">
        <f t="shared" si="109"/>
        <v>1</v>
      </c>
      <c r="G130" s="395">
        <f t="shared" si="110"/>
        <v>1</v>
      </c>
      <c r="H130" s="394">
        <v>3</v>
      </c>
      <c r="I130" s="394">
        <v>2</v>
      </c>
      <c r="J130" s="394">
        <v>1</v>
      </c>
      <c r="K130" s="394">
        <v>1</v>
      </c>
      <c r="L130" s="395">
        <f t="shared" si="103"/>
        <v>4</v>
      </c>
      <c r="M130" s="395">
        <f t="shared" si="104"/>
        <v>3</v>
      </c>
      <c r="N130" s="394">
        <v>5</v>
      </c>
      <c r="O130" s="394">
        <v>4</v>
      </c>
      <c r="P130" s="394">
        <v>2</v>
      </c>
      <c r="Q130" s="394">
        <v>2</v>
      </c>
      <c r="R130" s="395">
        <f t="shared" si="105"/>
        <v>7</v>
      </c>
      <c r="S130" s="395">
        <f t="shared" si="106"/>
        <v>6</v>
      </c>
      <c r="T130" s="394"/>
      <c r="U130" s="394"/>
      <c r="V130" s="394"/>
      <c r="W130" s="394"/>
      <c r="X130" s="395">
        <f t="shared" si="107"/>
        <v>0</v>
      </c>
      <c r="Y130" s="395">
        <f t="shared" si="108"/>
        <v>0</v>
      </c>
      <c r="Z130" s="103"/>
      <c r="AA130" s="396">
        <f t="shared" si="206"/>
        <v>9</v>
      </c>
      <c r="AB130" s="396">
        <f t="shared" si="195"/>
        <v>7</v>
      </c>
      <c r="AC130" s="396">
        <f t="shared" si="196"/>
        <v>3</v>
      </c>
      <c r="AD130" s="396">
        <f t="shared" si="197"/>
        <v>3</v>
      </c>
      <c r="AE130" s="397">
        <f t="shared" si="198"/>
        <v>12</v>
      </c>
      <c r="AF130" s="397">
        <f t="shared" si="199"/>
        <v>10</v>
      </c>
      <c r="AG130" s="546"/>
      <c r="AH130" s="547"/>
      <c r="AU130" s="491"/>
    </row>
    <row r="131" spans="1:70" ht="15" x14ac:dyDescent="0.25">
      <c r="A131" s="393" t="s">
        <v>119</v>
      </c>
      <c r="B131" s="394">
        <v>6</v>
      </c>
      <c r="C131" s="394">
        <v>6</v>
      </c>
      <c r="D131" s="394">
        <v>3</v>
      </c>
      <c r="E131" s="394">
        <v>3</v>
      </c>
      <c r="F131" s="395">
        <f t="shared" si="109"/>
        <v>9</v>
      </c>
      <c r="G131" s="395">
        <f t="shared" si="110"/>
        <v>9</v>
      </c>
      <c r="H131" s="394">
        <v>13</v>
      </c>
      <c r="I131" s="394">
        <v>11</v>
      </c>
      <c r="J131" s="394">
        <v>2</v>
      </c>
      <c r="K131" s="394">
        <v>2</v>
      </c>
      <c r="L131" s="395">
        <f t="shared" si="103"/>
        <v>15</v>
      </c>
      <c r="M131" s="395">
        <f t="shared" si="104"/>
        <v>13</v>
      </c>
      <c r="N131" s="394">
        <v>13</v>
      </c>
      <c r="O131" s="394">
        <v>12</v>
      </c>
      <c r="P131" s="394">
        <v>5</v>
      </c>
      <c r="Q131" s="394">
        <v>5</v>
      </c>
      <c r="R131" s="395">
        <f t="shared" si="105"/>
        <v>18</v>
      </c>
      <c r="S131" s="395">
        <f t="shared" si="106"/>
        <v>17</v>
      </c>
      <c r="T131" s="394">
        <v>1</v>
      </c>
      <c r="U131" s="394">
        <v>1</v>
      </c>
      <c r="V131" s="394">
        <v>1</v>
      </c>
      <c r="W131" s="394">
        <v>1</v>
      </c>
      <c r="X131" s="395">
        <f t="shared" si="107"/>
        <v>2</v>
      </c>
      <c r="Y131" s="395">
        <f t="shared" si="108"/>
        <v>2</v>
      </c>
      <c r="Z131" s="103"/>
      <c r="AA131" s="396">
        <f t="shared" si="206"/>
        <v>33</v>
      </c>
      <c r="AB131" s="396">
        <f t="shared" si="195"/>
        <v>30</v>
      </c>
      <c r="AC131" s="396">
        <f t="shared" si="196"/>
        <v>11</v>
      </c>
      <c r="AD131" s="396">
        <f t="shared" si="197"/>
        <v>11</v>
      </c>
      <c r="AE131" s="397">
        <f t="shared" si="198"/>
        <v>44</v>
      </c>
      <c r="AF131" s="397">
        <f t="shared" si="199"/>
        <v>41</v>
      </c>
      <c r="AG131" s="546"/>
      <c r="AH131" s="548"/>
      <c r="AU131" s="491"/>
    </row>
    <row r="132" spans="1:70" ht="15" x14ac:dyDescent="0.25">
      <c r="A132" s="393" t="s">
        <v>205</v>
      </c>
      <c r="B132" s="394"/>
      <c r="C132" s="394"/>
      <c r="D132" s="394"/>
      <c r="E132" s="394"/>
      <c r="F132" s="395">
        <f t="shared" ref="F132" si="207">B132+D132</f>
        <v>0</v>
      </c>
      <c r="G132" s="395">
        <f t="shared" ref="G132" si="208">C132+E132</f>
        <v>0</v>
      </c>
      <c r="H132" s="394"/>
      <c r="I132" s="394"/>
      <c r="J132" s="394"/>
      <c r="K132" s="394"/>
      <c r="L132" s="395">
        <f t="shared" ref="L132" si="209">H132+J132</f>
        <v>0</v>
      </c>
      <c r="M132" s="395">
        <f t="shared" ref="M132" si="210">I132+K132</f>
        <v>0</v>
      </c>
      <c r="N132" s="394">
        <v>1</v>
      </c>
      <c r="O132" s="394">
        <v>1</v>
      </c>
      <c r="P132" s="394"/>
      <c r="Q132" s="394"/>
      <c r="R132" s="395">
        <f t="shared" ref="R132" si="211">N132+P132</f>
        <v>1</v>
      </c>
      <c r="S132" s="395">
        <f t="shared" ref="S132" si="212">O132+Q132</f>
        <v>1</v>
      </c>
      <c r="T132" s="394"/>
      <c r="U132" s="394"/>
      <c r="V132" s="394"/>
      <c r="W132" s="394"/>
      <c r="X132" s="395">
        <f t="shared" ref="X132" si="213">T132+V132</f>
        <v>0</v>
      </c>
      <c r="Y132" s="395">
        <f t="shared" ref="Y132" si="214">U132+W132</f>
        <v>0</v>
      </c>
      <c r="Z132" s="103"/>
      <c r="AA132" s="396">
        <f t="shared" ref="AA132" si="215">B132+H132+N132+T132</f>
        <v>1</v>
      </c>
      <c r="AB132" s="396">
        <f t="shared" ref="AB132" si="216">C132+I132+O132+U132</f>
        <v>1</v>
      </c>
      <c r="AC132" s="396">
        <f t="shared" ref="AC132" si="217">D132+J132+P132+V132</f>
        <v>0</v>
      </c>
      <c r="AD132" s="396">
        <f t="shared" ref="AD132" si="218">E132+K132+Q132+W132</f>
        <v>0</v>
      </c>
      <c r="AE132" s="397">
        <f t="shared" ref="AE132" si="219">F132+L132+R132+X132</f>
        <v>1</v>
      </c>
      <c r="AF132" s="397">
        <f t="shared" ref="AF132" si="220">G132+M132+S132+Y132</f>
        <v>1</v>
      </c>
      <c r="AG132" s="546"/>
      <c r="AH132" s="548"/>
      <c r="AU132" s="491"/>
    </row>
    <row r="133" spans="1:70" ht="15" x14ac:dyDescent="0.25">
      <c r="A133" s="388" t="s">
        <v>120</v>
      </c>
      <c r="B133" s="389">
        <v>12</v>
      </c>
      <c r="C133" s="389">
        <v>11</v>
      </c>
      <c r="D133" s="389">
        <v>8</v>
      </c>
      <c r="E133" s="389">
        <v>8</v>
      </c>
      <c r="F133" s="390">
        <f t="shared" si="109"/>
        <v>20</v>
      </c>
      <c r="G133" s="390">
        <f t="shared" si="110"/>
        <v>19</v>
      </c>
      <c r="H133" s="389">
        <v>18</v>
      </c>
      <c r="I133" s="389">
        <v>18</v>
      </c>
      <c r="J133" s="389">
        <v>19</v>
      </c>
      <c r="K133" s="389">
        <v>19</v>
      </c>
      <c r="L133" s="390">
        <f t="shared" si="103"/>
        <v>37</v>
      </c>
      <c r="M133" s="390">
        <f t="shared" si="104"/>
        <v>37</v>
      </c>
      <c r="N133" s="389">
        <v>31</v>
      </c>
      <c r="O133" s="389">
        <v>31</v>
      </c>
      <c r="P133" s="389">
        <v>15</v>
      </c>
      <c r="Q133" s="389">
        <v>15</v>
      </c>
      <c r="R133" s="390">
        <f t="shared" si="105"/>
        <v>46</v>
      </c>
      <c r="S133" s="390">
        <f t="shared" si="106"/>
        <v>46</v>
      </c>
      <c r="T133" s="389">
        <v>2</v>
      </c>
      <c r="U133" s="389">
        <v>2</v>
      </c>
      <c r="V133" s="389"/>
      <c r="W133" s="389"/>
      <c r="X133" s="390">
        <f t="shared" si="107"/>
        <v>2</v>
      </c>
      <c r="Y133" s="390">
        <f t="shared" si="108"/>
        <v>2</v>
      </c>
      <c r="Z133" s="103"/>
      <c r="AA133" s="391">
        <f t="shared" si="206"/>
        <v>63</v>
      </c>
      <c r="AB133" s="391">
        <f t="shared" si="195"/>
        <v>62</v>
      </c>
      <c r="AC133" s="391">
        <f t="shared" si="196"/>
        <v>42</v>
      </c>
      <c r="AD133" s="391">
        <f t="shared" si="197"/>
        <v>42</v>
      </c>
      <c r="AE133" s="392">
        <f t="shared" si="198"/>
        <v>105</v>
      </c>
      <c r="AF133" s="392">
        <f t="shared" si="199"/>
        <v>104</v>
      </c>
      <c r="AG133" s="546"/>
      <c r="AH133" s="548"/>
      <c r="AU133" s="491"/>
    </row>
    <row r="134" spans="1:70" ht="15" x14ac:dyDescent="0.25">
      <c r="A134" s="393" t="s">
        <v>206</v>
      </c>
      <c r="B134" s="394"/>
      <c r="C134" s="394"/>
      <c r="D134" s="394"/>
      <c r="E134" s="394"/>
      <c r="F134" s="395">
        <f t="shared" si="109"/>
        <v>0</v>
      </c>
      <c r="G134" s="395">
        <f t="shared" si="110"/>
        <v>0</v>
      </c>
      <c r="H134" s="394"/>
      <c r="I134" s="394"/>
      <c r="J134" s="394"/>
      <c r="K134" s="394"/>
      <c r="L134" s="395">
        <f t="shared" si="103"/>
        <v>0</v>
      </c>
      <c r="M134" s="395">
        <f t="shared" si="104"/>
        <v>0</v>
      </c>
      <c r="N134" s="394">
        <v>4</v>
      </c>
      <c r="O134" s="394">
        <v>4</v>
      </c>
      <c r="P134" s="394"/>
      <c r="Q134" s="394"/>
      <c r="R134" s="395">
        <f t="shared" si="105"/>
        <v>4</v>
      </c>
      <c r="S134" s="395">
        <f t="shared" si="106"/>
        <v>4</v>
      </c>
      <c r="T134" s="394"/>
      <c r="U134" s="394"/>
      <c r="V134" s="394"/>
      <c r="W134" s="394"/>
      <c r="X134" s="395">
        <f t="shared" si="107"/>
        <v>0</v>
      </c>
      <c r="Y134" s="395">
        <f t="shared" si="108"/>
        <v>0</v>
      </c>
      <c r="Z134" s="103"/>
      <c r="AA134" s="396">
        <f t="shared" si="206"/>
        <v>4</v>
      </c>
      <c r="AB134" s="396">
        <f t="shared" si="195"/>
        <v>4</v>
      </c>
      <c r="AC134" s="396">
        <f t="shared" si="196"/>
        <v>0</v>
      </c>
      <c r="AD134" s="396">
        <f t="shared" si="197"/>
        <v>0</v>
      </c>
      <c r="AE134" s="397">
        <f t="shared" si="198"/>
        <v>4</v>
      </c>
      <c r="AF134" s="397">
        <f t="shared" si="199"/>
        <v>4</v>
      </c>
      <c r="AG134" s="546"/>
      <c r="AH134" s="547"/>
      <c r="AU134" s="491"/>
    </row>
    <row r="135" spans="1:70" ht="15" x14ac:dyDescent="0.25">
      <c r="A135" s="393" t="s">
        <v>383</v>
      </c>
      <c r="B135" s="394">
        <v>10</v>
      </c>
      <c r="C135" s="394">
        <v>9</v>
      </c>
      <c r="D135" s="394">
        <v>6</v>
      </c>
      <c r="E135" s="394">
        <v>6</v>
      </c>
      <c r="F135" s="395">
        <f t="shared" si="109"/>
        <v>16</v>
      </c>
      <c r="G135" s="395">
        <f t="shared" si="110"/>
        <v>15</v>
      </c>
      <c r="H135" s="394">
        <v>1</v>
      </c>
      <c r="I135" s="394">
        <v>1</v>
      </c>
      <c r="J135" s="394"/>
      <c r="K135" s="394"/>
      <c r="L135" s="395">
        <f t="shared" si="103"/>
        <v>1</v>
      </c>
      <c r="M135" s="395">
        <f t="shared" si="104"/>
        <v>1</v>
      </c>
      <c r="N135" s="394">
        <v>1</v>
      </c>
      <c r="O135" s="394">
        <v>1</v>
      </c>
      <c r="P135" s="394">
        <v>1</v>
      </c>
      <c r="Q135" s="394">
        <v>1</v>
      </c>
      <c r="R135" s="395">
        <f t="shared" si="105"/>
        <v>2</v>
      </c>
      <c r="S135" s="395">
        <f t="shared" si="106"/>
        <v>2</v>
      </c>
      <c r="T135" s="394"/>
      <c r="U135" s="394"/>
      <c r="V135" s="394"/>
      <c r="W135" s="394"/>
      <c r="X135" s="395">
        <f t="shared" si="107"/>
        <v>0</v>
      </c>
      <c r="Y135" s="395">
        <f t="shared" si="108"/>
        <v>0</v>
      </c>
      <c r="Z135" s="103"/>
      <c r="AA135" s="396">
        <f t="shared" si="206"/>
        <v>12</v>
      </c>
      <c r="AB135" s="396">
        <f t="shared" si="195"/>
        <v>11</v>
      </c>
      <c r="AC135" s="396">
        <f t="shared" si="196"/>
        <v>7</v>
      </c>
      <c r="AD135" s="396">
        <f t="shared" si="197"/>
        <v>7</v>
      </c>
      <c r="AE135" s="397">
        <f t="shared" si="198"/>
        <v>19</v>
      </c>
      <c r="AF135" s="397">
        <f t="shared" si="199"/>
        <v>18</v>
      </c>
      <c r="AG135" s="546"/>
      <c r="AH135" s="548"/>
      <c r="AU135" s="491"/>
    </row>
    <row r="136" spans="1:70" ht="15" x14ac:dyDescent="0.25">
      <c r="A136" s="393" t="s">
        <v>207</v>
      </c>
      <c r="B136" s="394">
        <v>1</v>
      </c>
      <c r="C136" s="394">
        <v>1</v>
      </c>
      <c r="D136" s="394"/>
      <c r="E136" s="394"/>
      <c r="F136" s="395">
        <f t="shared" si="109"/>
        <v>1</v>
      </c>
      <c r="G136" s="395">
        <f t="shared" si="110"/>
        <v>1</v>
      </c>
      <c r="H136" s="394">
        <v>17</v>
      </c>
      <c r="I136" s="394">
        <v>17</v>
      </c>
      <c r="J136" s="394">
        <v>19</v>
      </c>
      <c r="K136" s="394">
        <v>19</v>
      </c>
      <c r="L136" s="395">
        <f t="shared" si="103"/>
        <v>36</v>
      </c>
      <c r="M136" s="395">
        <f t="shared" si="104"/>
        <v>36</v>
      </c>
      <c r="N136" s="394">
        <v>3</v>
      </c>
      <c r="O136" s="394">
        <v>3</v>
      </c>
      <c r="P136" s="394">
        <v>2</v>
      </c>
      <c r="Q136" s="394">
        <v>2</v>
      </c>
      <c r="R136" s="395">
        <f t="shared" si="105"/>
        <v>5</v>
      </c>
      <c r="S136" s="395">
        <f t="shared" si="106"/>
        <v>5</v>
      </c>
      <c r="T136" s="394"/>
      <c r="U136" s="394"/>
      <c r="V136" s="394"/>
      <c r="W136" s="394"/>
      <c r="X136" s="395">
        <f t="shared" si="107"/>
        <v>0</v>
      </c>
      <c r="Y136" s="395">
        <f t="shared" si="108"/>
        <v>0</v>
      </c>
      <c r="Z136" s="103"/>
      <c r="AA136" s="396">
        <f t="shared" si="206"/>
        <v>21</v>
      </c>
      <c r="AB136" s="396">
        <f t="shared" si="195"/>
        <v>21</v>
      </c>
      <c r="AC136" s="396">
        <f t="shared" si="196"/>
        <v>21</v>
      </c>
      <c r="AD136" s="396">
        <f t="shared" si="197"/>
        <v>21</v>
      </c>
      <c r="AE136" s="397">
        <f t="shared" si="198"/>
        <v>42</v>
      </c>
      <c r="AF136" s="397">
        <f t="shared" si="199"/>
        <v>42</v>
      </c>
      <c r="AG136" s="546"/>
      <c r="AH136" s="548"/>
      <c r="AU136" s="491"/>
      <c r="BI136" s="491"/>
      <c r="BJ136" s="491"/>
      <c r="BK136" s="491"/>
      <c r="BL136" s="491"/>
      <c r="BM136" s="491"/>
      <c r="BN136" s="491"/>
      <c r="BO136" s="491"/>
      <c r="BP136" s="491"/>
      <c r="BQ136" s="491"/>
      <c r="BR136" s="491"/>
    </row>
    <row r="137" spans="1:70" ht="15" x14ac:dyDescent="0.25">
      <c r="A137" s="393" t="s">
        <v>208</v>
      </c>
      <c r="B137" s="394"/>
      <c r="C137" s="394"/>
      <c r="D137" s="394"/>
      <c r="E137" s="394"/>
      <c r="F137" s="395">
        <f t="shared" si="109"/>
        <v>0</v>
      </c>
      <c r="G137" s="395">
        <f t="shared" si="110"/>
        <v>0</v>
      </c>
      <c r="H137" s="394"/>
      <c r="I137" s="394"/>
      <c r="J137" s="394"/>
      <c r="K137" s="394"/>
      <c r="L137" s="395">
        <f t="shared" si="103"/>
        <v>0</v>
      </c>
      <c r="M137" s="395">
        <f t="shared" si="104"/>
        <v>0</v>
      </c>
      <c r="N137" s="394">
        <v>14</v>
      </c>
      <c r="O137" s="394">
        <v>14</v>
      </c>
      <c r="P137" s="394">
        <v>3</v>
      </c>
      <c r="Q137" s="394">
        <v>3</v>
      </c>
      <c r="R137" s="395">
        <f t="shared" si="105"/>
        <v>17</v>
      </c>
      <c r="S137" s="395">
        <f t="shared" si="106"/>
        <v>17</v>
      </c>
      <c r="T137" s="394">
        <v>2</v>
      </c>
      <c r="U137" s="394">
        <v>2</v>
      </c>
      <c r="V137" s="394"/>
      <c r="W137" s="394"/>
      <c r="X137" s="395">
        <f t="shared" si="107"/>
        <v>2</v>
      </c>
      <c r="Y137" s="395">
        <f t="shared" si="108"/>
        <v>2</v>
      </c>
      <c r="Z137" s="103"/>
      <c r="AA137" s="396">
        <f t="shared" si="206"/>
        <v>16</v>
      </c>
      <c r="AB137" s="396">
        <f t="shared" si="195"/>
        <v>16</v>
      </c>
      <c r="AC137" s="396">
        <f t="shared" si="196"/>
        <v>3</v>
      </c>
      <c r="AD137" s="396">
        <f t="shared" si="197"/>
        <v>3</v>
      </c>
      <c r="AE137" s="397">
        <f t="shared" si="198"/>
        <v>19</v>
      </c>
      <c r="AF137" s="397">
        <f t="shared" si="199"/>
        <v>19</v>
      </c>
      <c r="AG137" s="546"/>
      <c r="AH137" s="548"/>
      <c r="AU137" s="491"/>
      <c r="AV137" s="491"/>
      <c r="AW137" s="491"/>
      <c r="AX137" s="491"/>
      <c r="AY137" s="491"/>
      <c r="AZ137" s="491"/>
      <c r="BA137" s="491"/>
      <c r="BB137" s="491"/>
      <c r="BC137" s="491"/>
      <c r="BD137" s="491"/>
      <c r="BE137" s="491"/>
      <c r="BF137" s="491"/>
      <c r="BG137" s="491"/>
      <c r="BH137" s="491"/>
    </row>
    <row r="138" spans="1:70" ht="15" x14ac:dyDescent="0.25">
      <c r="A138" s="393" t="s">
        <v>454</v>
      </c>
      <c r="B138" s="394">
        <v>1</v>
      </c>
      <c r="C138" s="394">
        <v>1</v>
      </c>
      <c r="D138" s="394">
        <v>1</v>
      </c>
      <c r="E138" s="394">
        <v>1</v>
      </c>
      <c r="F138" s="395">
        <f t="shared" si="109"/>
        <v>2</v>
      </c>
      <c r="G138" s="395">
        <f t="shared" si="110"/>
        <v>2</v>
      </c>
      <c r="H138" s="394"/>
      <c r="I138" s="394"/>
      <c r="J138" s="394"/>
      <c r="K138" s="394"/>
      <c r="L138" s="395">
        <f t="shared" ref="L138:L154" si="221">H138+J138</f>
        <v>0</v>
      </c>
      <c r="M138" s="395">
        <f t="shared" ref="M138:M154" si="222">I138+K138</f>
        <v>0</v>
      </c>
      <c r="N138" s="394"/>
      <c r="O138" s="394"/>
      <c r="P138" s="394"/>
      <c r="Q138" s="394"/>
      <c r="R138" s="395">
        <f t="shared" ref="R138:R154" si="223">N138+P138</f>
        <v>0</v>
      </c>
      <c r="S138" s="395">
        <f t="shared" ref="S138:S154" si="224">O138+Q138</f>
        <v>0</v>
      </c>
      <c r="T138" s="394"/>
      <c r="U138" s="394"/>
      <c r="V138" s="394"/>
      <c r="W138" s="394"/>
      <c r="X138" s="395">
        <f t="shared" ref="X138:X154" si="225">T138+V138</f>
        <v>0</v>
      </c>
      <c r="Y138" s="395">
        <f t="shared" ref="Y138:Y154" si="226">U138+W138</f>
        <v>0</v>
      </c>
      <c r="Z138" s="103"/>
      <c r="AA138" s="396">
        <f t="shared" si="206"/>
        <v>1</v>
      </c>
      <c r="AB138" s="396">
        <f t="shared" si="195"/>
        <v>1</v>
      </c>
      <c r="AC138" s="396">
        <f t="shared" si="196"/>
        <v>1</v>
      </c>
      <c r="AD138" s="396">
        <f t="shared" si="197"/>
        <v>1</v>
      </c>
      <c r="AE138" s="397">
        <f t="shared" si="198"/>
        <v>2</v>
      </c>
      <c r="AF138" s="397">
        <f t="shared" si="199"/>
        <v>2</v>
      </c>
      <c r="AG138" s="546"/>
      <c r="AH138" s="547"/>
      <c r="AS138" s="491"/>
      <c r="AT138" s="491"/>
      <c r="AU138" s="491"/>
    </row>
    <row r="139" spans="1:70" s="491" customFormat="1" ht="15" x14ac:dyDescent="0.25">
      <c r="A139" s="393" t="s">
        <v>209</v>
      </c>
      <c r="B139" s="394"/>
      <c r="C139" s="394"/>
      <c r="D139" s="394">
        <v>1</v>
      </c>
      <c r="E139" s="394">
        <v>1</v>
      </c>
      <c r="F139" s="395">
        <f t="shared" ref="F139:F154" si="227">B139+D139</f>
        <v>1</v>
      </c>
      <c r="G139" s="395">
        <f t="shared" ref="G139:G154" si="228">C139+E139</f>
        <v>1</v>
      </c>
      <c r="H139" s="394"/>
      <c r="I139" s="394"/>
      <c r="J139" s="394"/>
      <c r="K139" s="394"/>
      <c r="L139" s="395">
        <f t="shared" si="221"/>
        <v>0</v>
      </c>
      <c r="M139" s="395">
        <f t="shared" si="222"/>
        <v>0</v>
      </c>
      <c r="N139" s="394">
        <v>4</v>
      </c>
      <c r="O139" s="394">
        <v>4</v>
      </c>
      <c r="P139" s="394">
        <v>5</v>
      </c>
      <c r="Q139" s="394">
        <v>5</v>
      </c>
      <c r="R139" s="395">
        <f t="shared" si="223"/>
        <v>9</v>
      </c>
      <c r="S139" s="395">
        <f t="shared" si="224"/>
        <v>9</v>
      </c>
      <c r="T139" s="394"/>
      <c r="U139" s="394"/>
      <c r="V139" s="394"/>
      <c r="W139" s="394"/>
      <c r="X139" s="395">
        <f t="shared" si="225"/>
        <v>0</v>
      </c>
      <c r="Y139" s="395">
        <f t="shared" si="226"/>
        <v>0</v>
      </c>
      <c r="Z139" s="103"/>
      <c r="AA139" s="396">
        <f t="shared" ref="AA139" si="229">B139+H139+N139+T139</f>
        <v>4</v>
      </c>
      <c r="AB139" s="396">
        <f t="shared" ref="AB139" si="230">C139+I139+O139+U139</f>
        <v>4</v>
      </c>
      <c r="AC139" s="396">
        <f t="shared" ref="AC139" si="231">D139+J139+P139+V139</f>
        <v>6</v>
      </c>
      <c r="AD139" s="396">
        <f t="shared" ref="AD139" si="232">E139+K139+Q139+W139</f>
        <v>6</v>
      </c>
      <c r="AE139" s="397">
        <f t="shared" ref="AE139" si="233">F139+L139+R139+X139</f>
        <v>10</v>
      </c>
      <c r="AF139" s="397">
        <f t="shared" ref="AF139" si="234">G139+M139+S139+Y139</f>
        <v>10</v>
      </c>
      <c r="AG139" s="546"/>
      <c r="AH139" s="548"/>
      <c r="AS139"/>
      <c r="AT139"/>
      <c r="AV139"/>
      <c r="AW139"/>
      <c r="AX139"/>
      <c r="AY139"/>
      <c r="AZ139"/>
      <c r="BA139"/>
      <c r="BB139"/>
      <c r="BC139"/>
      <c r="BD139"/>
      <c r="BE139"/>
      <c r="BF139"/>
      <c r="BG139"/>
      <c r="BH139"/>
      <c r="BI139"/>
      <c r="BJ139"/>
      <c r="BK139"/>
      <c r="BL139"/>
      <c r="BM139"/>
      <c r="BN139"/>
      <c r="BO139"/>
      <c r="BP139"/>
      <c r="BQ139"/>
      <c r="BR139"/>
    </row>
    <row r="140" spans="1:70" ht="15" x14ac:dyDescent="0.25">
      <c r="A140" s="393" t="s">
        <v>210</v>
      </c>
      <c r="B140" s="394"/>
      <c r="C140" s="394"/>
      <c r="D140" s="394"/>
      <c r="E140" s="394"/>
      <c r="F140" s="395">
        <f t="shared" si="227"/>
        <v>0</v>
      </c>
      <c r="G140" s="395">
        <f t="shared" si="228"/>
        <v>0</v>
      </c>
      <c r="H140" s="394"/>
      <c r="I140" s="394"/>
      <c r="J140" s="394"/>
      <c r="K140" s="394"/>
      <c r="L140" s="395">
        <f t="shared" si="221"/>
        <v>0</v>
      </c>
      <c r="M140" s="395">
        <f t="shared" si="222"/>
        <v>0</v>
      </c>
      <c r="N140" s="394">
        <v>5</v>
      </c>
      <c r="O140" s="394">
        <v>5</v>
      </c>
      <c r="P140" s="394">
        <v>4</v>
      </c>
      <c r="Q140" s="394">
        <v>4</v>
      </c>
      <c r="R140" s="395">
        <f t="shared" si="223"/>
        <v>9</v>
      </c>
      <c r="S140" s="395">
        <f t="shared" si="224"/>
        <v>9</v>
      </c>
      <c r="T140" s="394"/>
      <c r="U140" s="394"/>
      <c r="V140" s="394"/>
      <c r="W140" s="394"/>
      <c r="X140" s="395">
        <f t="shared" si="225"/>
        <v>0</v>
      </c>
      <c r="Y140" s="395">
        <f t="shared" si="226"/>
        <v>0</v>
      </c>
      <c r="Z140" s="103"/>
      <c r="AA140" s="396">
        <f t="shared" si="206"/>
        <v>5</v>
      </c>
      <c r="AB140" s="396">
        <f t="shared" si="195"/>
        <v>5</v>
      </c>
      <c r="AC140" s="396">
        <f t="shared" si="196"/>
        <v>4</v>
      </c>
      <c r="AD140" s="396">
        <f t="shared" si="197"/>
        <v>4</v>
      </c>
      <c r="AE140" s="397">
        <f t="shared" si="198"/>
        <v>9</v>
      </c>
      <c r="AF140" s="397">
        <f t="shared" si="199"/>
        <v>9</v>
      </c>
      <c r="AG140" s="546"/>
      <c r="AH140" s="548"/>
      <c r="AU140" s="491"/>
    </row>
    <row r="141" spans="1:70" ht="15" x14ac:dyDescent="0.25">
      <c r="A141" s="388" t="s">
        <v>121</v>
      </c>
      <c r="B141" s="389">
        <v>22</v>
      </c>
      <c r="C141" s="389">
        <v>22</v>
      </c>
      <c r="D141" s="389">
        <v>14</v>
      </c>
      <c r="E141" s="389">
        <v>13</v>
      </c>
      <c r="F141" s="390">
        <f t="shared" si="227"/>
        <v>36</v>
      </c>
      <c r="G141" s="390">
        <f t="shared" si="228"/>
        <v>35</v>
      </c>
      <c r="H141" s="389">
        <v>42</v>
      </c>
      <c r="I141" s="389">
        <v>41</v>
      </c>
      <c r="J141" s="389">
        <v>19</v>
      </c>
      <c r="K141" s="389">
        <v>18</v>
      </c>
      <c r="L141" s="390">
        <f t="shared" si="221"/>
        <v>61</v>
      </c>
      <c r="M141" s="390">
        <f t="shared" si="222"/>
        <v>59</v>
      </c>
      <c r="N141" s="389">
        <v>28</v>
      </c>
      <c r="O141" s="389">
        <v>28</v>
      </c>
      <c r="P141" s="389">
        <v>27</v>
      </c>
      <c r="Q141" s="389">
        <v>24</v>
      </c>
      <c r="R141" s="390">
        <f t="shared" si="223"/>
        <v>55</v>
      </c>
      <c r="S141" s="390">
        <f t="shared" si="224"/>
        <v>52</v>
      </c>
      <c r="T141" s="389">
        <v>3</v>
      </c>
      <c r="U141" s="389">
        <v>3</v>
      </c>
      <c r="V141" s="389">
        <v>6</v>
      </c>
      <c r="W141" s="389">
        <v>5</v>
      </c>
      <c r="X141" s="390">
        <f t="shared" si="225"/>
        <v>9</v>
      </c>
      <c r="Y141" s="390">
        <f t="shared" si="226"/>
        <v>8</v>
      </c>
      <c r="Z141" s="103"/>
      <c r="AA141" s="391">
        <f t="shared" si="206"/>
        <v>95</v>
      </c>
      <c r="AB141" s="391">
        <f t="shared" si="195"/>
        <v>94</v>
      </c>
      <c r="AC141" s="391">
        <f t="shared" si="196"/>
        <v>66</v>
      </c>
      <c r="AD141" s="391">
        <f t="shared" si="197"/>
        <v>60</v>
      </c>
      <c r="AE141" s="392">
        <f t="shared" si="198"/>
        <v>161</v>
      </c>
      <c r="AF141" s="392">
        <f t="shared" si="199"/>
        <v>154</v>
      </c>
      <c r="AG141" s="546"/>
      <c r="AH141" s="548"/>
      <c r="AU141" s="491"/>
    </row>
    <row r="142" spans="1:70" ht="15" x14ac:dyDescent="0.25">
      <c r="A142" s="393" t="s">
        <v>211</v>
      </c>
      <c r="B142" s="394"/>
      <c r="C142" s="394"/>
      <c r="D142" s="394"/>
      <c r="E142" s="394"/>
      <c r="F142" s="395">
        <f t="shared" si="227"/>
        <v>0</v>
      </c>
      <c r="G142" s="395">
        <f t="shared" si="228"/>
        <v>0</v>
      </c>
      <c r="H142" s="394"/>
      <c r="I142" s="394"/>
      <c r="J142" s="394"/>
      <c r="K142" s="394"/>
      <c r="L142" s="395">
        <f t="shared" si="221"/>
        <v>0</v>
      </c>
      <c r="M142" s="395">
        <f t="shared" si="222"/>
        <v>0</v>
      </c>
      <c r="N142" s="394"/>
      <c r="O142" s="394"/>
      <c r="P142" s="394">
        <v>1</v>
      </c>
      <c r="Q142" s="394"/>
      <c r="R142" s="395">
        <f t="shared" si="223"/>
        <v>1</v>
      </c>
      <c r="S142" s="395">
        <f t="shared" si="224"/>
        <v>0</v>
      </c>
      <c r="T142" s="394"/>
      <c r="U142" s="394"/>
      <c r="V142" s="394"/>
      <c r="W142" s="394"/>
      <c r="X142" s="395">
        <f t="shared" si="225"/>
        <v>0</v>
      </c>
      <c r="Y142" s="395">
        <f t="shared" si="226"/>
        <v>0</v>
      </c>
      <c r="Z142" s="103"/>
      <c r="AA142" s="396">
        <f t="shared" si="206"/>
        <v>0</v>
      </c>
      <c r="AB142" s="396">
        <f t="shared" si="195"/>
        <v>0</v>
      </c>
      <c r="AC142" s="396">
        <f t="shared" si="196"/>
        <v>1</v>
      </c>
      <c r="AD142" s="396">
        <f t="shared" si="197"/>
        <v>0</v>
      </c>
      <c r="AE142" s="397">
        <f t="shared" si="198"/>
        <v>1</v>
      </c>
      <c r="AF142" s="397">
        <f t="shared" si="199"/>
        <v>0</v>
      </c>
      <c r="AG142" s="546"/>
      <c r="AH142" s="548"/>
      <c r="AI142" s="491"/>
      <c r="AJ142" s="491"/>
      <c r="AK142" s="491"/>
      <c r="AL142" s="491"/>
      <c r="AM142" s="491"/>
      <c r="AN142" s="491"/>
      <c r="AO142" s="491"/>
      <c r="AP142" s="491"/>
      <c r="AQ142" s="491"/>
      <c r="AR142" s="491"/>
      <c r="AS142" s="491"/>
      <c r="AT142" s="491"/>
      <c r="AU142" s="491"/>
      <c r="AV142" s="491"/>
    </row>
    <row r="143" spans="1:70" ht="15" x14ac:dyDescent="0.25">
      <c r="A143" s="393" t="s">
        <v>212</v>
      </c>
      <c r="B143" s="394"/>
      <c r="C143" s="394"/>
      <c r="D143" s="394"/>
      <c r="E143" s="394"/>
      <c r="F143" s="395">
        <f t="shared" si="227"/>
        <v>0</v>
      </c>
      <c r="G143" s="395">
        <f t="shared" si="228"/>
        <v>0</v>
      </c>
      <c r="H143" s="394">
        <v>1</v>
      </c>
      <c r="I143" s="394">
        <v>1</v>
      </c>
      <c r="J143" s="394"/>
      <c r="K143" s="394"/>
      <c r="L143" s="395">
        <f t="shared" si="221"/>
        <v>1</v>
      </c>
      <c r="M143" s="395">
        <f t="shared" si="222"/>
        <v>1</v>
      </c>
      <c r="N143" s="394">
        <v>2</v>
      </c>
      <c r="O143" s="394">
        <v>2</v>
      </c>
      <c r="P143" s="394">
        <v>1</v>
      </c>
      <c r="Q143" s="394">
        <v>1</v>
      </c>
      <c r="R143" s="395">
        <f t="shared" si="223"/>
        <v>3</v>
      </c>
      <c r="S143" s="395">
        <f t="shared" si="224"/>
        <v>3</v>
      </c>
      <c r="T143" s="394"/>
      <c r="U143" s="394"/>
      <c r="V143" s="394"/>
      <c r="W143" s="394"/>
      <c r="X143" s="395">
        <f t="shared" si="225"/>
        <v>0</v>
      </c>
      <c r="Y143" s="395">
        <f t="shared" si="226"/>
        <v>0</v>
      </c>
      <c r="Z143" s="103"/>
      <c r="AA143" s="396">
        <f t="shared" si="206"/>
        <v>3</v>
      </c>
      <c r="AB143" s="396">
        <f t="shared" si="195"/>
        <v>3</v>
      </c>
      <c r="AC143" s="396">
        <f t="shared" si="196"/>
        <v>1</v>
      </c>
      <c r="AD143" s="396">
        <f t="shared" si="197"/>
        <v>1</v>
      </c>
      <c r="AE143" s="397">
        <f t="shared" si="198"/>
        <v>4</v>
      </c>
      <c r="AF143" s="397">
        <f t="shared" si="199"/>
        <v>4</v>
      </c>
      <c r="AG143" s="546"/>
      <c r="AH143" s="548"/>
      <c r="AU143" s="491"/>
    </row>
    <row r="144" spans="1:70" ht="15" x14ac:dyDescent="0.25">
      <c r="A144" s="393" t="s">
        <v>449</v>
      </c>
      <c r="B144" s="394">
        <v>4</v>
      </c>
      <c r="C144" s="394">
        <v>4</v>
      </c>
      <c r="D144" s="394">
        <v>2</v>
      </c>
      <c r="E144" s="394">
        <v>2</v>
      </c>
      <c r="F144" s="395">
        <f t="shared" ref="F144" si="235">B144+D144</f>
        <v>6</v>
      </c>
      <c r="G144" s="395">
        <f t="shared" ref="G144" si="236">C144+E144</f>
        <v>6</v>
      </c>
      <c r="H144" s="394">
        <v>9</v>
      </c>
      <c r="I144" s="394">
        <v>9</v>
      </c>
      <c r="J144" s="394">
        <v>2</v>
      </c>
      <c r="K144" s="394">
        <v>2</v>
      </c>
      <c r="L144" s="395">
        <f t="shared" ref="L144" si="237">H144+J144</f>
        <v>11</v>
      </c>
      <c r="M144" s="395">
        <f t="shared" ref="M144" si="238">I144+K144</f>
        <v>11</v>
      </c>
      <c r="N144" s="394">
        <v>4</v>
      </c>
      <c r="O144" s="394">
        <v>4</v>
      </c>
      <c r="P144" s="394">
        <v>2</v>
      </c>
      <c r="Q144" s="394">
        <v>2</v>
      </c>
      <c r="R144" s="395">
        <f t="shared" ref="R144" si="239">N144+P144</f>
        <v>6</v>
      </c>
      <c r="S144" s="395">
        <f t="shared" ref="S144" si="240">O144+Q144</f>
        <v>6</v>
      </c>
      <c r="T144" s="394"/>
      <c r="U144" s="394"/>
      <c r="V144" s="394"/>
      <c r="W144" s="394"/>
      <c r="X144" s="395">
        <f t="shared" ref="X144" si="241">T144+V144</f>
        <v>0</v>
      </c>
      <c r="Y144" s="395">
        <f t="shared" ref="Y144" si="242">U144+W144</f>
        <v>0</v>
      </c>
      <c r="Z144" s="103"/>
      <c r="AA144" s="396">
        <f t="shared" ref="AA144" si="243">B144+H144+N144+T144</f>
        <v>17</v>
      </c>
      <c r="AB144" s="396">
        <f t="shared" ref="AB144" si="244">C144+I144+O144+U144</f>
        <v>17</v>
      </c>
      <c r="AC144" s="396">
        <f t="shared" ref="AC144" si="245">D144+J144+P144+V144</f>
        <v>6</v>
      </c>
      <c r="AD144" s="396">
        <f t="shared" ref="AD144" si="246">E144+K144+Q144+W144</f>
        <v>6</v>
      </c>
      <c r="AE144" s="397">
        <f t="shared" ref="AE144" si="247">F144+L144+R144+X144</f>
        <v>23</v>
      </c>
      <c r="AF144" s="397">
        <f t="shared" ref="AF144" si="248">G144+M144+S144+Y144</f>
        <v>23</v>
      </c>
      <c r="AG144" s="546"/>
      <c r="AH144" s="548"/>
      <c r="AU144" s="491"/>
    </row>
    <row r="145" spans="1:47" ht="15" x14ac:dyDescent="0.25">
      <c r="A145" s="393" t="s">
        <v>450</v>
      </c>
      <c r="B145" s="394">
        <v>1</v>
      </c>
      <c r="C145" s="394">
        <v>1</v>
      </c>
      <c r="D145" s="394">
        <v>1</v>
      </c>
      <c r="E145" s="394">
        <v>1</v>
      </c>
      <c r="F145" s="395">
        <f t="shared" ref="F145:F146" si="249">B145+D145</f>
        <v>2</v>
      </c>
      <c r="G145" s="395">
        <f t="shared" ref="G145:G146" si="250">C145+E145</f>
        <v>2</v>
      </c>
      <c r="H145" s="394">
        <v>2</v>
      </c>
      <c r="I145" s="394">
        <v>2</v>
      </c>
      <c r="J145" s="394"/>
      <c r="K145" s="394"/>
      <c r="L145" s="395">
        <f t="shared" ref="L145:L146" si="251">H145+J145</f>
        <v>2</v>
      </c>
      <c r="M145" s="395">
        <f t="shared" ref="M145:M146" si="252">I145+K145</f>
        <v>2</v>
      </c>
      <c r="N145" s="394">
        <v>1</v>
      </c>
      <c r="O145" s="394">
        <v>1</v>
      </c>
      <c r="P145" s="394">
        <v>3</v>
      </c>
      <c r="Q145" s="394">
        <v>3</v>
      </c>
      <c r="R145" s="395">
        <f t="shared" ref="R145:R146" si="253">N145+P145</f>
        <v>4</v>
      </c>
      <c r="S145" s="395">
        <f t="shared" ref="S145:S146" si="254">O145+Q145</f>
        <v>4</v>
      </c>
      <c r="T145" s="394"/>
      <c r="U145" s="394"/>
      <c r="V145" s="394"/>
      <c r="W145" s="394"/>
      <c r="X145" s="395">
        <f t="shared" ref="X145:X146" si="255">T145+V145</f>
        <v>0</v>
      </c>
      <c r="Y145" s="395">
        <f t="shared" ref="Y145:Y146" si="256">U145+W145</f>
        <v>0</v>
      </c>
      <c r="Z145" s="103"/>
      <c r="AA145" s="396">
        <f t="shared" ref="AA145:AA146" si="257">B145+H145+N145+T145</f>
        <v>4</v>
      </c>
      <c r="AB145" s="396">
        <f t="shared" ref="AB145:AB146" si="258">C145+I145+O145+U145</f>
        <v>4</v>
      </c>
      <c r="AC145" s="396">
        <f t="shared" ref="AC145:AC146" si="259">D145+J145+P145+V145</f>
        <v>4</v>
      </c>
      <c r="AD145" s="396">
        <f t="shared" ref="AD145:AD146" si="260">E145+K145+Q145+W145</f>
        <v>4</v>
      </c>
      <c r="AE145" s="397">
        <f t="shared" ref="AE145:AE146" si="261">F145+L145+R145+X145</f>
        <v>8</v>
      </c>
      <c r="AF145" s="397">
        <f t="shared" ref="AF145:AF146" si="262">G145+M145+S145+Y145</f>
        <v>8</v>
      </c>
      <c r="AG145" s="546"/>
      <c r="AH145" s="548"/>
      <c r="AU145" s="491"/>
    </row>
    <row r="146" spans="1:47" ht="15" x14ac:dyDescent="0.25">
      <c r="A146" s="393" t="s">
        <v>213</v>
      </c>
      <c r="B146" s="394">
        <v>1</v>
      </c>
      <c r="C146" s="394">
        <v>1</v>
      </c>
      <c r="D146" s="394">
        <v>2</v>
      </c>
      <c r="E146" s="394">
        <v>2</v>
      </c>
      <c r="F146" s="395">
        <f t="shared" si="249"/>
        <v>3</v>
      </c>
      <c r="G146" s="395">
        <f t="shared" si="250"/>
        <v>3</v>
      </c>
      <c r="H146" s="394">
        <v>1</v>
      </c>
      <c r="I146" s="394">
        <v>1</v>
      </c>
      <c r="J146" s="394">
        <v>1</v>
      </c>
      <c r="K146" s="394">
        <v>1</v>
      </c>
      <c r="L146" s="395">
        <f t="shared" si="251"/>
        <v>2</v>
      </c>
      <c r="M146" s="395">
        <f t="shared" si="252"/>
        <v>2</v>
      </c>
      <c r="N146" s="394">
        <v>4</v>
      </c>
      <c r="O146" s="394">
        <v>4</v>
      </c>
      <c r="P146" s="394">
        <v>4</v>
      </c>
      <c r="Q146" s="394">
        <v>2</v>
      </c>
      <c r="R146" s="395">
        <f t="shared" si="253"/>
        <v>8</v>
      </c>
      <c r="S146" s="395">
        <f t="shared" si="254"/>
        <v>6</v>
      </c>
      <c r="T146" s="394"/>
      <c r="U146" s="394"/>
      <c r="V146" s="394"/>
      <c r="W146" s="394"/>
      <c r="X146" s="395">
        <f t="shared" si="255"/>
        <v>0</v>
      </c>
      <c r="Y146" s="395">
        <f t="shared" si="256"/>
        <v>0</v>
      </c>
      <c r="Z146" s="103"/>
      <c r="AA146" s="396">
        <f t="shared" si="257"/>
        <v>6</v>
      </c>
      <c r="AB146" s="396">
        <f t="shared" si="258"/>
        <v>6</v>
      </c>
      <c r="AC146" s="396">
        <f t="shared" si="259"/>
        <v>7</v>
      </c>
      <c r="AD146" s="396">
        <f t="shared" si="260"/>
        <v>5</v>
      </c>
      <c r="AE146" s="397">
        <f t="shared" si="261"/>
        <v>13</v>
      </c>
      <c r="AF146" s="397">
        <f t="shared" si="262"/>
        <v>11</v>
      </c>
      <c r="AG146" s="546"/>
      <c r="AH146" s="548"/>
      <c r="AU146" s="491"/>
    </row>
    <row r="147" spans="1:47" ht="15" x14ac:dyDescent="0.25">
      <c r="A147" s="393" t="s">
        <v>390</v>
      </c>
      <c r="B147" s="394"/>
      <c r="C147" s="394"/>
      <c r="D147" s="394"/>
      <c r="E147" s="394"/>
      <c r="F147" s="395">
        <f t="shared" si="227"/>
        <v>0</v>
      </c>
      <c r="G147" s="395">
        <f t="shared" si="228"/>
        <v>0</v>
      </c>
      <c r="H147" s="394"/>
      <c r="I147" s="394"/>
      <c r="J147" s="394"/>
      <c r="K147" s="394"/>
      <c r="L147" s="395">
        <f t="shared" si="221"/>
        <v>0</v>
      </c>
      <c r="M147" s="395">
        <f t="shared" si="222"/>
        <v>0</v>
      </c>
      <c r="N147" s="394">
        <v>3</v>
      </c>
      <c r="O147" s="394">
        <v>3</v>
      </c>
      <c r="P147" s="394"/>
      <c r="Q147" s="394"/>
      <c r="R147" s="395">
        <f t="shared" si="223"/>
        <v>3</v>
      </c>
      <c r="S147" s="395">
        <f t="shared" si="224"/>
        <v>3</v>
      </c>
      <c r="T147" s="394"/>
      <c r="U147" s="394"/>
      <c r="V147" s="394"/>
      <c r="W147" s="394"/>
      <c r="X147" s="395">
        <f t="shared" si="225"/>
        <v>0</v>
      </c>
      <c r="Y147" s="395">
        <f t="shared" si="226"/>
        <v>0</v>
      </c>
      <c r="Z147" s="103"/>
      <c r="AA147" s="396">
        <f t="shared" si="206"/>
        <v>3</v>
      </c>
      <c r="AB147" s="396">
        <f t="shared" si="195"/>
        <v>3</v>
      </c>
      <c r="AC147" s="396">
        <f t="shared" si="196"/>
        <v>0</v>
      </c>
      <c r="AD147" s="396">
        <f t="shared" si="197"/>
        <v>0</v>
      </c>
      <c r="AE147" s="397">
        <f t="shared" si="198"/>
        <v>3</v>
      </c>
      <c r="AF147" s="397">
        <f t="shared" si="199"/>
        <v>3</v>
      </c>
      <c r="AG147" s="546"/>
      <c r="AH147" s="547"/>
      <c r="AU147" s="491"/>
    </row>
    <row r="148" spans="1:47" ht="15" x14ac:dyDescent="0.25">
      <c r="A148" s="393" t="s">
        <v>214</v>
      </c>
      <c r="B148" s="394">
        <v>8</v>
      </c>
      <c r="C148" s="394">
        <v>8</v>
      </c>
      <c r="D148" s="394">
        <v>5</v>
      </c>
      <c r="E148" s="394">
        <v>4</v>
      </c>
      <c r="F148" s="395">
        <f t="shared" si="227"/>
        <v>13</v>
      </c>
      <c r="G148" s="395">
        <f t="shared" si="228"/>
        <v>12</v>
      </c>
      <c r="H148" s="394">
        <v>21</v>
      </c>
      <c r="I148" s="394">
        <v>21</v>
      </c>
      <c r="J148" s="394">
        <v>12</v>
      </c>
      <c r="K148" s="394">
        <v>11</v>
      </c>
      <c r="L148" s="395">
        <f t="shared" si="221"/>
        <v>33</v>
      </c>
      <c r="M148" s="395">
        <f t="shared" si="222"/>
        <v>32</v>
      </c>
      <c r="N148" s="394">
        <v>2</v>
      </c>
      <c r="O148" s="394">
        <v>2</v>
      </c>
      <c r="P148" s="394">
        <v>1</v>
      </c>
      <c r="Q148" s="394">
        <v>1</v>
      </c>
      <c r="R148" s="395">
        <f t="shared" si="223"/>
        <v>3</v>
      </c>
      <c r="S148" s="395">
        <f t="shared" si="224"/>
        <v>3</v>
      </c>
      <c r="T148" s="394"/>
      <c r="U148" s="394"/>
      <c r="V148" s="394"/>
      <c r="W148" s="394"/>
      <c r="X148" s="395">
        <f t="shared" si="225"/>
        <v>0</v>
      </c>
      <c r="Y148" s="395">
        <f t="shared" si="226"/>
        <v>0</v>
      </c>
      <c r="Z148" s="103"/>
      <c r="AA148" s="396">
        <f t="shared" si="206"/>
        <v>31</v>
      </c>
      <c r="AB148" s="396">
        <f t="shared" si="195"/>
        <v>31</v>
      </c>
      <c r="AC148" s="396">
        <f t="shared" si="196"/>
        <v>18</v>
      </c>
      <c r="AD148" s="396">
        <f t="shared" si="197"/>
        <v>16</v>
      </c>
      <c r="AE148" s="397">
        <f t="shared" si="198"/>
        <v>49</v>
      </c>
      <c r="AF148" s="397">
        <f t="shared" si="199"/>
        <v>47</v>
      </c>
      <c r="AG148" s="546"/>
      <c r="AH148" s="548"/>
    </row>
    <row r="149" spans="1:47" ht="15" x14ac:dyDescent="0.25">
      <c r="A149" s="393" t="s">
        <v>452</v>
      </c>
      <c r="B149" s="394">
        <v>6</v>
      </c>
      <c r="C149" s="394">
        <v>6</v>
      </c>
      <c r="D149" s="394">
        <v>1</v>
      </c>
      <c r="E149" s="394">
        <v>1</v>
      </c>
      <c r="F149" s="395">
        <f t="shared" si="227"/>
        <v>7</v>
      </c>
      <c r="G149" s="395">
        <f t="shared" si="228"/>
        <v>7</v>
      </c>
      <c r="H149" s="394">
        <v>2</v>
      </c>
      <c r="I149" s="394">
        <v>1</v>
      </c>
      <c r="J149" s="394">
        <v>1</v>
      </c>
      <c r="K149" s="394">
        <v>1</v>
      </c>
      <c r="L149" s="395">
        <f t="shared" si="221"/>
        <v>3</v>
      </c>
      <c r="M149" s="395">
        <f t="shared" si="222"/>
        <v>2</v>
      </c>
      <c r="N149" s="394">
        <v>11</v>
      </c>
      <c r="O149" s="394">
        <v>11</v>
      </c>
      <c r="P149" s="394">
        <v>8</v>
      </c>
      <c r="Q149" s="394">
        <v>8</v>
      </c>
      <c r="R149" s="395">
        <f t="shared" si="223"/>
        <v>19</v>
      </c>
      <c r="S149" s="395">
        <f t="shared" si="224"/>
        <v>19</v>
      </c>
      <c r="T149" s="394">
        <v>3</v>
      </c>
      <c r="U149" s="394">
        <v>3</v>
      </c>
      <c r="V149" s="394">
        <v>3</v>
      </c>
      <c r="W149" s="394">
        <v>3</v>
      </c>
      <c r="X149" s="395">
        <f t="shared" si="225"/>
        <v>6</v>
      </c>
      <c r="Y149" s="395">
        <f t="shared" si="226"/>
        <v>6</v>
      </c>
      <c r="Z149" s="103"/>
      <c r="AA149" s="396">
        <f t="shared" si="206"/>
        <v>22</v>
      </c>
      <c r="AB149" s="396">
        <f t="shared" si="195"/>
        <v>21</v>
      </c>
      <c r="AC149" s="396">
        <f t="shared" si="196"/>
        <v>13</v>
      </c>
      <c r="AD149" s="396">
        <f t="shared" si="197"/>
        <v>13</v>
      </c>
      <c r="AE149" s="397">
        <f t="shared" si="198"/>
        <v>35</v>
      </c>
      <c r="AF149" s="397">
        <f t="shared" si="199"/>
        <v>34</v>
      </c>
      <c r="AG149" s="546"/>
      <c r="AH149" s="548"/>
    </row>
    <row r="150" spans="1:47" ht="15" x14ac:dyDescent="0.25">
      <c r="A150" s="393" t="s">
        <v>215</v>
      </c>
      <c r="B150" s="394"/>
      <c r="C150" s="394"/>
      <c r="D150" s="394"/>
      <c r="E150" s="394"/>
      <c r="F150" s="395">
        <f t="shared" si="227"/>
        <v>0</v>
      </c>
      <c r="G150" s="395">
        <f t="shared" si="228"/>
        <v>0</v>
      </c>
      <c r="H150" s="394">
        <v>3</v>
      </c>
      <c r="I150" s="394">
        <v>3</v>
      </c>
      <c r="J150" s="394">
        <v>1</v>
      </c>
      <c r="K150" s="394">
        <v>1</v>
      </c>
      <c r="L150" s="395">
        <f t="shared" si="221"/>
        <v>4</v>
      </c>
      <c r="M150" s="395">
        <f t="shared" si="222"/>
        <v>4</v>
      </c>
      <c r="N150" s="394"/>
      <c r="O150" s="394"/>
      <c r="P150" s="394"/>
      <c r="Q150" s="394"/>
      <c r="R150" s="395">
        <f t="shared" si="223"/>
        <v>0</v>
      </c>
      <c r="S150" s="395">
        <f t="shared" si="224"/>
        <v>0</v>
      </c>
      <c r="T150" s="394"/>
      <c r="U150" s="394"/>
      <c r="V150" s="394"/>
      <c r="W150" s="394"/>
      <c r="X150" s="395">
        <f t="shared" si="225"/>
        <v>0</v>
      </c>
      <c r="Y150" s="395">
        <f t="shared" si="226"/>
        <v>0</v>
      </c>
      <c r="Z150" s="103"/>
      <c r="AA150" s="396">
        <f t="shared" si="206"/>
        <v>3</v>
      </c>
      <c r="AB150" s="396">
        <f t="shared" si="195"/>
        <v>3</v>
      </c>
      <c r="AC150" s="396">
        <f t="shared" si="196"/>
        <v>1</v>
      </c>
      <c r="AD150" s="396">
        <f t="shared" si="197"/>
        <v>1</v>
      </c>
      <c r="AE150" s="397">
        <f t="shared" si="198"/>
        <v>4</v>
      </c>
      <c r="AF150" s="397">
        <f t="shared" si="199"/>
        <v>4</v>
      </c>
      <c r="AG150" s="546"/>
      <c r="AH150" s="548"/>
    </row>
    <row r="151" spans="1:47" ht="15" x14ac:dyDescent="0.25">
      <c r="A151" s="393" t="s">
        <v>495</v>
      </c>
      <c r="B151" s="394">
        <v>2</v>
      </c>
      <c r="C151" s="394">
        <v>2</v>
      </c>
      <c r="D151" s="394">
        <v>3</v>
      </c>
      <c r="E151" s="394">
        <v>3</v>
      </c>
      <c r="F151" s="395">
        <f t="shared" si="227"/>
        <v>5</v>
      </c>
      <c r="G151" s="395">
        <f t="shared" si="228"/>
        <v>5</v>
      </c>
      <c r="H151" s="394">
        <v>3</v>
      </c>
      <c r="I151" s="394">
        <v>3</v>
      </c>
      <c r="J151" s="394">
        <v>2</v>
      </c>
      <c r="K151" s="394">
        <v>2</v>
      </c>
      <c r="L151" s="395">
        <f t="shared" si="221"/>
        <v>5</v>
      </c>
      <c r="M151" s="395">
        <f t="shared" si="222"/>
        <v>5</v>
      </c>
      <c r="N151" s="394">
        <v>1</v>
      </c>
      <c r="O151" s="394">
        <v>1</v>
      </c>
      <c r="P151" s="394">
        <v>7</v>
      </c>
      <c r="Q151" s="394">
        <v>7</v>
      </c>
      <c r="R151" s="395">
        <f t="shared" si="223"/>
        <v>8</v>
      </c>
      <c r="S151" s="395">
        <f t="shared" si="224"/>
        <v>8</v>
      </c>
      <c r="T151" s="394"/>
      <c r="U151" s="394"/>
      <c r="V151" s="394">
        <v>3</v>
      </c>
      <c r="W151" s="394">
        <v>2</v>
      </c>
      <c r="X151" s="395">
        <f t="shared" si="225"/>
        <v>3</v>
      </c>
      <c r="Y151" s="395">
        <f t="shared" si="226"/>
        <v>2</v>
      </c>
      <c r="Z151" s="103"/>
      <c r="AA151" s="396">
        <f t="shared" si="206"/>
        <v>6</v>
      </c>
      <c r="AB151" s="396">
        <f t="shared" si="195"/>
        <v>6</v>
      </c>
      <c r="AC151" s="396">
        <f t="shared" si="196"/>
        <v>15</v>
      </c>
      <c r="AD151" s="396">
        <f t="shared" si="197"/>
        <v>14</v>
      </c>
      <c r="AE151" s="397">
        <f t="shared" si="198"/>
        <v>21</v>
      </c>
      <c r="AF151" s="397">
        <f t="shared" si="199"/>
        <v>20</v>
      </c>
      <c r="AG151" s="546"/>
      <c r="AH151" s="548"/>
    </row>
    <row r="152" spans="1:47" ht="15" x14ac:dyDescent="0.25">
      <c r="A152" s="388" t="s">
        <v>459</v>
      </c>
      <c r="B152" s="389">
        <v>1</v>
      </c>
      <c r="C152" s="389">
        <v>1</v>
      </c>
      <c r="D152" s="389"/>
      <c r="E152" s="389"/>
      <c r="F152" s="390">
        <f t="shared" si="227"/>
        <v>1</v>
      </c>
      <c r="G152" s="390">
        <f t="shared" si="228"/>
        <v>1</v>
      </c>
      <c r="H152" s="389">
        <v>3</v>
      </c>
      <c r="I152" s="389">
        <v>2</v>
      </c>
      <c r="J152" s="389">
        <v>2</v>
      </c>
      <c r="K152" s="389">
        <v>2</v>
      </c>
      <c r="L152" s="390">
        <f t="shared" si="221"/>
        <v>5</v>
      </c>
      <c r="M152" s="390">
        <f t="shared" si="222"/>
        <v>4</v>
      </c>
      <c r="N152" s="389">
        <v>1</v>
      </c>
      <c r="O152" s="389">
        <v>1</v>
      </c>
      <c r="P152" s="389"/>
      <c r="Q152" s="389"/>
      <c r="R152" s="390">
        <f t="shared" si="223"/>
        <v>1</v>
      </c>
      <c r="S152" s="390">
        <f t="shared" si="224"/>
        <v>1</v>
      </c>
      <c r="T152" s="389"/>
      <c r="U152" s="389"/>
      <c r="V152" s="389"/>
      <c r="W152" s="389"/>
      <c r="X152" s="390">
        <f t="shared" si="225"/>
        <v>0</v>
      </c>
      <c r="Y152" s="390">
        <f t="shared" si="226"/>
        <v>0</v>
      </c>
      <c r="Z152" s="103"/>
      <c r="AA152" s="391">
        <f t="shared" si="206"/>
        <v>5</v>
      </c>
      <c r="AB152" s="391">
        <f t="shared" si="195"/>
        <v>4</v>
      </c>
      <c r="AC152" s="391">
        <f t="shared" si="196"/>
        <v>2</v>
      </c>
      <c r="AD152" s="391">
        <f t="shared" si="197"/>
        <v>2</v>
      </c>
      <c r="AE152" s="392">
        <f t="shared" si="198"/>
        <v>7</v>
      </c>
      <c r="AF152" s="392">
        <f t="shared" si="199"/>
        <v>6</v>
      </c>
      <c r="AG152" s="546"/>
      <c r="AH152" s="548"/>
    </row>
    <row r="153" spans="1:47" ht="15" x14ac:dyDescent="0.25">
      <c r="A153" s="393" t="s">
        <v>384</v>
      </c>
      <c r="B153" s="394"/>
      <c r="C153" s="394"/>
      <c r="D153" s="394"/>
      <c r="E153" s="394"/>
      <c r="F153" s="395">
        <f t="shared" si="227"/>
        <v>0</v>
      </c>
      <c r="G153" s="395">
        <f t="shared" si="228"/>
        <v>0</v>
      </c>
      <c r="H153" s="394">
        <v>2</v>
      </c>
      <c r="I153" s="394">
        <v>1</v>
      </c>
      <c r="J153" s="394">
        <v>1</v>
      </c>
      <c r="K153" s="394">
        <v>1</v>
      </c>
      <c r="L153" s="395">
        <f t="shared" si="221"/>
        <v>3</v>
      </c>
      <c r="M153" s="395">
        <f t="shared" si="222"/>
        <v>2</v>
      </c>
      <c r="N153" s="394">
        <v>1</v>
      </c>
      <c r="O153" s="394">
        <v>1</v>
      </c>
      <c r="P153" s="394"/>
      <c r="Q153" s="394"/>
      <c r="R153" s="395">
        <f t="shared" si="223"/>
        <v>1</v>
      </c>
      <c r="S153" s="395">
        <f t="shared" si="224"/>
        <v>1</v>
      </c>
      <c r="T153" s="394"/>
      <c r="U153" s="394"/>
      <c r="V153" s="394"/>
      <c r="W153" s="394"/>
      <c r="X153" s="395">
        <f t="shared" si="225"/>
        <v>0</v>
      </c>
      <c r="Y153" s="395">
        <f t="shared" si="226"/>
        <v>0</v>
      </c>
      <c r="Z153" s="103"/>
      <c r="AA153" s="396">
        <f t="shared" si="206"/>
        <v>3</v>
      </c>
      <c r="AB153" s="396">
        <f t="shared" si="195"/>
        <v>2</v>
      </c>
      <c r="AC153" s="396">
        <f t="shared" si="196"/>
        <v>1</v>
      </c>
      <c r="AD153" s="396">
        <f t="shared" si="197"/>
        <v>1</v>
      </c>
      <c r="AE153" s="397">
        <f t="shared" si="198"/>
        <v>4</v>
      </c>
      <c r="AF153" s="397">
        <f t="shared" si="199"/>
        <v>3</v>
      </c>
      <c r="AG153" s="546"/>
      <c r="AH153" s="548"/>
    </row>
    <row r="154" spans="1:47" ht="15" x14ac:dyDescent="0.25">
      <c r="A154" s="393" t="s">
        <v>191</v>
      </c>
      <c r="B154" s="394">
        <v>1</v>
      </c>
      <c r="C154" s="394">
        <v>1</v>
      </c>
      <c r="D154" s="394"/>
      <c r="E154" s="394"/>
      <c r="F154" s="395">
        <f t="shared" si="227"/>
        <v>1</v>
      </c>
      <c r="G154" s="395">
        <f t="shared" si="228"/>
        <v>1</v>
      </c>
      <c r="H154" s="394">
        <v>1</v>
      </c>
      <c r="I154" s="394">
        <v>1</v>
      </c>
      <c r="J154" s="394">
        <v>1</v>
      </c>
      <c r="K154" s="394">
        <v>1</v>
      </c>
      <c r="L154" s="395">
        <f t="shared" si="221"/>
        <v>2</v>
      </c>
      <c r="M154" s="395">
        <f t="shared" si="222"/>
        <v>2</v>
      </c>
      <c r="N154" s="394"/>
      <c r="O154" s="394"/>
      <c r="P154" s="394"/>
      <c r="Q154" s="394"/>
      <c r="R154" s="395">
        <f t="shared" si="223"/>
        <v>0</v>
      </c>
      <c r="S154" s="395">
        <f t="shared" si="224"/>
        <v>0</v>
      </c>
      <c r="T154" s="394"/>
      <c r="U154" s="394"/>
      <c r="V154" s="394"/>
      <c r="W154" s="394"/>
      <c r="X154" s="395">
        <f t="shared" si="225"/>
        <v>0</v>
      </c>
      <c r="Y154" s="395">
        <f t="shared" si="226"/>
        <v>0</v>
      </c>
      <c r="Z154" s="103"/>
      <c r="AA154" s="396">
        <f t="shared" si="206"/>
        <v>2</v>
      </c>
      <c r="AB154" s="396">
        <f t="shared" si="195"/>
        <v>2</v>
      </c>
      <c r="AC154" s="396">
        <f t="shared" si="196"/>
        <v>1</v>
      </c>
      <c r="AD154" s="396">
        <f t="shared" si="197"/>
        <v>1</v>
      </c>
      <c r="AE154" s="397">
        <f t="shared" si="198"/>
        <v>3</v>
      </c>
      <c r="AF154" s="397">
        <f t="shared" si="199"/>
        <v>3</v>
      </c>
      <c r="AG154" s="546"/>
      <c r="AH154" s="548"/>
    </row>
    <row r="155" spans="1:47" ht="15" x14ac:dyDescent="0.25">
      <c r="A155"/>
      <c r="F155"/>
      <c r="G155"/>
      <c r="L155"/>
      <c r="M155"/>
      <c r="R155"/>
      <c r="S155"/>
      <c r="X155"/>
      <c r="Y155"/>
      <c r="AE155"/>
      <c r="AF155"/>
      <c r="AG155" s="546"/>
      <c r="AH155" s="548"/>
    </row>
    <row r="156" spans="1:47" x14ac:dyDescent="0.2">
      <c r="A156" s="176" t="s">
        <v>59</v>
      </c>
      <c r="B156" s="12">
        <f>SUM(B10:B154)/2</f>
        <v>263</v>
      </c>
      <c r="C156" s="12">
        <f t="shared" ref="C156:AF156" si="263">SUM(C10:C154)/2</f>
        <v>252</v>
      </c>
      <c r="D156" s="12">
        <f t="shared" si="263"/>
        <v>145</v>
      </c>
      <c r="E156" s="12">
        <f t="shared" si="263"/>
        <v>134</v>
      </c>
      <c r="F156" s="243">
        <f t="shared" si="263"/>
        <v>408</v>
      </c>
      <c r="G156" s="243">
        <f t="shared" si="263"/>
        <v>386</v>
      </c>
      <c r="H156" s="12">
        <f t="shared" si="263"/>
        <v>522</v>
      </c>
      <c r="I156" s="12">
        <f t="shared" si="263"/>
        <v>493</v>
      </c>
      <c r="J156" s="12">
        <f t="shared" si="263"/>
        <v>289</v>
      </c>
      <c r="K156" s="12">
        <f t="shared" si="263"/>
        <v>272</v>
      </c>
      <c r="L156" s="243">
        <f t="shared" si="263"/>
        <v>811</v>
      </c>
      <c r="M156" s="243">
        <f t="shared" si="263"/>
        <v>765</v>
      </c>
      <c r="N156" s="12">
        <f t="shared" si="263"/>
        <v>518</v>
      </c>
      <c r="O156" s="12">
        <f t="shared" si="263"/>
        <v>479</v>
      </c>
      <c r="P156" s="12">
        <f t="shared" si="263"/>
        <v>294</v>
      </c>
      <c r="Q156" s="12">
        <f t="shared" si="263"/>
        <v>284</v>
      </c>
      <c r="R156" s="243">
        <f t="shared" si="263"/>
        <v>812</v>
      </c>
      <c r="S156" s="243">
        <f t="shared" si="263"/>
        <v>763</v>
      </c>
      <c r="T156" s="12">
        <f t="shared" si="263"/>
        <v>48</v>
      </c>
      <c r="U156" s="12">
        <f t="shared" si="263"/>
        <v>46</v>
      </c>
      <c r="V156" s="12">
        <f t="shared" si="263"/>
        <v>19</v>
      </c>
      <c r="W156" s="12">
        <f t="shared" si="263"/>
        <v>18</v>
      </c>
      <c r="X156" s="243">
        <f t="shared" si="263"/>
        <v>67</v>
      </c>
      <c r="Y156" s="13">
        <f t="shared" si="263"/>
        <v>64</v>
      </c>
      <c r="Z156" s="376"/>
      <c r="AA156" s="242">
        <f t="shared" si="263"/>
        <v>1351</v>
      </c>
      <c r="AB156" s="12">
        <f t="shared" si="263"/>
        <v>1270</v>
      </c>
      <c r="AC156" s="12">
        <f t="shared" si="263"/>
        <v>747</v>
      </c>
      <c r="AD156" s="12">
        <f t="shared" si="263"/>
        <v>708</v>
      </c>
      <c r="AE156" s="243">
        <f t="shared" si="263"/>
        <v>2098</v>
      </c>
      <c r="AF156" s="13">
        <f t="shared" si="263"/>
        <v>1978</v>
      </c>
      <c r="AH156" s="548"/>
    </row>
    <row r="157" spans="1:47" x14ac:dyDescent="0.2">
      <c r="AH157" s="491"/>
    </row>
    <row r="158" spans="1:47" x14ac:dyDescent="0.2">
      <c r="A158" s="294" t="s">
        <v>487</v>
      </c>
    </row>
    <row r="159" spans="1:47" x14ac:dyDescent="0.2">
      <c r="A159" s="295" t="s">
        <v>488</v>
      </c>
    </row>
  </sheetData>
  <mergeCells count="22">
    <mergeCell ref="A2:AF2"/>
    <mergeCell ref="A4:AF4"/>
    <mergeCell ref="P7:Q7"/>
    <mergeCell ref="R7:S7"/>
    <mergeCell ref="T6:Y6"/>
    <mergeCell ref="T7:U7"/>
    <mergeCell ref="V7:W7"/>
    <mergeCell ref="X7:Y7"/>
    <mergeCell ref="B6:G6"/>
    <mergeCell ref="H6:M6"/>
    <mergeCell ref="N6:S6"/>
    <mergeCell ref="AA6:AF6"/>
    <mergeCell ref="B7:C7"/>
    <mergeCell ref="D7:E7"/>
    <mergeCell ref="F7:G7"/>
    <mergeCell ref="H7:I7"/>
    <mergeCell ref="AE7:AF7"/>
    <mergeCell ref="J7:K7"/>
    <mergeCell ref="L7:M7"/>
    <mergeCell ref="N7:O7"/>
    <mergeCell ref="AA7:AB7"/>
    <mergeCell ref="AC7:AD7"/>
  </mergeCells>
  <printOptions horizontalCentered="1"/>
  <pageMargins left="0.39370078740157483" right="0.39370078740157483" top="0.47244094488188981" bottom="0.47244094488188981" header="0.31496062992125984" footer="0.31496062992125984"/>
  <pageSetup paperSize="9" scale="31" orientation="portrait" r:id="rId1"/>
  <headerFooter alignWithMargins="0">
    <oddHeader>&amp;L&amp;"Times New Roman,Gras"&amp;9DGRH A1-1&amp;R&amp;"Times New Roman,Gras"&amp;9Juillet 2023</oddHeader>
    <oddFooter>&amp;C&amp;"Times New Roman,Gras"&amp;9Page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tint="-0.499984740745262"/>
    <pageSetUpPr fitToPage="1"/>
  </sheetPr>
  <dimension ref="A1:V795"/>
  <sheetViews>
    <sheetView showGridLines="0" topLeftCell="A22"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228</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x14ac:dyDescent="0.2">
      <c r="B35" s="284"/>
      <c r="C35" s="284"/>
      <c r="D35" s="284"/>
    </row>
    <row r="36" spans="1:9" x14ac:dyDescent="0.2">
      <c r="B36" s="284"/>
      <c r="C36" s="284"/>
      <c r="D36" s="284"/>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2D050"/>
    <pageSetUpPr fitToPage="1"/>
  </sheetPr>
  <dimension ref="A1:AF93"/>
  <sheetViews>
    <sheetView showGridLines="0" workbookViewId="0">
      <pane ySplit="8" topLeftCell="A81" activePane="bottomLeft" state="frozen"/>
      <selection activeCell="K19" sqref="K19"/>
      <selection pane="bottomLeft" activeCell="K19" sqref="K19"/>
    </sheetView>
  </sheetViews>
  <sheetFormatPr baseColWidth="10" defaultRowHeight="12.75" x14ac:dyDescent="0.2"/>
  <cols>
    <col min="1" max="1" width="31.33203125"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20" customWidth="1"/>
    <col min="10" max="10" width="12" style="543"/>
    <col min="11" max="11" width="34.5" style="543" hidden="1" customWidth="1"/>
    <col min="12" max="15" width="12" style="543"/>
  </cols>
  <sheetData>
    <row r="1" spans="1:32" ht="13.5" thickBot="1" x14ac:dyDescent="0.25"/>
    <row r="2" spans="1:32" s="100" customFormat="1" ht="36.75" customHeight="1" thickTop="1" thickBot="1" x14ac:dyDescent="0.25">
      <c r="A2" s="581" t="s">
        <v>497</v>
      </c>
      <c r="B2" s="593"/>
      <c r="C2" s="593"/>
      <c r="D2" s="593"/>
      <c r="E2" s="593"/>
      <c r="F2" s="593"/>
      <c r="G2" s="593"/>
      <c r="H2" s="593"/>
      <c r="I2" s="594"/>
      <c r="J2" s="549"/>
      <c r="K2" s="549"/>
      <c r="L2" s="549"/>
      <c r="M2" s="549"/>
      <c r="N2" s="549"/>
      <c r="O2" s="549"/>
      <c r="P2" s="296"/>
      <c r="Q2" s="296"/>
      <c r="R2" s="296"/>
      <c r="S2" s="296"/>
      <c r="T2" s="296"/>
      <c r="U2" s="296"/>
      <c r="V2" s="296"/>
      <c r="W2" s="296"/>
      <c r="X2" s="296"/>
      <c r="Y2" s="296"/>
      <c r="Z2" s="296"/>
      <c r="AA2" s="296"/>
      <c r="AB2" s="296"/>
      <c r="AC2" s="296"/>
      <c r="AD2" s="296"/>
      <c r="AE2" s="296"/>
      <c r="AF2" s="296"/>
    </row>
    <row r="3" spans="1:32" ht="13.5" thickTop="1" x14ac:dyDescent="0.2"/>
    <row r="4" spans="1:32" ht="2.25" customHeight="1" x14ac:dyDescent="0.2"/>
    <row r="5" spans="1:32" ht="24.75" customHeight="1" x14ac:dyDescent="0.2">
      <c r="A5" s="598" t="s">
        <v>314</v>
      </c>
      <c r="B5" s="598"/>
      <c r="C5" s="598"/>
      <c r="D5" s="598"/>
      <c r="E5" s="598"/>
      <c r="F5" s="598"/>
      <c r="G5" s="598"/>
      <c r="H5" s="598"/>
      <c r="I5" s="598"/>
    </row>
    <row r="7" spans="1:32" ht="2.25" customHeight="1" x14ac:dyDescent="0.2"/>
    <row r="8" spans="1:32" ht="51" x14ac:dyDescent="0.2">
      <c r="A8" s="599" t="s">
        <v>227</v>
      </c>
      <c r="B8" s="297" t="s">
        <v>60</v>
      </c>
      <c r="C8" s="297" t="s">
        <v>90</v>
      </c>
      <c r="D8" s="297" t="s">
        <v>410</v>
      </c>
      <c r="E8" s="297" t="s">
        <v>61</v>
      </c>
      <c r="F8" s="6"/>
      <c r="G8" s="161" t="s">
        <v>92</v>
      </c>
      <c r="H8" s="162" t="s">
        <v>93</v>
      </c>
      <c r="I8" s="4" t="s">
        <v>94</v>
      </c>
    </row>
    <row r="9" spans="1:32" x14ac:dyDescent="0.2">
      <c r="A9" s="599"/>
    </row>
    <row r="10" spans="1:32" x14ac:dyDescent="0.2">
      <c r="A10" s="405" t="s">
        <v>0</v>
      </c>
      <c r="B10" s="153">
        <v>263</v>
      </c>
      <c r="C10" s="153">
        <v>12613</v>
      </c>
      <c r="D10" s="153">
        <v>1250</v>
      </c>
      <c r="E10" s="153">
        <v>252</v>
      </c>
      <c r="F10" s="129"/>
      <c r="G10" s="163">
        <f>IFERROR(C10/B10,"")</f>
        <v>47.958174904942965</v>
      </c>
      <c r="H10" s="164">
        <f>IFERROR(D10/B10,"")</f>
        <v>4.752851711026616</v>
      </c>
      <c r="I10" s="173">
        <f>IFERROR(E10/D10,"")</f>
        <v>0.2016</v>
      </c>
      <c r="K10" s="543" t="s">
        <v>0</v>
      </c>
    </row>
    <row r="11" spans="1:32" x14ac:dyDescent="0.2">
      <c r="A11" s="406" t="s">
        <v>404</v>
      </c>
      <c r="B11" s="154">
        <v>127</v>
      </c>
      <c r="C11" s="154">
        <v>7143</v>
      </c>
      <c r="D11" s="154">
        <v>641</v>
      </c>
      <c r="E11" s="154">
        <v>124</v>
      </c>
      <c r="F11" s="129"/>
      <c r="G11" s="165">
        <f t="shared" ref="G11:G74" si="0">IFERROR(C11/B11,"")</f>
        <v>56.244094488188978</v>
      </c>
      <c r="H11" s="166">
        <f t="shared" ref="H11:H74" si="1">IFERROR(D11/B11,"")</f>
        <v>5.0472440944881889</v>
      </c>
      <c r="I11" s="174">
        <f t="shared" ref="I11:I74" si="2">IFERROR(E11/D11,"")</f>
        <v>0.19344773790951639</v>
      </c>
      <c r="K11" s="543" t="s">
        <v>404</v>
      </c>
    </row>
    <row r="12" spans="1:32" x14ac:dyDescent="0.2">
      <c r="A12" s="407" t="s">
        <v>1</v>
      </c>
      <c r="B12" s="155">
        <v>71</v>
      </c>
      <c r="C12" s="155">
        <v>3954</v>
      </c>
      <c r="D12" s="155">
        <v>231</v>
      </c>
      <c r="E12" s="155">
        <v>68</v>
      </c>
      <c r="F12" s="129"/>
      <c r="G12" s="167">
        <f t="shared" si="0"/>
        <v>55.690140845070424</v>
      </c>
      <c r="H12" s="167">
        <f t="shared" si="1"/>
        <v>3.2535211267605635</v>
      </c>
      <c r="I12" s="136">
        <f t="shared" si="2"/>
        <v>0.2943722943722944</v>
      </c>
      <c r="K12" s="543">
        <v>1</v>
      </c>
    </row>
    <row r="13" spans="1:32" x14ac:dyDescent="0.2">
      <c r="A13" s="408" t="s">
        <v>2</v>
      </c>
      <c r="B13" s="156">
        <v>39</v>
      </c>
      <c r="C13" s="156">
        <v>2054</v>
      </c>
      <c r="D13" s="156">
        <v>133</v>
      </c>
      <c r="E13" s="156">
        <v>39</v>
      </c>
      <c r="F13" s="129"/>
      <c r="G13" s="168">
        <f t="shared" si="0"/>
        <v>52.666666666666664</v>
      </c>
      <c r="H13" s="168">
        <f t="shared" si="1"/>
        <v>3.4102564102564101</v>
      </c>
      <c r="I13" s="137">
        <f t="shared" si="2"/>
        <v>0.2932330827067669</v>
      </c>
      <c r="K13" s="543">
        <v>2</v>
      </c>
    </row>
    <row r="14" spans="1:32" x14ac:dyDescent="0.2">
      <c r="A14" s="408" t="s">
        <v>3</v>
      </c>
      <c r="B14" s="156">
        <v>4</v>
      </c>
      <c r="C14" s="156">
        <v>185</v>
      </c>
      <c r="D14" s="156">
        <v>58</v>
      </c>
      <c r="E14" s="156">
        <v>4</v>
      </c>
      <c r="F14" s="129"/>
      <c r="G14" s="168">
        <f t="shared" si="0"/>
        <v>46.25</v>
      </c>
      <c r="H14" s="168">
        <f t="shared" si="1"/>
        <v>14.5</v>
      </c>
      <c r="I14" s="137">
        <f t="shared" si="2"/>
        <v>6.8965517241379309E-2</v>
      </c>
      <c r="K14" s="543">
        <v>3</v>
      </c>
    </row>
    <row r="15" spans="1:32" x14ac:dyDescent="0.2">
      <c r="A15" s="409" t="s">
        <v>4</v>
      </c>
      <c r="B15" s="157">
        <v>13</v>
      </c>
      <c r="C15" s="157">
        <v>950</v>
      </c>
      <c r="D15" s="157">
        <v>317</v>
      </c>
      <c r="E15" s="157">
        <v>13</v>
      </c>
      <c r="F15" s="129"/>
      <c r="G15" s="169">
        <f t="shared" si="0"/>
        <v>73.07692307692308</v>
      </c>
      <c r="H15" s="169">
        <f t="shared" si="1"/>
        <v>24.384615384615383</v>
      </c>
      <c r="I15" s="138">
        <f t="shared" si="2"/>
        <v>4.1009463722397478E-2</v>
      </c>
      <c r="K15" s="543">
        <v>4</v>
      </c>
    </row>
    <row r="16" spans="1:32" ht="25.5" x14ac:dyDescent="0.2">
      <c r="A16" s="410" t="s">
        <v>405</v>
      </c>
      <c r="B16" s="158">
        <v>136</v>
      </c>
      <c r="C16" s="158">
        <v>5470</v>
      </c>
      <c r="D16" s="158">
        <v>634</v>
      </c>
      <c r="E16" s="158">
        <v>128</v>
      </c>
      <c r="F16" s="129"/>
      <c r="G16" s="170">
        <f t="shared" si="0"/>
        <v>40.220588235294116</v>
      </c>
      <c r="H16" s="171">
        <f t="shared" si="1"/>
        <v>4.6617647058823533</v>
      </c>
      <c r="I16" s="175">
        <f t="shared" si="2"/>
        <v>0.20189274447949526</v>
      </c>
      <c r="K16" s="543" t="s">
        <v>514</v>
      </c>
    </row>
    <row r="17" spans="1:11" x14ac:dyDescent="0.2">
      <c r="A17" s="407" t="s">
        <v>5</v>
      </c>
      <c r="B17" s="155">
        <v>50</v>
      </c>
      <c r="C17" s="155">
        <v>2890</v>
      </c>
      <c r="D17" s="155">
        <v>353</v>
      </c>
      <c r="E17" s="155">
        <v>47</v>
      </c>
      <c r="F17" s="129"/>
      <c r="G17" s="167">
        <f t="shared" si="0"/>
        <v>57.8</v>
      </c>
      <c r="H17" s="167">
        <f t="shared" si="1"/>
        <v>7.06</v>
      </c>
      <c r="I17" s="136">
        <f t="shared" si="2"/>
        <v>0.13314447592067988</v>
      </c>
      <c r="K17" s="543">
        <v>5</v>
      </c>
    </row>
    <row r="18" spans="1:11" x14ac:dyDescent="0.2">
      <c r="A18" s="409" t="s">
        <v>6</v>
      </c>
      <c r="B18" s="157">
        <v>86</v>
      </c>
      <c r="C18" s="157">
        <v>2580</v>
      </c>
      <c r="D18" s="157">
        <v>343</v>
      </c>
      <c r="E18" s="157">
        <v>81</v>
      </c>
      <c r="F18" s="129"/>
      <c r="G18" s="169">
        <f t="shared" si="0"/>
        <v>30</v>
      </c>
      <c r="H18" s="169">
        <f t="shared" si="1"/>
        <v>3.9883720930232558</v>
      </c>
      <c r="I18" s="138">
        <f t="shared" si="2"/>
        <v>0.23615160349854228</v>
      </c>
      <c r="K18" s="543">
        <v>6</v>
      </c>
    </row>
    <row r="19" spans="1:11" ht="25.5" x14ac:dyDescent="0.2">
      <c r="A19" s="405" t="s">
        <v>402</v>
      </c>
      <c r="B19" s="153">
        <v>522</v>
      </c>
      <c r="C19" s="153">
        <v>18748</v>
      </c>
      <c r="D19" s="153">
        <v>4493</v>
      </c>
      <c r="E19" s="153">
        <v>493</v>
      </c>
      <c r="F19" s="129"/>
      <c r="G19" s="163">
        <f t="shared" si="0"/>
        <v>35.915708812260533</v>
      </c>
      <c r="H19" s="164">
        <f t="shared" si="1"/>
        <v>8.6072796934865892</v>
      </c>
      <c r="I19" s="173">
        <f t="shared" si="2"/>
        <v>0.10972624081905186</v>
      </c>
      <c r="K19" s="543" t="s">
        <v>402</v>
      </c>
    </row>
    <row r="20" spans="1:11" x14ac:dyDescent="0.2">
      <c r="A20" s="406" t="s">
        <v>406</v>
      </c>
      <c r="B20" s="154">
        <v>187</v>
      </c>
      <c r="C20" s="154">
        <v>6778</v>
      </c>
      <c r="D20" s="154">
        <v>1602</v>
      </c>
      <c r="E20" s="154">
        <v>179</v>
      </c>
      <c r="F20" s="129"/>
      <c r="G20" s="165">
        <f t="shared" si="0"/>
        <v>36.245989304812831</v>
      </c>
      <c r="H20" s="166">
        <f t="shared" si="1"/>
        <v>8.5668449197860959</v>
      </c>
      <c r="I20" s="174">
        <f t="shared" si="2"/>
        <v>0.11173533083645443</v>
      </c>
      <c r="K20" s="543" t="s">
        <v>406</v>
      </c>
    </row>
    <row r="21" spans="1:11" x14ac:dyDescent="0.2">
      <c r="A21" s="407" t="s">
        <v>8</v>
      </c>
      <c r="B21" s="155">
        <v>36</v>
      </c>
      <c r="C21" s="155">
        <v>1309</v>
      </c>
      <c r="D21" s="155">
        <v>416</v>
      </c>
      <c r="E21" s="155">
        <v>34</v>
      </c>
      <c r="F21" s="129"/>
      <c r="G21" s="167">
        <f t="shared" si="0"/>
        <v>36.361111111111114</v>
      </c>
      <c r="H21" s="167">
        <f t="shared" si="1"/>
        <v>11.555555555555555</v>
      </c>
      <c r="I21" s="136">
        <f t="shared" si="2"/>
        <v>8.1730769230769232E-2</v>
      </c>
      <c r="K21" s="543">
        <v>7</v>
      </c>
    </row>
    <row r="22" spans="1:11" x14ac:dyDescent="0.2">
      <c r="A22" s="408" t="s">
        <v>9</v>
      </c>
      <c r="B22" s="156">
        <v>2</v>
      </c>
      <c r="C22" s="156">
        <v>99</v>
      </c>
      <c r="D22" s="156">
        <v>76</v>
      </c>
      <c r="E22" s="156">
        <v>2</v>
      </c>
      <c r="F22" s="129"/>
      <c r="G22" s="168">
        <f t="shared" si="0"/>
        <v>49.5</v>
      </c>
      <c r="H22" s="168">
        <f t="shared" si="1"/>
        <v>38</v>
      </c>
      <c r="I22" s="137">
        <f t="shared" si="2"/>
        <v>2.6315789473684209E-2</v>
      </c>
      <c r="K22" s="543">
        <v>8</v>
      </c>
    </row>
    <row r="23" spans="1:11" x14ac:dyDescent="0.2">
      <c r="A23" s="408" t="s">
        <v>10</v>
      </c>
      <c r="B23" s="156">
        <v>19</v>
      </c>
      <c r="C23" s="156">
        <v>871</v>
      </c>
      <c r="D23" s="156">
        <v>386</v>
      </c>
      <c r="E23" s="156">
        <v>19</v>
      </c>
      <c r="F23" s="129"/>
      <c r="G23" s="168">
        <f t="shared" si="0"/>
        <v>45.842105263157897</v>
      </c>
      <c r="H23" s="168">
        <f t="shared" si="1"/>
        <v>20.315789473684209</v>
      </c>
      <c r="I23" s="137">
        <f t="shared" si="2"/>
        <v>4.9222797927461141E-2</v>
      </c>
      <c r="K23" s="543">
        <v>9</v>
      </c>
    </row>
    <row r="24" spans="1:11" x14ac:dyDescent="0.2">
      <c r="A24" s="408" t="s">
        <v>11</v>
      </c>
      <c r="B24" s="156">
        <v>7</v>
      </c>
      <c r="C24" s="156">
        <v>532</v>
      </c>
      <c r="D24" s="156">
        <v>154</v>
      </c>
      <c r="E24" s="156">
        <v>7</v>
      </c>
      <c r="F24" s="129"/>
      <c r="G24" s="168">
        <f t="shared" si="0"/>
        <v>76</v>
      </c>
      <c r="H24" s="168">
        <f t="shared" si="1"/>
        <v>22</v>
      </c>
      <c r="I24" s="137">
        <f t="shared" si="2"/>
        <v>4.5454545454545456E-2</v>
      </c>
      <c r="K24" s="543">
        <v>10</v>
      </c>
    </row>
    <row r="25" spans="1:11" x14ac:dyDescent="0.2">
      <c r="A25" s="408" t="s">
        <v>12</v>
      </c>
      <c r="B25" s="156">
        <v>54</v>
      </c>
      <c r="C25" s="156">
        <v>1943</v>
      </c>
      <c r="D25" s="156">
        <v>324</v>
      </c>
      <c r="E25" s="156">
        <v>51</v>
      </c>
      <c r="F25" s="129"/>
      <c r="G25" s="168">
        <f t="shared" si="0"/>
        <v>35.981481481481481</v>
      </c>
      <c r="H25" s="168">
        <f t="shared" si="1"/>
        <v>6</v>
      </c>
      <c r="I25" s="137">
        <f t="shared" si="2"/>
        <v>0.15740740740740741</v>
      </c>
      <c r="K25" s="543">
        <v>11</v>
      </c>
    </row>
    <row r="26" spans="1:11" x14ac:dyDescent="0.2">
      <c r="A26" s="408" t="s">
        <v>13</v>
      </c>
      <c r="B26" s="156">
        <v>15</v>
      </c>
      <c r="C26" s="156">
        <v>228</v>
      </c>
      <c r="D26" s="156">
        <v>70</v>
      </c>
      <c r="E26" s="156">
        <v>15</v>
      </c>
      <c r="F26" s="129"/>
      <c r="G26" s="168">
        <f t="shared" si="0"/>
        <v>15.2</v>
      </c>
      <c r="H26" s="168">
        <f t="shared" si="1"/>
        <v>4.666666666666667</v>
      </c>
      <c r="I26" s="137">
        <f t="shared" si="2"/>
        <v>0.21428571428571427</v>
      </c>
      <c r="K26" s="543">
        <v>12</v>
      </c>
    </row>
    <row r="27" spans="1:11" x14ac:dyDescent="0.2">
      <c r="A27" s="408" t="s">
        <v>14</v>
      </c>
      <c r="B27" s="156">
        <v>1</v>
      </c>
      <c r="C27" s="156">
        <v>18</v>
      </c>
      <c r="D27" s="156">
        <v>18</v>
      </c>
      <c r="E27" s="156">
        <v>1</v>
      </c>
      <c r="F27" s="129"/>
      <c r="G27" s="168">
        <f t="shared" si="0"/>
        <v>18</v>
      </c>
      <c r="H27" s="168">
        <f t="shared" si="1"/>
        <v>18</v>
      </c>
      <c r="I27" s="137">
        <f t="shared" si="2"/>
        <v>5.5555555555555552E-2</v>
      </c>
      <c r="K27" s="543">
        <v>13</v>
      </c>
    </row>
    <row r="28" spans="1:11" x14ac:dyDescent="0.2">
      <c r="A28" s="408" t="s">
        <v>15</v>
      </c>
      <c r="B28" s="156">
        <v>32</v>
      </c>
      <c r="C28" s="156">
        <v>1318</v>
      </c>
      <c r="D28" s="156">
        <v>337</v>
      </c>
      <c r="E28" s="156">
        <v>30</v>
      </c>
      <c r="F28" s="129"/>
      <c r="G28" s="168">
        <f t="shared" si="0"/>
        <v>41.1875</v>
      </c>
      <c r="H28" s="168">
        <f t="shared" si="1"/>
        <v>10.53125</v>
      </c>
      <c r="I28" s="137">
        <f t="shared" si="2"/>
        <v>8.9020771513353122E-2</v>
      </c>
      <c r="K28" s="543">
        <v>14</v>
      </c>
    </row>
    <row r="29" spans="1:11" x14ac:dyDescent="0.2">
      <c r="A29" s="409" t="s">
        <v>16</v>
      </c>
      <c r="B29" s="157">
        <v>21</v>
      </c>
      <c r="C29" s="157">
        <v>460</v>
      </c>
      <c r="D29" s="157">
        <v>191</v>
      </c>
      <c r="E29" s="157">
        <v>20</v>
      </c>
      <c r="F29" s="129"/>
      <c r="G29" s="169">
        <f t="shared" si="0"/>
        <v>21.904761904761905</v>
      </c>
      <c r="H29" s="169">
        <f t="shared" si="1"/>
        <v>9.0952380952380949</v>
      </c>
      <c r="I29" s="138">
        <f t="shared" si="2"/>
        <v>0.10471204188481675</v>
      </c>
      <c r="K29" s="543">
        <v>15</v>
      </c>
    </row>
    <row r="30" spans="1:11" x14ac:dyDescent="0.2">
      <c r="A30" s="410" t="s">
        <v>262</v>
      </c>
      <c r="B30" s="158">
        <v>211</v>
      </c>
      <c r="C30" s="158">
        <v>8928</v>
      </c>
      <c r="D30" s="158">
        <v>2648</v>
      </c>
      <c r="E30" s="158">
        <v>202</v>
      </c>
      <c r="F30" s="129"/>
      <c r="G30" s="170">
        <f t="shared" si="0"/>
        <v>42.312796208530806</v>
      </c>
      <c r="H30" s="171">
        <f t="shared" si="1"/>
        <v>12.549763033175356</v>
      </c>
      <c r="I30" s="175">
        <f t="shared" si="2"/>
        <v>7.6283987915407858E-2</v>
      </c>
      <c r="K30" s="543" t="s">
        <v>262</v>
      </c>
    </row>
    <row r="31" spans="1:11" x14ac:dyDescent="0.2">
      <c r="A31" s="407" t="s">
        <v>17</v>
      </c>
      <c r="B31" s="155">
        <v>53</v>
      </c>
      <c r="C31" s="155">
        <v>799</v>
      </c>
      <c r="D31" s="155">
        <v>251</v>
      </c>
      <c r="E31" s="155">
        <v>51</v>
      </c>
      <c r="F31" s="129"/>
      <c r="G31" s="167">
        <f t="shared" si="0"/>
        <v>15.075471698113208</v>
      </c>
      <c r="H31" s="167">
        <f t="shared" si="1"/>
        <v>4.7358490566037732</v>
      </c>
      <c r="I31" s="136">
        <f t="shared" si="2"/>
        <v>0.20318725099601595</v>
      </c>
      <c r="K31" s="543">
        <v>16</v>
      </c>
    </row>
    <row r="32" spans="1:11" x14ac:dyDescent="0.2">
      <c r="A32" s="408" t="s">
        <v>18</v>
      </c>
      <c r="B32" s="156">
        <v>14</v>
      </c>
      <c r="C32" s="156">
        <v>815</v>
      </c>
      <c r="D32" s="156">
        <v>384</v>
      </c>
      <c r="E32" s="156">
        <v>13</v>
      </c>
      <c r="F32" s="129"/>
      <c r="G32" s="168">
        <f t="shared" si="0"/>
        <v>58.214285714285715</v>
      </c>
      <c r="H32" s="168">
        <f t="shared" si="1"/>
        <v>27.428571428571427</v>
      </c>
      <c r="I32" s="137">
        <f t="shared" si="2"/>
        <v>3.3854166666666664E-2</v>
      </c>
      <c r="K32" s="543">
        <v>17</v>
      </c>
    </row>
    <row r="33" spans="1:11" x14ac:dyDescent="0.2">
      <c r="A33" s="408" t="s">
        <v>19</v>
      </c>
      <c r="B33" s="156">
        <v>32</v>
      </c>
      <c r="C33" s="156">
        <v>1517</v>
      </c>
      <c r="D33" s="156">
        <v>544</v>
      </c>
      <c r="E33" s="156">
        <v>31</v>
      </c>
      <c r="F33" s="129"/>
      <c r="G33" s="168">
        <f t="shared" si="0"/>
        <v>47.40625</v>
      </c>
      <c r="H33" s="168">
        <f t="shared" si="1"/>
        <v>17</v>
      </c>
      <c r="I33" s="137">
        <f t="shared" si="2"/>
        <v>5.6985294117647058E-2</v>
      </c>
      <c r="K33" s="543">
        <v>18</v>
      </c>
    </row>
    <row r="34" spans="1:11" x14ac:dyDescent="0.2">
      <c r="A34" s="408" t="s">
        <v>20</v>
      </c>
      <c r="B34" s="156">
        <v>33</v>
      </c>
      <c r="C34" s="156">
        <v>2265</v>
      </c>
      <c r="D34" s="156">
        <v>605</v>
      </c>
      <c r="E34" s="156">
        <v>30</v>
      </c>
      <c r="F34" s="129"/>
      <c r="G34" s="168">
        <f t="shared" si="0"/>
        <v>68.63636363636364</v>
      </c>
      <c r="H34" s="168">
        <f t="shared" si="1"/>
        <v>18.333333333333332</v>
      </c>
      <c r="I34" s="137">
        <f t="shared" si="2"/>
        <v>4.9586776859504134E-2</v>
      </c>
      <c r="K34" s="543">
        <v>19</v>
      </c>
    </row>
    <row r="35" spans="1:11" x14ac:dyDescent="0.2">
      <c r="A35" s="408" t="s">
        <v>21</v>
      </c>
      <c r="B35" s="156">
        <v>7</v>
      </c>
      <c r="C35" s="156">
        <v>403</v>
      </c>
      <c r="D35" s="156">
        <v>227</v>
      </c>
      <c r="E35" s="156">
        <v>7</v>
      </c>
      <c r="F35" s="129"/>
      <c r="G35" s="168">
        <f t="shared" si="0"/>
        <v>57.571428571428569</v>
      </c>
      <c r="H35" s="168">
        <f t="shared" si="1"/>
        <v>32.428571428571431</v>
      </c>
      <c r="I35" s="137">
        <f t="shared" si="2"/>
        <v>3.0837004405286344E-2</v>
      </c>
      <c r="K35" s="543">
        <v>20</v>
      </c>
    </row>
    <row r="36" spans="1:11" x14ac:dyDescent="0.2">
      <c r="A36" s="408" t="s">
        <v>22</v>
      </c>
      <c r="B36" s="156">
        <v>20</v>
      </c>
      <c r="C36" s="156">
        <v>672</v>
      </c>
      <c r="D36" s="156">
        <v>284</v>
      </c>
      <c r="E36" s="156">
        <v>20</v>
      </c>
      <c r="F36" s="129"/>
      <c r="G36" s="168">
        <f t="shared" si="0"/>
        <v>33.6</v>
      </c>
      <c r="H36" s="168">
        <f t="shared" si="1"/>
        <v>14.2</v>
      </c>
      <c r="I36" s="137">
        <f t="shared" si="2"/>
        <v>7.0422535211267609E-2</v>
      </c>
      <c r="K36" s="543">
        <v>21</v>
      </c>
    </row>
    <row r="37" spans="1:11" x14ac:dyDescent="0.2">
      <c r="A37" s="408" t="s">
        <v>23</v>
      </c>
      <c r="B37" s="156">
        <v>29</v>
      </c>
      <c r="C37" s="156">
        <v>1713</v>
      </c>
      <c r="D37" s="156">
        <v>586</v>
      </c>
      <c r="E37" s="156">
        <v>28</v>
      </c>
      <c r="F37" s="129"/>
      <c r="G37" s="168">
        <f t="shared" si="0"/>
        <v>59.068965517241381</v>
      </c>
      <c r="H37" s="168">
        <f t="shared" si="1"/>
        <v>20.206896551724139</v>
      </c>
      <c r="I37" s="137">
        <f t="shared" si="2"/>
        <v>4.778156996587031E-2</v>
      </c>
      <c r="K37" s="543">
        <v>22</v>
      </c>
    </row>
    <row r="38" spans="1:11" x14ac:dyDescent="0.2">
      <c r="A38" s="408" t="s">
        <v>24</v>
      </c>
      <c r="B38" s="156">
        <v>16</v>
      </c>
      <c r="C38" s="156">
        <v>427</v>
      </c>
      <c r="D38" s="156">
        <v>190</v>
      </c>
      <c r="E38" s="156">
        <v>15</v>
      </c>
      <c r="F38" s="129"/>
      <c r="G38" s="168">
        <f t="shared" si="0"/>
        <v>26.6875</v>
      </c>
      <c r="H38" s="168">
        <f t="shared" si="1"/>
        <v>11.875</v>
      </c>
      <c r="I38" s="137">
        <f t="shared" si="2"/>
        <v>7.8947368421052627E-2</v>
      </c>
      <c r="K38" s="543">
        <v>23</v>
      </c>
    </row>
    <row r="39" spans="1:11" x14ac:dyDescent="0.2">
      <c r="A39" s="409" t="s">
        <v>25</v>
      </c>
      <c r="B39" s="157">
        <v>7</v>
      </c>
      <c r="C39" s="157">
        <v>317</v>
      </c>
      <c r="D39" s="157">
        <v>121</v>
      </c>
      <c r="E39" s="157">
        <v>7</v>
      </c>
      <c r="F39" s="129"/>
      <c r="G39" s="169">
        <f t="shared" si="0"/>
        <v>45.285714285714285</v>
      </c>
      <c r="H39" s="169">
        <f t="shared" si="1"/>
        <v>17.285714285714285</v>
      </c>
      <c r="I39" s="138">
        <f t="shared" si="2"/>
        <v>5.7851239669421489E-2</v>
      </c>
      <c r="K39" s="543">
        <v>24</v>
      </c>
    </row>
    <row r="40" spans="1:11" x14ac:dyDescent="0.2">
      <c r="A40" s="410" t="s">
        <v>272</v>
      </c>
      <c r="B40" s="158">
        <v>124</v>
      </c>
      <c r="C40" s="158">
        <v>3042</v>
      </c>
      <c r="D40" s="158">
        <v>971</v>
      </c>
      <c r="E40" s="158">
        <v>112</v>
      </c>
      <c r="F40" s="129"/>
      <c r="G40" s="170">
        <f t="shared" si="0"/>
        <v>24.532258064516128</v>
      </c>
      <c r="H40" s="171">
        <f t="shared" si="1"/>
        <v>7.830645161290323</v>
      </c>
      <c r="I40" s="175">
        <f t="shared" si="2"/>
        <v>0.11534500514933059</v>
      </c>
      <c r="K40" s="543" t="s">
        <v>272</v>
      </c>
    </row>
    <row r="41" spans="1:11" x14ac:dyDescent="0.2">
      <c r="A41" s="407" t="s">
        <v>26</v>
      </c>
      <c r="B41" s="155">
        <v>40</v>
      </c>
      <c r="C41" s="155">
        <v>1380</v>
      </c>
      <c r="D41" s="155">
        <v>513</v>
      </c>
      <c r="E41" s="155">
        <v>35</v>
      </c>
      <c r="F41" s="129"/>
      <c r="G41" s="167">
        <f t="shared" si="0"/>
        <v>34.5</v>
      </c>
      <c r="H41" s="167">
        <f t="shared" si="1"/>
        <v>12.824999999999999</v>
      </c>
      <c r="I41" s="136">
        <f t="shared" si="2"/>
        <v>6.8226120857699801E-2</v>
      </c>
      <c r="K41" s="543">
        <v>70</v>
      </c>
    </row>
    <row r="42" spans="1:11" x14ac:dyDescent="0.2">
      <c r="A42" s="408" t="s">
        <v>27</v>
      </c>
      <c r="B42" s="156">
        <v>25</v>
      </c>
      <c r="C42" s="156">
        <v>823</v>
      </c>
      <c r="D42" s="156">
        <v>253</v>
      </c>
      <c r="E42" s="156">
        <v>23</v>
      </c>
      <c r="F42" s="129"/>
      <c r="G42" s="168">
        <f t="shared" si="0"/>
        <v>32.92</v>
      </c>
      <c r="H42" s="168">
        <f t="shared" si="1"/>
        <v>10.119999999999999</v>
      </c>
      <c r="I42" s="137">
        <f t="shared" si="2"/>
        <v>9.0909090909090912E-2</v>
      </c>
      <c r="K42" s="543">
        <v>71</v>
      </c>
    </row>
    <row r="43" spans="1:11" x14ac:dyDescent="0.2">
      <c r="A43" s="408" t="s">
        <v>28</v>
      </c>
      <c r="B43" s="156">
        <v>3</v>
      </c>
      <c r="C43" s="156">
        <v>126</v>
      </c>
      <c r="D43" s="156">
        <v>111</v>
      </c>
      <c r="E43" s="156">
        <v>3</v>
      </c>
      <c r="F43" s="129"/>
      <c r="G43" s="168">
        <f t="shared" si="0"/>
        <v>42</v>
      </c>
      <c r="H43" s="168">
        <f t="shared" si="1"/>
        <v>37</v>
      </c>
      <c r="I43" s="137">
        <f t="shared" si="2"/>
        <v>2.7027027027027029E-2</v>
      </c>
      <c r="K43" s="543">
        <v>72</v>
      </c>
    </row>
    <row r="44" spans="1:11" x14ac:dyDescent="0.2">
      <c r="A44" s="408" t="s">
        <v>29</v>
      </c>
      <c r="B44" s="156">
        <v>2</v>
      </c>
      <c r="C44" s="156">
        <v>5</v>
      </c>
      <c r="D44" s="156">
        <v>5</v>
      </c>
      <c r="E44" s="156">
        <v>2</v>
      </c>
      <c r="F44" s="129"/>
      <c r="G44" s="168">
        <f t="shared" si="0"/>
        <v>2.5</v>
      </c>
      <c r="H44" s="168">
        <f t="shared" si="1"/>
        <v>2.5</v>
      </c>
      <c r="I44" s="137">
        <f t="shared" si="2"/>
        <v>0.4</v>
      </c>
      <c r="K44" s="543">
        <v>73</v>
      </c>
    </row>
    <row r="45" spans="1:11" x14ac:dyDescent="0.2">
      <c r="A45" s="409" t="s">
        <v>30</v>
      </c>
      <c r="B45" s="157">
        <v>54</v>
      </c>
      <c r="C45" s="157">
        <v>708</v>
      </c>
      <c r="D45" s="157">
        <v>232</v>
      </c>
      <c r="E45" s="157">
        <v>49</v>
      </c>
      <c r="F45" s="129"/>
      <c r="G45" s="169">
        <f t="shared" si="0"/>
        <v>13.111111111111111</v>
      </c>
      <c r="H45" s="169">
        <f t="shared" si="1"/>
        <v>4.2962962962962967</v>
      </c>
      <c r="I45" s="138">
        <f t="shared" si="2"/>
        <v>0.21120689655172414</v>
      </c>
      <c r="K45" s="543">
        <v>74</v>
      </c>
    </row>
    <row r="46" spans="1:11" x14ac:dyDescent="0.2">
      <c r="A46" s="410" t="s">
        <v>278</v>
      </c>
      <c r="B46" s="158"/>
      <c r="C46" s="158"/>
      <c r="D46" s="158"/>
      <c r="E46" s="158"/>
      <c r="F46" s="129"/>
      <c r="G46" s="170" t="str">
        <f t="shared" si="0"/>
        <v/>
      </c>
      <c r="H46" s="171" t="str">
        <f t="shared" si="1"/>
        <v/>
      </c>
      <c r="I46" s="175" t="str">
        <f t="shared" si="2"/>
        <v/>
      </c>
      <c r="K46" s="543" t="s">
        <v>278</v>
      </c>
    </row>
    <row r="47" spans="1:11" x14ac:dyDescent="0.2">
      <c r="A47" s="411">
        <v>76</v>
      </c>
      <c r="B47" s="157"/>
      <c r="C47" s="157"/>
      <c r="D47" s="157"/>
      <c r="E47" s="157"/>
      <c r="F47" s="129"/>
      <c r="G47" s="168" t="str">
        <f t="shared" si="0"/>
        <v/>
      </c>
      <c r="H47" s="168" t="str">
        <f t="shared" si="1"/>
        <v/>
      </c>
      <c r="I47" s="500" t="str">
        <f t="shared" si="2"/>
        <v/>
      </c>
      <c r="K47" s="543">
        <v>76</v>
      </c>
    </row>
    <row r="48" spans="1:11" x14ac:dyDescent="0.2">
      <c r="A48" s="411">
        <v>77</v>
      </c>
      <c r="B48" s="157"/>
      <c r="C48" s="157"/>
      <c r="D48" s="157"/>
      <c r="E48" s="157"/>
      <c r="F48" s="129"/>
      <c r="G48" s="169" t="str">
        <f t="shared" si="0"/>
        <v/>
      </c>
      <c r="H48" s="169" t="str">
        <f t="shared" si="1"/>
        <v/>
      </c>
      <c r="I48" s="138" t="str">
        <f t="shared" si="2"/>
        <v/>
      </c>
      <c r="K48" s="543">
        <v>77</v>
      </c>
    </row>
    <row r="49" spans="1:11" x14ac:dyDescent="0.2">
      <c r="A49" s="405" t="s">
        <v>403</v>
      </c>
      <c r="B49" s="153">
        <v>518</v>
      </c>
      <c r="C49" s="153">
        <v>15479</v>
      </c>
      <c r="D49" s="153">
        <v>2905</v>
      </c>
      <c r="E49" s="153">
        <v>479</v>
      </c>
      <c r="F49" s="129"/>
      <c r="G49" s="163">
        <f t="shared" si="0"/>
        <v>29.882239382239383</v>
      </c>
      <c r="H49" s="164">
        <f t="shared" si="1"/>
        <v>5.6081081081081079</v>
      </c>
      <c r="I49" s="173">
        <f t="shared" si="2"/>
        <v>0.16488812392426849</v>
      </c>
      <c r="K49" s="543" t="s">
        <v>403</v>
      </c>
    </row>
    <row r="50" spans="1:11" x14ac:dyDescent="0.2">
      <c r="A50" s="406" t="s">
        <v>407</v>
      </c>
      <c r="B50" s="154">
        <v>180</v>
      </c>
      <c r="C50" s="154">
        <v>8218</v>
      </c>
      <c r="D50" s="154">
        <v>1091</v>
      </c>
      <c r="E50" s="154">
        <v>167</v>
      </c>
      <c r="F50" s="129"/>
      <c r="G50" s="165">
        <f t="shared" si="0"/>
        <v>45.655555555555559</v>
      </c>
      <c r="H50" s="166">
        <f t="shared" si="1"/>
        <v>6.0611111111111109</v>
      </c>
      <c r="I50" s="174">
        <f t="shared" si="2"/>
        <v>0.15307057745187902</v>
      </c>
      <c r="K50" s="543" t="s">
        <v>407</v>
      </c>
    </row>
    <row r="51" spans="1:11" x14ac:dyDescent="0.2">
      <c r="A51" s="407" t="s">
        <v>36</v>
      </c>
      <c r="B51" s="155">
        <v>32</v>
      </c>
      <c r="C51" s="155">
        <v>2088</v>
      </c>
      <c r="D51" s="155">
        <v>395</v>
      </c>
      <c r="E51" s="155">
        <v>32</v>
      </c>
      <c r="F51" s="129"/>
      <c r="G51" s="167">
        <f t="shared" si="0"/>
        <v>65.25</v>
      </c>
      <c r="H51" s="167">
        <f t="shared" si="1"/>
        <v>12.34375</v>
      </c>
      <c r="I51" s="136">
        <f t="shared" si="2"/>
        <v>8.1012658227848103E-2</v>
      </c>
      <c r="K51" s="543">
        <v>25</v>
      </c>
    </row>
    <row r="52" spans="1:11" x14ac:dyDescent="0.2">
      <c r="A52" s="408" t="s">
        <v>37</v>
      </c>
      <c r="B52" s="156">
        <v>51</v>
      </c>
      <c r="C52" s="156">
        <v>2607</v>
      </c>
      <c r="D52" s="156">
        <v>475</v>
      </c>
      <c r="E52" s="156">
        <v>50</v>
      </c>
      <c r="F52" s="129"/>
      <c r="G52" s="168">
        <f t="shared" si="0"/>
        <v>51.117647058823529</v>
      </c>
      <c r="H52" s="168">
        <f t="shared" si="1"/>
        <v>9.3137254901960791</v>
      </c>
      <c r="I52" s="137">
        <f t="shared" si="2"/>
        <v>0.10526315789473684</v>
      </c>
      <c r="K52" s="543">
        <v>26</v>
      </c>
    </row>
    <row r="53" spans="1:11" x14ac:dyDescent="0.2">
      <c r="A53" s="409" t="s">
        <v>38</v>
      </c>
      <c r="B53" s="157">
        <v>97</v>
      </c>
      <c r="C53" s="157">
        <v>3523</v>
      </c>
      <c r="D53" s="157">
        <v>547</v>
      </c>
      <c r="E53" s="157">
        <v>85</v>
      </c>
      <c r="F53" s="129"/>
      <c r="G53" s="169">
        <f t="shared" si="0"/>
        <v>36.319587628865982</v>
      </c>
      <c r="H53" s="169">
        <f t="shared" si="1"/>
        <v>5.6391752577319592</v>
      </c>
      <c r="I53" s="138">
        <f t="shared" si="2"/>
        <v>0.15539305301645337</v>
      </c>
      <c r="K53" s="543">
        <v>27</v>
      </c>
    </row>
    <row r="54" spans="1:11" x14ac:dyDescent="0.2">
      <c r="A54" s="410" t="s">
        <v>285</v>
      </c>
      <c r="B54" s="158">
        <v>28</v>
      </c>
      <c r="C54" s="158">
        <v>666</v>
      </c>
      <c r="D54" s="158">
        <v>297</v>
      </c>
      <c r="E54" s="158">
        <v>26</v>
      </c>
      <c r="F54" s="129"/>
      <c r="G54" s="170">
        <f t="shared" si="0"/>
        <v>23.785714285714285</v>
      </c>
      <c r="H54" s="171">
        <f t="shared" si="1"/>
        <v>10.607142857142858</v>
      </c>
      <c r="I54" s="175">
        <f t="shared" si="2"/>
        <v>8.7542087542087546E-2</v>
      </c>
      <c r="K54" s="543" t="s">
        <v>285</v>
      </c>
    </row>
    <row r="55" spans="1:11" x14ac:dyDescent="0.2">
      <c r="A55" s="407" t="s">
        <v>39</v>
      </c>
      <c r="B55" s="155">
        <v>15</v>
      </c>
      <c r="C55" s="155">
        <v>447</v>
      </c>
      <c r="D55" s="155">
        <v>187</v>
      </c>
      <c r="E55" s="155">
        <v>15</v>
      </c>
      <c r="F55" s="129"/>
      <c r="G55" s="167">
        <f t="shared" si="0"/>
        <v>29.8</v>
      </c>
      <c r="H55" s="167">
        <f t="shared" si="1"/>
        <v>12.466666666666667</v>
      </c>
      <c r="I55" s="136">
        <f t="shared" si="2"/>
        <v>8.0213903743315509E-2</v>
      </c>
      <c r="K55" s="543">
        <v>28</v>
      </c>
    </row>
    <row r="56" spans="1:11" x14ac:dyDescent="0.2">
      <c r="A56" s="408" t="s">
        <v>40</v>
      </c>
      <c r="B56" s="156">
        <v>6</v>
      </c>
      <c r="C56" s="156">
        <v>87</v>
      </c>
      <c r="D56" s="156">
        <v>68</v>
      </c>
      <c r="E56" s="156">
        <v>5</v>
      </c>
      <c r="F56" s="129"/>
      <c r="G56" s="168">
        <f t="shared" si="0"/>
        <v>14.5</v>
      </c>
      <c r="H56" s="168">
        <f t="shared" si="1"/>
        <v>11.333333333333334</v>
      </c>
      <c r="I56" s="137">
        <f t="shared" si="2"/>
        <v>7.3529411764705885E-2</v>
      </c>
      <c r="K56" s="543">
        <v>29</v>
      </c>
    </row>
    <row r="57" spans="1:11" x14ac:dyDescent="0.2">
      <c r="A57" s="409" t="s">
        <v>41</v>
      </c>
      <c r="B57" s="157">
        <v>7</v>
      </c>
      <c r="C57" s="157">
        <v>132</v>
      </c>
      <c r="D57" s="157">
        <v>85</v>
      </c>
      <c r="E57" s="157">
        <v>6</v>
      </c>
      <c r="F57" s="129"/>
      <c r="G57" s="169">
        <f t="shared" si="0"/>
        <v>18.857142857142858</v>
      </c>
      <c r="H57" s="169">
        <f t="shared" si="1"/>
        <v>12.142857142857142</v>
      </c>
      <c r="I57" s="138">
        <f t="shared" si="2"/>
        <v>7.0588235294117646E-2</v>
      </c>
      <c r="K57" s="543">
        <v>30</v>
      </c>
    </row>
    <row r="58" spans="1:11" x14ac:dyDescent="0.2">
      <c r="A58" s="410" t="s">
        <v>289</v>
      </c>
      <c r="B58" s="158">
        <v>39</v>
      </c>
      <c r="C58" s="158">
        <v>864</v>
      </c>
      <c r="D58" s="158">
        <v>305</v>
      </c>
      <c r="E58" s="158">
        <v>37</v>
      </c>
      <c r="F58" s="129"/>
      <c r="G58" s="170">
        <f t="shared" si="0"/>
        <v>22.153846153846153</v>
      </c>
      <c r="H58" s="171">
        <f t="shared" si="1"/>
        <v>7.8205128205128203</v>
      </c>
      <c r="I58" s="175">
        <f t="shared" si="2"/>
        <v>0.12131147540983607</v>
      </c>
      <c r="K58" s="543" t="s">
        <v>289</v>
      </c>
    </row>
    <row r="59" spans="1:11" x14ac:dyDescent="0.2">
      <c r="A59" s="407" t="s">
        <v>42</v>
      </c>
      <c r="B59" s="155">
        <v>19</v>
      </c>
      <c r="C59" s="155">
        <v>358</v>
      </c>
      <c r="D59" s="155">
        <v>153</v>
      </c>
      <c r="E59" s="155">
        <v>17</v>
      </c>
      <c r="F59" s="129"/>
      <c r="G59" s="167">
        <f t="shared" si="0"/>
        <v>18.842105263157894</v>
      </c>
      <c r="H59" s="167">
        <f t="shared" si="1"/>
        <v>8.0526315789473681</v>
      </c>
      <c r="I59" s="136">
        <f t="shared" si="2"/>
        <v>0.1111111111111111</v>
      </c>
      <c r="K59" s="543">
        <v>31</v>
      </c>
    </row>
    <row r="60" spans="1:11" x14ac:dyDescent="0.2">
      <c r="A60" s="408" t="s">
        <v>43</v>
      </c>
      <c r="B60" s="156">
        <v>7</v>
      </c>
      <c r="C60" s="156">
        <v>180</v>
      </c>
      <c r="D60" s="156">
        <v>92</v>
      </c>
      <c r="E60" s="156">
        <v>7</v>
      </c>
      <c r="F60" s="129"/>
      <c r="G60" s="168">
        <f t="shared" si="0"/>
        <v>25.714285714285715</v>
      </c>
      <c r="H60" s="168">
        <f t="shared" si="1"/>
        <v>13.142857142857142</v>
      </c>
      <c r="I60" s="137">
        <f t="shared" si="2"/>
        <v>7.6086956521739135E-2</v>
      </c>
      <c r="K60" s="543">
        <v>32</v>
      </c>
    </row>
    <row r="61" spans="1:11" x14ac:dyDescent="0.2">
      <c r="A61" s="409" t="s">
        <v>44</v>
      </c>
      <c r="B61" s="157">
        <v>13</v>
      </c>
      <c r="C61" s="157">
        <v>326</v>
      </c>
      <c r="D61" s="157">
        <v>139</v>
      </c>
      <c r="E61" s="157">
        <v>13</v>
      </c>
      <c r="F61" s="129"/>
      <c r="G61" s="169">
        <f t="shared" si="0"/>
        <v>25.076923076923077</v>
      </c>
      <c r="H61" s="169">
        <f t="shared" si="1"/>
        <v>10.692307692307692</v>
      </c>
      <c r="I61" s="138">
        <f t="shared" si="2"/>
        <v>9.3525179856115109E-2</v>
      </c>
      <c r="K61" s="543">
        <v>33</v>
      </c>
    </row>
    <row r="62" spans="1:11" x14ac:dyDescent="0.2">
      <c r="A62" s="410" t="s">
        <v>293</v>
      </c>
      <c r="B62" s="158">
        <v>22</v>
      </c>
      <c r="C62" s="158">
        <v>310</v>
      </c>
      <c r="D62" s="158">
        <v>206</v>
      </c>
      <c r="E62" s="158">
        <v>20</v>
      </c>
      <c r="F62" s="129"/>
      <c r="G62" s="170">
        <f t="shared" si="0"/>
        <v>14.090909090909092</v>
      </c>
      <c r="H62" s="171">
        <f t="shared" si="1"/>
        <v>9.3636363636363633</v>
      </c>
      <c r="I62" s="175">
        <f t="shared" si="2"/>
        <v>9.7087378640776698E-2</v>
      </c>
      <c r="K62" s="543" t="s">
        <v>293</v>
      </c>
    </row>
    <row r="63" spans="1:11" x14ac:dyDescent="0.2">
      <c r="A63" s="407" t="s">
        <v>45</v>
      </c>
      <c r="B63" s="155">
        <v>4</v>
      </c>
      <c r="C63" s="155">
        <v>34</v>
      </c>
      <c r="D63" s="155">
        <v>31</v>
      </c>
      <c r="E63" s="155">
        <v>3</v>
      </c>
      <c r="F63" s="129"/>
      <c r="G63" s="167">
        <f t="shared" si="0"/>
        <v>8.5</v>
      </c>
      <c r="H63" s="167">
        <f t="shared" si="1"/>
        <v>7.75</v>
      </c>
      <c r="I63" s="136">
        <f t="shared" si="2"/>
        <v>9.6774193548387094E-2</v>
      </c>
      <c r="K63" s="543">
        <v>34</v>
      </c>
    </row>
    <row r="64" spans="1:11" x14ac:dyDescent="0.2">
      <c r="A64" s="408" t="s">
        <v>46</v>
      </c>
      <c r="B64" s="156">
        <v>14</v>
      </c>
      <c r="C64" s="156">
        <v>221</v>
      </c>
      <c r="D64" s="156">
        <v>135</v>
      </c>
      <c r="E64" s="156">
        <v>13</v>
      </c>
      <c r="F64" s="129"/>
      <c r="G64" s="168">
        <f t="shared" si="0"/>
        <v>15.785714285714286</v>
      </c>
      <c r="H64" s="168">
        <f t="shared" si="1"/>
        <v>9.6428571428571423</v>
      </c>
      <c r="I64" s="137">
        <f t="shared" si="2"/>
        <v>9.6296296296296297E-2</v>
      </c>
      <c r="K64" s="543">
        <v>35</v>
      </c>
    </row>
    <row r="65" spans="1:11" x14ac:dyDescent="0.2">
      <c r="A65" s="408" t="s">
        <v>47</v>
      </c>
      <c r="B65" s="156">
        <v>2</v>
      </c>
      <c r="C65" s="156">
        <v>35</v>
      </c>
      <c r="D65" s="156">
        <v>33</v>
      </c>
      <c r="E65" s="156">
        <v>2</v>
      </c>
      <c r="F65" s="129"/>
      <c r="G65" s="168">
        <f t="shared" si="0"/>
        <v>17.5</v>
      </c>
      <c r="H65" s="168">
        <f t="shared" si="1"/>
        <v>16.5</v>
      </c>
      <c r="I65" s="137">
        <f t="shared" si="2"/>
        <v>6.0606060606060608E-2</v>
      </c>
      <c r="K65" s="543">
        <v>36</v>
      </c>
    </row>
    <row r="66" spans="1:11" x14ac:dyDescent="0.2">
      <c r="A66" s="409" t="s">
        <v>48</v>
      </c>
      <c r="B66" s="157">
        <v>2</v>
      </c>
      <c r="C66" s="157">
        <v>20</v>
      </c>
      <c r="D66" s="157">
        <v>18</v>
      </c>
      <c r="E66" s="157">
        <v>2</v>
      </c>
      <c r="F66" s="129"/>
      <c r="G66" s="169">
        <f t="shared" si="0"/>
        <v>10</v>
      </c>
      <c r="H66" s="169">
        <f t="shared" si="1"/>
        <v>9</v>
      </c>
      <c r="I66" s="138">
        <f t="shared" si="2"/>
        <v>0.1111111111111111</v>
      </c>
      <c r="K66" s="543">
        <v>37</v>
      </c>
    </row>
    <row r="67" spans="1:11" ht="25.5" x14ac:dyDescent="0.2">
      <c r="A67" s="410" t="s">
        <v>408</v>
      </c>
      <c r="B67" s="158">
        <v>158</v>
      </c>
      <c r="C67" s="158">
        <v>4079</v>
      </c>
      <c r="D67" s="158">
        <v>918</v>
      </c>
      <c r="E67" s="158">
        <v>144</v>
      </c>
      <c r="F67" s="129"/>
      <c r="G67" s="170">
        <f t="shared" si="0"/>
        <v>25.816455696202532</v>
      </c>
      <c r="H67" s="171">
        <f t="shared" si="1"/>
        <v>5.8101265822784809</v>
      </c>
      <c r="I67" s="175">
        <f t="shared" si="2"/>
        <v>0.15686274509803921</v>
      </c>
      <c r="K67" s="543" t="s">
        <v>408</v>
      </c>
    </row>
    <row r="68" spans="1:11" x14ac:dyDescent="0.2">
      <c r="A68" s="407" t="s">
        <v>49</v>
      </c>
      <c r="B68" s="155">
        <v>64</v>
      </c>
      <c r="C68" s="155">
        <v>1702</v>
      </c>
      <c r="D68" s="155">
        <v>403</v>
      </c>
      <c r="E68" s="155">
        <v>59</v>
      </c>
      <c r="F68" s="129"/>
      <c r="G68" s="167">
        <f t="shared" si="0"/>
        <v>26.59375</v>
      </c>
      <c r="H68" s="167">
        <f t="shared" si="1"/>
        <v>6.296875</v>
      </c>
      <c r="I68" s="136">
        <f t="shared" si="2"/>
        <v>0.14640198511166252</v>
      </c>
      <c r="K68" s="543">
        <v>60</v>
      </c>
    </row>
    <row r="69" spans="1:11" x14ac:dyDescent="0.2">
      <c r="A69" s="408" t="s">
        <v>50</v>
      </c>
      <c r="B69" s="156">
        <v>42</v>
      </c>
      <c r="C69" s="156">
        <v>1121</v>
      </c>
      <c r="D69" s="156">
        <v>294</v>
      </c>
      <c r="E69" s="156">
        <v>36</v>
      </c>
      <c r="F69" s="129"/>
      <c r="G69" s="168">
        <f t="shared" si="0"/>
        <v>26.69047619047619</v>
      </c>
      <c r="H69" s="168">
        <f t="shared" si="1"/>
        <v>7</v>
      </c>
      <c r="I69" s="137">
        <f t="shared" si="2"/>
        <v>0.12244897959183673</v>
      </c>
      <c r="K69" s="543">
        <v>61</v>
      </c>
    </row>
    <row r="70" spans="1:11" x14ac:dyDescent="0.2">
      <c r="A70" s="408" t="s">
        <v>51</v>
      </c>
      <c r="B70" s="156">
        <v>16</v>
      </c>
      <c r="C70" s="156">
        <v>405</v>
      </c>
      <c r="D70" s="156">
        <v>181</v>
      </c>
      <c r="E70" s="156">
        <v>16</v>
      </c>
      <c r="F70" s="129"/>
      <c r="G70" s="168">
        <f t="shared" si="0"/>
        <v>25.3125</v>
      </c>
      <c r="H70" s="168">
        <f t="shared" si="1"/>
        <v>11.3125</v>
      </c>
      <c r="I70" s="137">
        <f t="shared" si="2"/>
        <v>8.8397790055248615E-2</v>
      </c>
      <c r="K70" s="543">
        <v>62</v>
      </c>
    </row>
    <row r="71" spans="1:11" x14ac:dyDescent="0.2">
      <c r="A71" s="409" t="s">
        <v>52</v>
      </c>
      <c r="B71" s="157">
        <v>36</v>
      </c>
      <c r="C71" s="157">
        <v>851</v>
      </c>
      <c r="D71" s="157">
        <v>218</v>
      </c>
      <c r="E71" s="157">
        <v>33</v>
      </c>
      <c r="F71" s="129"/>
      <c r="G71" s="169">
        <f t="shared" si="0"/>
        <v>23.638888888888889</v>
      </c>
      <c r="H71" s="169">
        <f t="shared" si="1"/>
        <v>6.0555555555555554</v>
      </c>
      <c r="I71" s="138">
        <f t="shared" si="2"/>
        <v>0.15137614678899083</v>
      </c>
      <c r="K71" s="543">
        <v>63</v>
      </c>
    </row>
    <row r="72" spans="1:11" x14ac:dyDescent="0.2">
      <c r="A72" s="410" t="s">
        <v>409</v>
      </c>
      <c r="B72" s="158">
        <v>91</v>
      </c>
      <c r="C72" s="158">
        <v>1342</v>
      </c>
      <c r="D72" s="158">
        <v>557</v>
      </c>
      <c r="E72" s="158">
        <v>85</v>
      </c>
      <c r="F72" s="129"/>
      <c r="G72" s="170">
        <f t="shared" si="0"/>
        <v>14.747252747252746</v>
      </c>
      <c r="H72" s="171">
        <f t="shared" si="1"/>
        <v>6.1208791208791204</v>
      </c>
      <c r="I72" s="175">
        <f t="shared" si="2"/>
        <v>0.15260323159784561</v>
      </c>
      <c r="K72" s="543" t="s">
        <v>409</v>
      </c>
    </row>
    <row r="73" spans="1:11" x14ac:dyDescent="0.2">
      <c r="A73" s="407" t="s">
        <v>53</v>
      </c>
      <c r="B73" s="155">
        <v>23</v>
      </c>
      <c r="C73" s="155">
        <v>423</v>
      </c>
      <c r="D73" s="155">
        <v>199</v>
      </c>
      <c r="E73" s="155">
        <v>20</v>
      </c>
      <c r="F73" s="129"/>
      <c r="G73" s="167">
        <f t="shared" si="0"/>
        <v>18.391304347826086</v>
      </c>
      <c r="H73" s="167">
        <f t="shared" si="1"/>
        <v>8.6521739130434785</v>
      </c>
      <c r="I73" s="136">
        <f t="shared" si="2"/>
        <v>0.10050251256281408</v>
      </c>
      <c r="K73" s="543">
        <v>64</v>
      </c>
    </row>
    <row r="74" spans="1:11" x14ac:dyDescent="0.2">
      <c r="A74" s="408" t="s">
        <v>54</v>
      </c>
      <c r="B74" s="156">
        <v>26</v>
      </c>
      <c r="C74" s="156">
        <v>371</v>
      </c>
      <c r="D74" s="156">
        <v>165</v>
      </c>
      <c r="E74" s="156">
        <v>23</v>
      </c>
      <c r="F74" s="129"/>
      <c r="G74" s="168">
        <f t="shared" si="0"/>
        <v>14.26923076923077</v>
      </c>
      <c r="H74" s="168">
        <f t="shared" si="1"/>
        <v>6.3461538461538458</v>
      </c>
      <c r="I74" s="137">
        <f t="shared" si="2"/>
        <v>0.1393939393939394</v>
      </c>
      <c r="K74" s="543">
        <v>65</v>
      </c>
    </row>
    <row r="75" spans="1:11" x14ac:dyDescent="0.2">
      <c r="A75" s="408" t="s">
        <v>55</v>
      </c>
      <c r="B75" s="156">
        <v>12</v>
      </c>
      <c r="C75" s="156">
        <v>148</v>
      </c>
      <c r="D75" s="156">
        <v>91</v>
      </c>
      <c r="E75" s="156">
        <v>12</v>
      </c>
      <c r="F75" s="129"/>
      <c r="G75" s="168">
        <f t="shared" ref="G75:G87" si="3">IFERROR(C75/B75,"")</f>
        <v>12.333333333333334</v>
      </c>
      <c r="H75" s="168">
        <f t="shared" ref="H75:H87" si="4">IFERROR(D75/B75,"")</f>
        <v>7.583333333333333</v>
      </c>
      <c r="I75" s="137">
        <f t="shared" ref="I75:I87" si="5">IFERROR(E75/D75,"")</f>
        <v>0.13186813186813187</v>
      </c>
      <c r="K75" s="543">
        <v>66</v>
      </c>
    </row>
    <row r="76" spans="1:11" x14ac:dyDescent="0.2">
      <c r="A76" s="408" t="s">
        <v>56</v>
      </c>
      <c r="B76" s="156">
        <v>18</v>
      </c>
      <c r="C76" s="156">
        <v>257</v>
      </c>
      <c r="D76" s="156">
        <v>172</v>
      </c>
      <c r="E76" s="156">
        <v>18</v>
      </c>
      <c r="F76" s="129"/>
      <c r="G76" s="168">
        <f t="shared" si="3"/>
        <v>14.277777777777779</v>
      </c>
      <c r="H76" s="168">
        <f t="shared" si="4"/>
        <v>9.5555555555555554</v>
      </c>
      <c r="I76" s="137">
        <f t="shared" si="5"/>
        <v>0.10465116279069768</v>
      </c>
      <c r="K76" s="543">
        <v>67</v>
      </c>
    </row>
    <row r="77" spans="1:11" x14ac:dyDescent="0.2">
      <c r="A77" s="408" t="s">
        <v>57</v>
      </c>
      <c r="B77" s="156">
        <v>7</v>
      </c>
      <c r="C77" s="156">
        <v>84</v>
      </c>
      <c r="D77" s="156">
        <v>70</v>
      </c>
      <c r="E77" s="156">
        <v>7</v>
      </c>
      <c r="F77" s="129"/>
      <c r="G77" s="168">
        <f t="shared" si="3"/>
        <v>12</v>
      </c>
      <c r="H77" s="168">
        <f t="shared" si="4"/>
        <v>10</v>
      </c>
      <c r="I77" s="137">
        <f t="shared" si="5"/>
        <v>0.1</v>
      </c>
      <c r="K77" s="543">
        <v>68</v>
      </c>
    </row>
    <row r="78" spans="1:11" x14ac:dyDescent="0.2">
      <c r="A78" s="409" t="s">
        <v>58</v>
      </c>
      <c r="B78" s="157">
        <v>5</v>
      </c>
      <c r="C78" s="157">
        <v>59</v>
      </c>
      <c r="D78" s="157">
        <v>48</v>
      </c>
      <c r="E78" s="157">
        <v>5</v>
      </c>
      <c r="F78" s="129"/>
      <c r="G78" s="169">
        <f t="shared" si="3"/>
        <v>11.8</v>
      </c>
      <c r="H78" s="169">
        <f t="shared" si="4"/>
        <v>9.6</v>
      </c>
      <c r="I78" s="138">
        <f t="shared" si="5"/>
        <v>0.10416666666666667</v>
      </c>
      <c r="K78" s="543">
        <v>69</v>
      </c>
    </row>
    <row r="79" spans="1:11" ht="25.5" x14ac:dyDescent="0.2">
      <c r="A79" s="405" t="s">
        <v>472</v>
      </c>
      <c r="B79" s="153">
        <v>48</v>
      </c>
      <c r="C79" s="153">
        <v>408</v>
      </c>
      <c r="D79" s="153">
        <v>224</v>
      </c>
      <c r="E79" s="153">
        <v>46</v>
      </c>
      <c r="F79" s="129"/>
      <c r="G79" s="163">
        <f t="shared" si="3"/>
        <v>8.5</v>
      </c>
      <c r="H79" s="164">
        <f t="shared" si="4"/>
        <v>4.666666666666667</v>
      </c>
      <c r="I79" s="173">
        <f t="shared" si="5"/>
        <v>0.20535714285714285</v>
      </c>
      <c r="K79" s="543" t="s">
        <v>446</v>
      </c>
    </row>
    <row r="80" spans="1:11" x14ac:dyDescent="0.2">
      <c r="A80" s="406" t="s">
        <v>85</v>
      </c>
      <c r="B80" s="154">
        <v>27</v>
      </c>
      <c r="C80" s="154">
        <v>303</v>
      </c>
      <c r="D80" s="154">
        <v>157</v>
      </c>
      <c r="E80" s="154">
        <v>26</v>
      </c>
      <c r="F80" s="129"/>
      <c r="G80" s="165">
        <f t="shared" si="3"/>
        <v>11.222222222222221</v>
      </c>
      <c r="H80" s="166">
        <f t="shared" si="4"/>
        <v>5.8148148148148149</v>
      </c>
      <c r="I80" s="174">
        <f t="shared" si="5"/>
        <v>0.16560509554140126</v>
      </c>
      <c r="K80" s="543" t="s">
        <v>85</v>
      </c>
    </row>
    <row r="81" spans="1:11" x14ac:dyDescent="0.2">
      <c r="A81" s="407" t="s">
        <v>32</v>
      </c>
      <c r="B81" s="155">
        <v>8</v>
      </c>
      <c r="C81" s="155">
        <v>110</v>
      </c>
      <c r="D81" s="155">
        <v>58</v>
      </c>
      <c r="E81" s="155">
        <v>8</v>
      </c>
      <c r="F81" s="129"/>
      <c r="G81" s="167">
        <f t="shared" si="3"/>
        <v>13.75</v>
      </c>
      <c r="H81" s="167">
        <f t="shared" si="4"/>
        <v>7.25</v>
      </c>
      <c r="I81" s="136">
        <f t="shared" si="5"/>
        <v>0.13793103448275862</v>
      </c>
      <c r="K81" s="543">
        <v>85</v>
      </c>
    </row>
    <row r="82" spans="1:11" x14ac:dyDescent="0.2">
      <c r="A82" s="408" t="s">
        <v>33</v>
      </c>
      <c r="B82" s="156">
        <v>9</v>
      </c>
      <c r="C82" s="156">
        <v>106</v>
      </c>
      <c r="D82" s="156">
        <v>64</v>
      </c>
      <c r="E82" s="156">
        <v>9</v>
      </c>
      <c r="F82" s="129"/>
      <c r="G82" s="168">
        <f t="shared" si="3"/>
        <v>11.777777777777779</v>
      </c>
      <c r="H82" s="168">
        <f t="shared" si="4"/>
        <v>7.1111111111111107</v>
      </c>
      <c r="I82" s="137">
        <f t="shared" si="5"/>
        <v>0.140625</v>
      </c>
      <c r="K82" s="543">
        <v>86</v>
      </c>
    </row>
    <row r="83" spans="1:11" x14ac:dyDescent="0.2">
      <c r="A83" s="412" t="s">
        <v>34</v>
      </c>
      <c r="B83" s="159">
        <v>10</v>
      </c>
      <c r="C83" s="159">
        <v>87</v>
      </c>
      <c r="D83" s="159">
        <v>52</v>
      </c>
      <c r="E83" s="159">
        <v>9</v>
      </c>
      <c r="F83" s="129"/>
      <c r="G83" s="172">
        <f t="shared" si="3"/>
        <v>8.6999999999999993</v>
      </c>
      <c r="H83" s="172">
        <f t="shared" si="4"/>
        <v>5.2</v>
      </c>
      <c r="I83" s="141">
        <f t="shared" si="5"/>
        <v>0.17307692307692307</v>
      </c>
      <c r="K83" s="543">
        <v>87</v>
      </c>
    </row>
    <row r="84" spans="1:11" x14ac:dyDescent="0.2">
      <c r="A84" s="406" t="s">
        <v>445</v>
      </c>
      <c r="B84" s="154">
        <v>21</v>
      </c>
      <c r="C84" s="154">
        <v>105</v>
      </c>
      <c r="D84" s="154">
        <v>72</v>
      </c>
      <c r="E84" s="154">
        <v>20</v>
      </c>
      <c r="F84" s="129"/>
      <c r="G84" s="165">
        <f t="shared" si="3"/>
        <v>5</v>
      </c>
      <c r="H84" s="166">
        <f t="shared" si="4"/>
        <v>3.4285714285714284</v>
      </c>
      <c r="I84" s="174">
        <f t="shared" si="5"/>
        <v>0.27777777777777779</v>
      </c>
      <c r="K84" s="543" t="s">
        <v>445</v>
      </c>
    </row>
    <row r="85" spans="1:11" x14ac:dyDescent="0.2">
      <c r="A85" s="407">
        <v>90</v>
      </c>
      <c r="B85" s="155">
        <v>5</v>
      </c>
      <c r="C85" s="155">
        <v>13</v>
      </c>
      <c r="D85" s="155">
        <v>10</v>
      </c>
      <c r="E85" s="155">
        <v>4</v>
      </c>
      <c r="F85" s="129"/>
      <c r="G85" s="167">
        <f t="shared" si="3"/>
        <v>2.6</v>
      </c>
      <c r="H85" s="167">
        <f t="shared" si="4"/>
        <v>2</v>
      </c>
      <c r="I85" s="136">
        <f t="shared" si="5"/>
        <v>0.4</v>
      </c>
      <c r="K85" s="543">
        <v>90</v>
      </c>
    </row>
    <row r="86" spans="1:11" x14ac:dyDescent="0.2">
      <c r="A86" s="528">
        <v>91</v>
      </c>
      <c r="B86" s="505">
        <v>9</v>
      </c>
      <c r="C86" s="505">
        <v>41</v>
      </c>
      <c r="D86" s="505">
        <v>34</v>
      </c>
      <c r="E86" s="505">
        <v>9</v>
      </c>
      <c r="F86" s="129"/>
      <c r="G86" s="167">
        <f t="shared" si="3"/>
        <v>4.5555555555555554</v>
      </c>
      <c r="H86" s="167">
        <f t="shared" si="4"/>
        <v>3.7777777777777777</v>
      </c>
      <c r="I86" s="499">
        <f t="shared" si="5"/>
        <v>0.26470588235294118</v>
      </c>
      <c r="K86" s="543">
        <v>91</v>
      </c>
    </row>
    <row r="87" spans="1:11" x14ac:dyDescent="0.2">
      <c r="A87" s="408">
        <v>92</v>
      </c>
      <c r="B87" s="156">
        <v>7</v>
      </c>
      <c r="C87" s="156">
        <v>51</v>
      </c>
      <c r="D87" s="156">
        <v>31</v>
      </c>
      <c r="E87" s="156">
        <v>7</v>
      </c>
      <c r="F87" s="129"/>
      <c r="G87" s="168">
        <f t="shared" si="3"/>
        <v>7.2857142857142856</v>
      </c>
      <c r="H87" s="168">
        <f t="shared" si="4"/>
        <v>4.4285714285714288</v>
      </c>
      <c r="I87" s="137">
        <f t="shared" si="5"/>
        <v>0.22580645161290322</v>
      </c>
      <c r="K87" s="543">
        <v>92</v>
      </c>
    </row>
    <row r="88" spans="1:11" ht="14.25" customHeight="1" x14ac:dyDescent="0.2">
      <c r="G88" t="str">
        <f t="shared" ref="G88:G89" si="6">IFERROR(C88/B88,"")</f>
        <v/>
      </c>
      <c r="H88" t="str">
        <f t="shared" ref="H88:H89" si="7">IFERROR(D88/B88,"")</f>
        <v/>
      </c>
      <c r="I88" t="str">
        <f t="shared" ref="I88:I89" si="8">IFERROR(E88/D88,"")</f>
        <v/>
      </c>
    </row>
    <row r="89" spans="1:11" ht="18" customHeight="1" x14ac:dyDescent="0.2">
      <c r="A89" s="176" t="s">
        <v>59</v>
      </c>
      <c r="B89" s="12">
        <f>B79+B49+B19+B10</f>
        <v>1351</v>
      </c>
      <c r="C89" s="12">
        <f>C79+C49+C19+C10</f>
        <v>47248</v>
      </c>
      <c r="D89" s="12">
        <v>8230</v>
      </c>
      <c r="E89" s="177">
        <f>E79+E49+E19+E10</f>
        <v>1270</v>
      </c>
      <c r="G89" s="178">
        <f t="shared" si="6"/>
        <v>34.972612879348631</v>
      </c>
      <c r="H89" s="179">
        <f t="shared" si="7"/>
        <v>6.0917838638045891</v>
      </c>
      <c r="I89" s="133">
        <f t="shared" si="8"/>
        <v>0.1543134872417983</v>
      </c>
    </row>
    <row r="90" spans="1:11" ht="13.5" customHeight="1" x14ac:dyDescent="0.2">
      <c r="B90" s="553"/>
      <c r="C90" s="553"/>
      <c r="D90" s="553"/>
      <c r="E90" s="553"/>
      <c r="H90" s="552"/>
    </row>
    <row r="91" spans="1:11" ht="33" customHeight="1" x14ac:dyDescent="0.2">
      <c r="A91" s="600" t="s">
        <v>411</v>
      </c>
      <c r="B91" s="601"/>
      <c r="C91" s="601"/>
      <c r="D91" s="601"/>
      <c r="E91" s="601"/>
      <c r="F91" s="601"/>
      <c r="G91" s="601"/>
      <c r="H91" s="601"/>
      <c r="I91" s="601"/>
    </row>
    <row r="92" spans="1:11" ht="16.5" customHeight="1" x14ac:dyDescent="0.2">
      <c r="A92" s="294" t="s">
        <v>466</v>
      </c>
    </row>
    <row r="93" spans="1:11" x14ac:dyDescent="0.2">
      <c r="A93" s="295" t="s">
        <v>504</v>
      </c>
    </row>
  </sheetData>
  <mergeCells count="4">
    <mergeCell ref="A2:I2"/>
    <mergeCell ref="A5:I5"/>
    <mergeCell ref="A8:A9"/>
    <mergeCell ref="A91:I91"/>
  </mergeCells>
  <printOptions horizontalCentered="1"/>
  <pageMargins left="0.39370078740157483" right="0.39370078740157483" top="0.47244094488188981" bottom="0.47244094488188981" header="0.31496062992125984" footer="0.31496062992125984"/>
  <pageSetup paperSize="9" scale="56"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2D050"/>
    <pageSetUpPr fitToPage="1"/>
  </sheetPr>
  <dimension ref="A1:M93"/>
  <sheetViews>
    <sheetView showGridLines="0" workbookViewId="0">
      <pane ySplit="8" topLeftCell="A60" activePane="bottomLeft" state="frozen"/>
      <selection activeCell="K19" sqref="K19"/>
      <selection pane="bottomLeft" activeCell="K19" sqref="K19"/>
    </sheetView>
  </sheetViews>
  <sheetFormatPr baseColWidth="10" defaultRowHeight="12.75" x14ac:dyDescent="0.2"/>
  <cols>
    <col min="1" max="1" width="31.5" style="414"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17.6640625" customWidth="1"/>
    <col min="10" max="10" width="34.5" style="543" customWidth="1"/>
    <col min="11" max="11" width="17.83203125" style="556" hidden="1" customWidth="1"/>
    <col min="12" max="13" width="12" style="543"/>
  </cols>
  <sheetData>
    <row r="1" spans="1:11" ht="13.5" thickBot="1" x14ac:dyDescent="0.25"/>
    <row r="2" spans="1:11" ht="36" customHeight="1" thickTop="1" thickBot="1" x14ac:dyDescent="0.25">
      <c r="A2" s="581" t="s">
        <v>498</v>
      </c>
      <c r="B2" s="593"/>
      <c r="C2" s="593"/>
      <c r="D2" s="593"/>
      <c r="E2" s="593"/>
      <c r="F2" s="593"/>
      <c r="G2" s="593"/>
      <c r="H2" s="593"/>
      <c r="I2" s="594"/>
      <c r="J2" s="549"/>
    </row>
    <row r="3" spans="1:11" ht="6.75" customHeight="1" thickTop="1" x14ac:dyDescent="0.2"/>
    <row r="4" spans="1:11" ht="4.5" customHeight="1" x14ac:dyDescent="0.2"/>
    <row r="5" spans="1:11" ht="27.75" customHeight="1" x14ac:dyDescent="0.2">
      <c r="A5" s="598" t="s">
        <v>315</v>
      </c>
      <c r="B5" s="598"/>
      <c r="C5" s="598"/>
      <c r="D5" s="598"/>
      <c r="E5" s="598"/>
      <c r="F5" s="598"/>
      <c r="G5" s="598"/>
      <c r="H5" s="598"/>
      <c r="I5" s="598"/>
    </row>
    <row r="6" spans="1:11" ht="4.5" customHeight="1" x14ac:dyDescent="0.2"/>
    <row r="7" spans="1:11" ht="1.5" customHeight="1" x14ac:dyDescent="0.2"/>
    <row r="8" spans="1:11" ht="51" x14ac:dyDescent="0.2">
      <c r="A8" s="599" t="s">
        <v>227</v>
      </c>
      <c r="B8" s="297" t="s">
        <v>60</v>
      </c>
      <c r="C8" s="297" t="s">
        <v>90</v>
      </c>
      <c r="D8" s="297" t="s">
        <v>410</v>
      </c>
      <c r="E8" s="297" t="s">
        <v>61</v>
      </c>
      <c r="F8" s="6"/>
      <c r="G8" s="161" t="s">
        <v>92</v>
      </c>
      <c r="H8" s="162" t="s">
        <v>93</v>
      </c>
      <c r="I8" s="4" t="s">
        <v>94</v>
      </c>
    </row>
    <row r="9" spans="1:11" x14ac:dyDescent="0.2">
      <c r="A9" s="599"/>
    </row>
    <row r="10" spans="1:11" x14ac:dyDescent="0.2">
      <c r="A10" s="405" t="s">
        <v>0</v>
      </c>
      <c r="B10" s="153">
        <v>102</v>
      </c>
      <c r="C10" s="153">
        <v>670</v>
      </c>
      <c r="D10" s="153">
        <v>294</v>
      </c>
      <c r="E10" s="153">
        <v>91</v>
      </c>
      <c r="F10" s="129"/>
      <c r="G10" s="163">
        <f>IFERROR(C10/B10,"")</f>
        <v>6.5686274509803919</v>
      </c>
      <c r="H10" s="164">
        <f>IFERROR(D10/B10,"")</f>
        <v>2.8823529411764706</v>
      </c>
      <c r="I10" s="173">
        <f>IFERROR(E10/D10,"")</f>
        <v>0.30952380952380953</v>
      </c>
      <c r="K10" s="556" t="s">
        <v>0</v>
      </c>
    </row>
    <row r="11" spans="1:11" x14ac:dyDescent="0.2">
      <c r="A11" s="406" t="s">
        <v>404</v>
      </c>
      <c r="B11" s="154">
        <v>51</v>
      </c>
      <c r="C11" s="154">
        <v>196</v>
      </c>
      <c r="D11" s="154">
        <v>114</v>
      </c>
      <c r="E11" s="154">
        <v>45</v>
      </c>
      <c r="F11" s="129"/>
      <c r="G11" s="165">
        <f t="shared" ref="G11:G74" si="0">IFERROR(C11/B11,"")</f>
        <v>3.8431372549019609</v>
      </c>
      <c r="H11" s="166">
        <f t="shared" ref="H11:H74" si="1">IFERROR(D11/B11,"")</f>
        <v>2.2352941176470589</v>
      </c>
      <c r="I11" s="174">
        <f t="shared" ref="I11:I74" si="2">IFERROR(E11/D11,"")</f>
        <v>0.39473684210526316</v>
      </c>
      <c r="K11" s="556" t="s">
        <v>404</v>
      </c>
    </row>
    <row r="12" spans="1:11" x14ac:dyDescent="0.2">
      <c r="A12" s="407" t="s">
        <v>1</v>
      </c>
      <c r="B12" s="155">
        <v>25</v>
      </c>
      <c r="C12" s="155">
        <v>90</v>
      </c>
      <c r="D12" s="155">
        <v>43</v>
      </c>
      <c r="E12" s="155">
        <v>21</v>
      </c>
      <c r="F12" s="129"/>
      <c r="G12" s="167">
        <f t="shared" si="0"/>
        <v>3.6</v>
      </c>
      <c r="H12" s="167">
        <f t="shared" si="1"/>
        <v>1.72</v>
      </c>
      <c r="I12" s="136">
        <f t="shared" si="2"/>
        <v>0.48837209302325579</v>
      </c>
      <c r="K12" s="556">
        <v>1</v>
      </c>
    </row>
    <row r="13" spans="1:11" x14ac:dyDescent="0.2">
      <c r="A13" s="408" t="s">
        <v>2</v>
      </c>
      <c r="B13" s="156">
        <v>19</v>
      </c>
      <c r="C13" s="156">
        <v>61</v>
      </c>
      <c r="D13" s="156">
        <v>42</v>
      </c>
      <c r="E13" s="156">
        <v>19</v>
      </c>
      <c r="F13" s="129"/>
      <c r="G13" s="168">
        <f t="shared" si="0"/>
        <v>3.2105263157894739</v>
      </c>
      <c r="H13" s="168">
        <f t="shared" si="1"/>
        <v>2.2105263157894739</v>
      </c>
      <c r="I13" s="137">
        <f t="shared" si="2"/>
        <v>0.45238095238095238</v>
      </c>
      <c r="K13" s="556">
        <v>2</v>
      </c>
    </row>
    <row r="14" spans="1:11" x14ac:dyDescent="0.2">
      <c r="A14" s="408" t="s">
        <v>3</v>
      </c>
      <c r="B14" s="156">
        <v>1</v>
      </c>
      <c r="C14" s="156">
        <v>1</v>
      </c>
      <c r="D14" s="156">
        <v>1</v>
      </c>
      <c r="E14" s="156">
        <v>1</v>
      </c>
      <c r="F14" s="129"/>
      <c r="G14" s="168">
        <f t="shared" si="0"/>
        <v>1</v>
      </c>
      <c r="H14" s="168">
        <f t="shared" si="1"/>
        <v>1</v>
      </c>
      <c r="I14" s="137">
        <f t="shared" si="2"/>
        <v>1</v>
      </c>
      <c r="K14" s="556">
        <v>3</v>
      </c>
    </row>
    <row r="15" spans="1:11" x14ac:dyDescent="0.2">
      <c r="A15" s="409" t="s">
        <v>4</v>
      </c>
      <c r="B15" s="157">
        <v>6</v>
      </c>
      <c r="C15" s="157">
        <v>44</v>
      </c>
      <c r="D15" s="157">
        <v>31</v>
      </c>
      <c r="E15" s="157">
        <v>4</v>
      </c>
      <c r="F15" s="129"/>
      <c r="G15" s="169">
        <f t="shared" si="0"/>
        <v>7.333333333333333</v>
      </c>
      <c r="H15" s="169">
        <f t="shared" si="1"/>
        <v>5.166666666666667</v>
      </c>
      <c r="I15" s="138">
        <f t="shared" si="2"/>
        <v>0.12903225806451613</v>
      </c>
      <c r="K15" s="556">
        <v>4</v>
      </c>
    </row>
    <row r="16" spans="1:11" ht="25.5" x14ac:dyDescent="0.2">
      <c r="A16" s="410" t="s">
        <v>405</v>
      </c>
      <c r="B16" s="158">
        <v>51</v>
      </c>
      <c r="C16" s="158">
        <v>474</v>
      </c>
      <c r="D16" s="158">
        <v>181</v>
      </c>
      <c r="E16" s="158">
        <v>46</v>
      </c>
      <c r="F16" s="129"/>
      <c r="G16" s="170">
        <f t="shared" si="0"/>
        <v>9.2941176470588243</v>
      </c>
      <c r="H16" s="171">
        <f t="shared" si="1"/>
        <v>3.5490196078431371</v>
      </c>
      <c r="I16" s="175">
        <f t="shared" si="2"/>
        <v>0.2541436464088398</v>
      </c>
      <c r="K16" s="556" t="s">
        <v>514</v>
      </c>
    </row>
    <row r="17" spans="1:11" x14ac:dyDescent="0.2">
      <c r="A17" s="407" t="s">
        <v>5</v>
      </c>
      <c r="B17" s="155">
        <v>35</v>
      </c>
      <c r="C17" s="155">
        <v>369</v>
      </c>
      <c r="D17" s="155">
        <v>129</v>
      </c>
      <c r="E17" s="155">
        <v>31</v>
      </c>
      <c r="F17" s="129"/>
      <c r="G17" s="167">
        <f t="shared" si="0"/>
        <v>10.542857142857143</v>
      </c>
      <c r="H17" s="167">
        <f t="shared" si="1"/>
        <v>3.6857142857142855</v>
      </c>
      <c r="I17" s="136">
        <f t="shared" si="2"/>
        <v>0.24031007751937986</v>
      </c>
      <c r="K17" s="556">
        <v>5</v>
      </c>
    </row>
    <row r="18" spans="1:11" x14ac:dyDescent="0.2">
      <c r="A18" s="409" t="s">
        <v>6</v>
      </c>
      <c r="B18" s="157">
        <v>16</v>
      </c>
      <c r="C18" s="157">
        <v>105</v>
      </c>
      <c r="D18" s="157">
        <v>61</v>
      </c>
      <c r="E18" s="157">
        <v>15</v>
      </c>
      <c r="F18" s="129"/>
      <c r="G18" s="169">
        <f t="shared" si="0"/>
        <v>6.5625</v>
      </c>
      <c r="H18" s="169">
        <f t="shared" si="1"/>
        <v>3.8125</v>
      </c>
      <c r="I18" s="138">
        <f t="shared" si="2"/>
        <v>0.24590163934426229</v>
      </c>
      <c r="K18" s="556">
        <v>6</v>
      </c>
    </row>
    <row r="19" spans="1:11" ht="25.5" x14ac:dyDescent="0.2">
      <c r="A19" s="405" t="s">
        <v>402</v>
      </c>
      <c r="B19" s="153">
        <v>289</v>
      </c>
      <c r="C19" s="153">
        <v>1769</v>
      </c>
      <c r="D19" s="153">
        <v>865</v>
      </c>
      <c r="E19" s="153">
        <v>272</v>
      </c>
      <c r="F19" s="129"/>
      <c r="G19" s="163">
        <f t="shared" si="0"/>
        <v>6.1211072664359865</v>
      </c>
      <c r="H19" s="164">
        <f t="shared" si="1"/>
        <v>2.9930795847750864</v>
      </c>
      <c r="I19" s="173">
        <f t="shared" si="2"/>
        <v>0.31445086705202313</v>
      </c>
      <c r="K19" s="556" t="s">
        <v>402</v>
      </c>
    </row>
    <row r="20" spans="1:11" x14ac:dyDescent="0.2">
      <c r="A20" s="406" t="s">
        <v>406</v>
      </c>
      <c r="B20" s="154">
        <v>98</v>
      </c>
      <c r="C20" s="154">
        <v>603</v>
      </c>
      <c r="D20" s="154">
        <v>301</v>
      </c>
      <c r="E20" s="154">
        <v>91</v>
      </c>
      <c r="F20" s="129"/>
      <c r="G20" s="165">
        <f t="shared" si="0"/>
        <v>6.1530612244897958</v>
      </c>
      <c r="H20" s="166">
        <f t="shared" si="1"/>
        <v>3.0714285714285716</v>
      </c>
      <c r="I20" s="174">
        <f t="shared" si="2"/>
        <v>0.30232558139534882</v>
      </c>
      <c r="K20" s="556" t="s">
        <v>406</v>
      </c>
    </row>
    <row r="21" spans="1:11" x14ac:dyDescent="0.2">
      <c r="A21" s="407" t="s">
        <v>8</v>
      </c>
      <c r="B21" s="155">
        <v>18</v>
      </c>
      <c r="C21" s="155">
        <v>101</v>
      </c>
      <c r="D21" s="155">
        <v>58</v>
      </c>
      <c r="E21" s="155">
        <v>18</v>
      </c>
      <c r="F21" s="129"/>
      <c r="G21" s="167">
        <f t="shared" si="0"/>
        <v>5.6111111111111107</v>
      </c>
      <c r="H21" s="167">
        <f t="shared" si="1"/>
        <v>3.2222222222222223</v>
      </c>
      <c r="I21" s="136">
        <f t="shared" si="2"/>
        <v>0.31034482758620691</v>
      </c>
      <c r="K21" s="556">
        <v>7</v>
      </c>
    </row>
    <row r="22" spans="1:11" x14ac:dyDescent="0.2">
      <c r="A22" s="408" t="s">
        <v>9</v>
      </c>
      <c r="B22" s="156">
        <v>8</v>
      </c>
      <c r="C22" s="156">
        <v>39</v>
      </c>
      <c r="D22" s="156">
        <v>25</v>
      </c>
      <c r="E22" s="156">
        <v>8</v>
      </c>
      <c r="F22" s="129"/>
      <c r="G22" s="168">
        <f t="shared" si="0"/>
        <v>4.875</v>
      </c>
      <c r="H22" s="168">
        <f t="shared" si="1"/>
        <v>3.125</v>
      </c>
      <c r="I22" s="137">
        <f t="shared" si="2"/>
        <v>0.32</v>
      </c>
      <c r="K22" s="556">
        <v>8</v>
      </c>
    </row>
    <row r="23" spans="1:11" x14ac:dyDescent="0.2">
      <c r="A23" s="408" t="s">
        <v>10</v>
      </c>
      <c r="B23" s="156">
        <v>17</v>
      </c>
      <c r="C23" s="156">
        <v>137</v>
      </c>
      <c r="D23" s="156">
        <v>64</v>
      </c>
      <c r="E23" s="156">
        <v>14</v>
      </c>
      <c r="F23" s="129"/>
      <c r="G23" s="168">
        <f t="shared" si="0"/>
        <v>8.0588235294117645</v>
      </c>
      <c r="H23" s="168">
        <f t="shared" si="1"/>
        <v>3.7647058823529411</v>
      </c>
      <c r="I23" s="137">
        <f t="shared" si="2"/>
        <v>0.21875</v>
      </c>
      <c r="K23" s="556">
        <v>9</v>
      </c>
    </row>
    <row r="24" spans="1:11" x14ac:dyDescent="0.2">
      <c r="A24" s="408" t="s">
        <v>11</v>
      </c>
      <c r="B24" s="156">
        <v>4</v>
      </c>
      <c r="C24" s="156">
        <v>58</v>
      </c>
      <c r="D24" s="156">
        <v>38</v>
      </c>
      <c r="E24" s="156">
        <v>4</v>
      </c>
      <c r="F24" s="129"/>
      <c r="G24" s="168">
        <f t="shared" si="0"/>
        <v>14.5</v>
      </c>
      <c r="H24" s="168">
        <f t="shared" si="1"/>
        <v>9.5</v>
      </c>
      <c r="I24" s="137">
        <f t="shared" si="2"/>
        <v>0.10526315789473684</v>
      </c>
      <c r="K24" s="556">
        <v>10</v>
      </c>
    </row>
    <row r="25" spans="1:11" x14ac:dyDescent="0.2">
      <c r="A25" s="408" t="s">
        <v>12</v>
      </c>
      <c r="B25" s="156">
        <v>25</v>
      </c>
      <c r="C25" s="156">
        <v>148</v>
      </c>
      <c r="D25" s="156">
        <v>71</v>
      </c>
      <c r="E25" s="156">
        <v>22</v>
      </c>
      <c r="F25" s="129"/>
      <c r="G25" s="168">
        <f t="shared" si="0"/>
        <v>5.92</v>
      </c>
      <c r="H25" s="168">
        <f t="shared" si="1"/>
        <v>2.84</v>
      </c>
      <c r="I25" s="137">
        <f t="shared" si="2"/>
        <v>0.30985915492957744</v>
      </c>
      <c r="K25" s="556">
        <v>11</v>
      </c>
    </row>
    <row r="26" spans="1:11" x14ac:dyDescent="0.2">
      <c r="A26" s="408" t="s">
        <v>13</v>
      </c>
      <c r="B26" s="156">
        <v>8</v>
      </c>
      <c r="C26" s="156">
        <v>35</v>
      </c>
      <c r="D26" s="156">
        <v>19</v>
      </c>
      <c r="E26" s="156">
        <v>8</v>
      </c>
      <c r="F26" s="129"/>
      <c r="G26" s="168">
        <f t="shared" si="0"/>
        <v>4.375</v>
      </c>
      <c r="H26" s="168">
        <f t="shared" si="1"/>
        <v>2.375</v>
      </c>
      <c r="I26" s="137">
        <f t="shared" si="2"/>
        <v>0.42105263157894735</v>
      </c>
      <c r="K26" s="556">
        <v>12</v>
      </c>
    </row>
    <row r="27" spans="1:11" x14ac:dyDescent="0.2">
      <c r="A27" s="408" t="s">
        <v>14</v>
      </c>
      <c r="B27" s="156">
        <v>1</v>
      </c>
      <c r="C27" s="156">
        <v>7</v>
      </c>
      <c r="D27" s="156">
        <v>7</v>
      </c>
      <c r="E27" s="156">
        <v>1</v>
      </c>
      <c r="F27" s="129"/>
      <c r="G27" s="168">
        <f t="shared" si="0"/>
        <v>7</v>
      </c>
      <c r="H27" s="168">
        <f t="shared" si="1"/>
        <v>7</v>
      </c>
      <c r="I27" s="137">
        <f t="shared" si="2"/>
        <v>0.14285714285714285</v>
      </c>
      <c r="K27" s="556">
        <v>13</v>
      </c>
    </row>
    <row r="28" spans="1:11" x14ac:dyDescent="0.2">
      <c r="A28" s="408" t="s">
        <v>15</v>
      </c>
      <c r="B28" s="156">
        <v>13</v>
      </c>
      <c r="C28" s="156">
        <v>67</v>
      </c>
      <c r="D28" s="156">
        <v>37</v>
      </c>
      <c r="E28" s="156">
        <v>12</v>
      </c>
      <c r="F28" s="129"/>
      <c r="G28" s="168">
        <f t="shared" si="0"/>
        <v>5.1538461538461542</v>
      </c>
      <c r="H28" s="168">
        <f t="shared" si="1"/>
        <v>2.8461538461538463</v>
      </c>
      <c r="I28" s="137">
        <f t="shared" si="2"/>
        <v>0.32432432432432434</v>
      </c>
      <c r="K28" s="556">
        <v>14</v>
      </c>
    </row>
    <row r="29" spans="1:11" x14ac:dyDescent="0.2">
      <c r="A29" s="409" t="s">
        <v>16</v>
      </c>
      <c r="B29" s="157">
        <v>4</v>
      </c>
      <c r="C29" s="157">
        <v>11</v>
      </c>
      <c r="D29" s="157">
        <v>11</v>
      </c>
      <c r="E29" s="157">
        <v>4</v>
      </c>
      <c r="F29" s="129"/>
      <c r="G29" s="169">
        <f t="shared" si="0"/>
        <v>2.75</v>
      </c>
      <c r="H29" s="169">
        <f t="shared" si="1"/>
        <v>2.75</v>
      </c>
      <c r="I29" s="138">
        <f t="shared" si="2"/>
        <v>0.36363636363636365</v>
      </c>
      <c r="K29" s="556">
        <v>15</v>
      </c>
    </row>
    <row r="30" spans="1:11" x14ac:dyDescent="0.2">
      <c r="A30" s="410" t="s">
        <v>262</v>
      </c>
      <c r="B30" s="158">
        <v>145</v>
      </c>
      <c r="C30" s="158">
        <v>863</v>
      </c>
      <c r="D30" s="158">
        <v>476</v>
      </c>
      <c r="E30" s="158">
        <v>138</v>
      </c>
      <c r="F30" s="129"/>
      <c r="G30" s="170">
        <f t="shared" si="0"/>
        <v>5.9517241379310342</v>
      </c>
      <c r="H30" s="171">
        <f t="shared" si="1"/>
        <v>3.2827586206896551</v>
      </c>
      <c r="I30" s="175">
        <f t="shared" si="2"/>
        <v>0.28991596638655465</v>
      </c>
      <c r="K30" s="556" t="s">
        <v>262</v>
      </c>
    </row>
    <row r="31" spans="1:11" x14ac:dyDescent="0.2">
      <c r="A31" s="407" t="s">
        <v>17</v>
      </c>
      <c r="B31" s="155">
        <v>45</v>
      </c>
      <c r="C31" s="155">
        <v>208</v>
      </c>
      <c r="D31" s="155">
        <v>119</v>
      </c>
      <c r="E31" s="155">
        <v>41</v>
      </c>
      <c r="F31" s="129"/>
      <c r="G31" s="167">
        <f t="shared" si="0"/>
        <v>4.6222222222222218</v>
      </c>
      <c r="H31" s="167">
        <f t="shared" si="1"/>
        <v>2.6444444444444444</v>
      </c>
      <c r="I31" s="136">
        <f t="shared" si="2"/>
        <v>0.34453781512605042</v>
      </c>
      <c r="K31" s="556">
        <v>16</v>
      </c>
    </row>
    <row r="32" spans="1:11" x14ac:dyDescent="0.2">
      <c r="A32" s="408" t="s">
        <v>18</v>
      </c>
      <c r="B32" s="156">
        <v>7</v>
      </c>
      <c r="C32" s="156">
        <v>52</v>
      </c>
      <c r="D32" s="156">
        <v>41</v>
      </c>
      <c r="E32" s="156">
        <v>7</v>
      </c>
      <c r="F32" s="129"/>
      <c r="G32" s="168">
        <f t="shared" si="0"/>
        <v>7.4285714285714288</v>
      </c>
      <c r="H32" s="168">
        <f t="shared" si="1"/>
        <v>5.8571428571428568</v>
      </c>
      <c r="I32" s="137">
        <f t="shared" si="2"/>
        <v>0.17073170731707318</v>
      </c>
      <c r="K32" s="556">
        <v>17</v>
      </c>
    </row>
    <row r="33" spans="1:11" x14ac:dyDescent="0.2">
      <c r="A33" s="408" t="s">
        <v>19</v>
      </c>
      <c r="B33" s="156">
        <v>17</v>
      </c>
      <c r="C33" s="156">
        <v>124</v>
      </c>
      <c r="D33" s="156">
        <v>68</v>
      </c>
      <c r="E33" s="156">
        <v>14</v>
      </c>
      <c r="F33" s="129"/>
      <c r="G33" s="168">
        <f t="shared" si="0"/>
        <v>7.2941176470588234</v>
      </c>
      <c r="H33" s="168">
        <f t="shared" si="1"/>
        <v>4</v>
      </c>
      <c r="I33" s="137">
        <f t="shared" si="2"/>
        <v>0.20588235294117646</v>
      </c>
      <c r="K33" s="556">
        <v>18</v>
      </c>
    </row>
    <row r="34" spans="1:11" x14ac:dyDescent="0.2">
      <c r="A34" s="408" t="s">
        <v>20</v>
      </c>
      <c r="B34" s="156">
        <v>24</v>
      </c>
      <c r="C34" s="156">
        <v>197</v>
      </c>
      <c r="D34" s="156">
        <v>102</v>
      </c>
      <c r="E34" s="156">
        <v>24</v>
      </c>
      <c r="F34" s="129"/>
      <c r="G34" s="168">
        <f t="shared" si="0"/>
        <v>8.2083333333333339</v>
      </c>
      <c r="H34" s="168">
        <f t="shared" si="1"/>
        <v>4.25</v>
      </c>
      <c r="I34" s="137">
        <f t="shared" si="2"/>
        <v>0.23529411764705882</v>
      </c>
      <c r="K34" s="556">
        <v>19</v>
      </c>
    </row>
    <row r="35" spans="1:11" x14ac:dyDescent="0.2">
      <c r="A35" s="408" t="s">
        <v>21</v>
      </c>
      <c r="B35" s="156">
        <v>6</v>
      </c>
      <c r="C35" s="156">
        <v>42</v>
      </c>
      <c r="D35" s="156">
        <v>27</v>
      </c>
      <c r="E35" s="156">
        <v>6</v>
      </c>
      <c r="F35" s="129"/>
      <c r="G35" s="168">
        <f t="shared" si="0"/>
        <v>7</v>
      </c>
      <c r="H35" s="168">
        <f t="shared" si="1"/>
        <v>4.5</v>
      </c>
      <c r="I35" s="137">
        <f t="shared" si="2"/>
        <v>0.22222222222222221</v>
      </c>
      <c r="K35" s="556">
        <v>20</v>
      </c>
    </row>
    <row r="36" spans="1:11" x14ac:dyDescent="0.2">
      <c r="A36" s="408" t="s">
        <v>22</v>
      </c>
      <c r="B36" s="156">
        <v>12</v>
      </c>
      <c r="C36" s="156">
        <v>50</v>
      </c>
      <c r="D36" s="156">
        <v>37</v>
      </c>
      <c r="E36" s="156">
        <v>12</v>
      </c>
      <c r="F36" s="129"/>
      <c r="G36" s="168">
        <f t="shared" si="0"/>
        <v>4.166666666666667</v>
      </c>
      <c r="H36" s="168">
        <f t="shared" si="1"/>
        <v>3.0833333333333335</v>
      </c>
      <c r="I36" s="137">
        <f t="shared" si="2"/>
        <v>0.32432432432432434</v>
      </c>
      <c r="K36" s="556">
        <v>21</v>
      </c>
    </row>
    <row r="37" spans="1:11" x14ac:dyDescent="0.2">
      <c r="A37" s="408" t="s">
        <v>23</v>
      </c>
      <c r="B37" s="156">
        <v>19</v>
      </c>
      <c r="C37" s="156">
        <v>109</v>
      </c>
      <c r="D37" s="156">
        <v>71</v>
      </c>
      <c r="E37" s="156">
        <v>19</v>
      </c>
      <c r="F37" s="129"/>
      <c r="G37" s="168">
        <f t="shared" si="0"/>
        <v>5.7368421052631575</v>
      </c>
      <c r="H37" s="168">
        <f t="shared" si="1"/>
        <v>3.736842105263158</v>
      </c>
      <c r="I37" s="137">
        <f t="shared" si="2"/>
        <v>0.26760563380281688</v>
      </c>
      <c r="K37" s="556">
        <v>22</v>
      </c>
    </row>
    <row r="38" spans="1:11" x14ac:dyDescent="0.2">
      <c r="A38" s="408" t="s">
        <v>24</v>
      </c>
      <c r="B38" s="156">
        <v>7</v>
      </c>
      <c r="C38" s="156">
        <v>19</v>
      </c>
      <c r="D38" s="156">
        <v>15</v>
      </c>
      <c r="E38" s="156">
        <v>7</v>
      </c>
      <c r="F38" s="129"/>
      <c r="G38" s="168">
        <f t="shared" si="0"/>
        <v>2.7142857142857144</v>
      </c>
      <c r="H38" s="168">
        <f t="shared" si="1"/>
        <v>2.1428571428571428</v>
      </c>
      <c r="I38" s="137">
        <f t="shared" si="2"/>
        <v>0.46666666666666667</v>
      </c>
      <c r="K38" s="556">
        <v>23</v>
      </c>
    </row>
    <row r="39" spans="1:11" x14ac:dyDescent="0.2">
      <c r="A39" s="409" t="s">
        <v>25</v>
      </c>
      <c r="B39" s="157">
        <v>8</v>
      </c>
      <c r="C39" s="157">
        <v>62</v>
      </c>
      <c r="D39" s="157">
        <v>35</v>
      </c>
      <c r="E39" s="157">
        <v>8</v>
      </c>
      <c r="F39" s="129"/>
      <c r="G39" s="169">
        <f t="shared" si="0"/>
        <v>7.75</v>
      </c>
      <c r="H39" s="169">
        <f t="shared" si="1"/>
        <v>4.375</v>
      </c>
      <c r="I39" s="138">
        <f t="shared" si="2"/>
        <v>0.22857142857142856</v>
      </c>
      <c r="K39" s="556">
        <v>24</v>
      </c>
    </row>
    <row r="40" spans="1:11" x14ac:dyDescent="0.2">
      <c r="A40" s="410" t="s">
        <v>272</v>
      </c>
      <c r="B40" s="158">
        <v>46</v>
      </c>
      <c r="C40" s="158">
        <v>303</v>
      </c>
      <c r="D40" s="158">
        <v>157</v>
      </c>
      <c r="E40" s="158">
        <v>43</v>
      </c>
      <c r="F40" s="129"/>
      <c r="G40" s="170">
        <f t="shared" si="0"/>
        <v>6.5869565217391308</v>
      </c>
      <c r="H40" s="171">
        <f t="shared" si="1"/>
        <v>3.4130434782608696</v>
      </c>
      <c r="I40" s="175">
        <f t="shared" si="2"/>
        <v>0.27388535031847133</v>
      </c>
      <c r="K40" s="556" t="s">
        <v>272</v>
      </c>
    </row>
    <row r="41" spans="1:11" x14ac:dyDescent="0.2">
      <c r="A41" s="407" t="s">
        <v>26</v>
      </c>
      <c r="B41" s="155">
        <v>16</v>
      </c>
      <c r="C41" s="155">
        <v>109</v>
      </c>
      <c r="D41" s="155">
        <v>71</v>
      </c>
      <c r="E41" s="155">
        <v>16</v>
      </c>
      <c r="F41" s="129"/>
      <c r="G41" s="167">
        <f t="shared" si="0"/>
        <v>6.8125</v>
      </c>
      <c r="H41" s="167">
        <f t="shared" si="1"/>
        <v>4.4375</v>
      </c>
      <c r="I41" s="136">
        <f t="shared" si="2"/>
        <v>0.22535211267605634</v>
      </c>
      <c r="K41" s="556">
        <v>70</v>
      </c>
    </row>
    <row r="42" spans="1:11" x14ac:dyDescent="0.2">
      <c r="A42" s="408" t="s">
        <v>27</v>
      </c>
      <c r="B42" s="156">
        <v>17</v>
      </c>
      <c r="C42" s="156">
        <v>156</v>
      </c>
      <c r="D42" s="156">
        <v>58</v>
      </c>
      <c r="E42" s="156">
        <v>17</v>
      </c>
      <c r="F42" s="129"/>
      <c r="G42" s="168">
        <f t="shared" si="0"/>
        <v>9.1764705882352935</v>
      </c>
      <c r="H42" s="168">
        <f t="shared" si="1"/>
        <v>3.4117647058823528</v>
      </c>
      <c r="I42" s="137">
        <f t="shared" si="2"/>
        <v>0.29310344827586204</v>
      </c>
      <c r="K42" s="556">
        <v>71</v>
      </c>
    </row>
    <row r="43" spans="1:11" x14ac:dyDescent="0.2">
      <c r="A43" s="408" t="s">
        <v>28</v>
      </c>
      <c r="B43" s="156">
        <v>1</v>
      </c>
      <c r="C43" s="156">
        <v>3</v>
      </c>
      <c r="D43" s="156">
        <v>3</v>
      </c>
      <c r="E43" s="156">
        <v>1</v>
      </c>
      <c r="F43" s="129"/>
      <c r="G43" s="168">
        <f t="shared" si="0"/>
        <v>3</v>
      </c>
      <c r="H43" s="168">
        <f t="shared" si="1"/>
        <v>3</v>
      </c>
      <c r="I43" s="500">
        <f t="shared" si="2"/>
        <v>0.33333333333333331</v>
      </c>
      <c r="K43" s="556">
        <v>72</v>
      </c>
    </row>
    <row r="44" spans="1:11" x14ac:dyDescent="0.2">
      <c r="A44" s="408" t="s">
        <v>29</v>
      </c>
      <c r="B44" s="156">
        <v>1</v>
      </c>
      <c r="C44" s="156"/>
      <c r="D44" s="156"/>
      <c r="E44" s="156"/>
      <c r="F44" s="129"/>
      <c r="G44" s="168">
        <f t="shared" si="0"/>
        <v>0</v>
      </c>
      <c r="H44" s="168">
        <f t="shared" si="1"/>
        <v>0</v>
      </c>
      <c r="I44" s="137" t="str">
        <f t="shared" si="2"/>
        <v/>
      </c>
      <c r="K44" s="556">
        <v>73</v>
      </c>
    </row>
    <row r="45" spans="1:11" x14ac:dyDescent="0.2">
      <c r="A45" s="409" t="s">
        <v>30</v>
      </c>
      <c r="B45" s="157">
        <v>11</v>
      </c>
      <c r="C45" s="157">
        <v>35</v>
      </c>
      <c r="D45" s="157">
        <v>33</v>
      </c>
      <c r="E45" s="157">
        <v>9</v>
      </c>
      <c r="F45" s="129"/>
      <c r="G45" s="169">
        <f t="shared" si="0"/>
        <v>3.1818181818181817</v>
      </c>
      <c r="H45" s="169">
        <f t="shared" si="1"/>
        <v>3</v>
      </c>
      <c r="I45" s="138">
        <f t="shared" si="2"/>
        <v>0.27272727272727271</v>
      </c>
      <c r="K45" s="556">
        <v>74</v>
      </c>
    </row>
    <row r="46" spans="1:11" x14ac:dyDescent="0.2">
      <c r="A46" s="405" t="s">
        <v>403</v>
      </c>
      <c r="B46" s="153">
        <v>294</v>
      </c>
      <c r="C46" s="153">
        <v>2442</v>
      </c>
      <c r="D46" s="153">
        <v>1216</v>
      </c>
      <c r="E46" s="153">
        <v>284</v>
      </c>
      <c r="F46" s="129"/>
      <c r="G46" s="163">
        <f t="shared" si="0"/>
        <v>8.3061224489795915</v>
      </c>
      <c r="H46" s="164">
        <f t="shared" si="1"/>
        <v>4.1360544217687076</v>
      </c>
      <c r="I46" s="173">
        <f t="shared" si="2"/>
        <v>0.23355263157894737</v>
      </c>
      <c r="K46" s="556" t="s">
        <v>403</v>
      </c>
    </row>
    <row r="47" spans="1:11" x14ac:dyDescent="0.2">
      <c r="A47" s="406" t="s">
        <v>407</v>
      </c>
      <c r="B47" s="154">
        <v>85</v>
      </c>
      <c r="C47" s="154">
        <v>1147</v>
      </c>
      <c r="D47" s="154">
        <v>447</v>
      </c>
      <c r="E47" s="154">
        <v>84</v>
      </c>
      <c r="F47" s="129"/>
      <c r="G47" s="165">
        <f t="shared" si="0"/>
        <v>13.494117647058824</v>
      </c>
      <c r="H47" s="166">
        <f t="shared" si="1"/>
        <v>5.2588235294117647</v>
      </c>
      <c r="I47" s="174">
        <f t="shared" si="2"/>
        <v>0.18791946308724833</v>
      </c>
      <c r="K47" s="556" t="s">
        <v>407</v>
      </c>
    </row>
    <row r="48" spans="1:11" x14ac:dyDescent="0.2">
      <c r="A48" s="407" t="s">
        <v>36</v>
      </c>
      <c r="B48" s="155">
        <v>14</v>
      </c>
      <c r="C48" s="155">
        <v>275</v>
      </c>
      <c r="D48" s="155">
        <v>130</v>
      </c>
      <c r="E48" s="155">
        <v>14</v>
      </c>
      <c r="F48" s="129"/>
      <c r="G48" s="167">
        <f t="shared" si="0"/>
        <v>19.642857142857142</v>
      </c>
      <c r="H48" s="167">
        <f t="shared" si="1"/>
        <v>9.2857142857142865</v>
      </c>
      <c r="I48" s="136">
        <f t="shared" si="2"/>
        <v>0.1076923076923077</v>
      </c>
      <c r="K48" s="556">
        <v>25</v>
      </c>
    </row>
    <row r="49" spans="1:11" x14ac:dyDescent="0.2">
      <c r="A49" s="408" t="s">
        <v>37</v>
      </c>
      <c r="B49" s="156">
        <v>22</v>
      </c>
      <c r="C49" s="156">
        <v>388</v>
      </c>
      <c r="D49" s="156">
        <v>158</v>
      </c>
      <c r="E49" s="156">
        <v>21</v>
      </c>
      <c r="F49" s="129"/>
      <c r="G49" s="168">
        <f t="shared" si="0"/>
        <v>17.636363636363637</v>
      </c>
      <c r="H49" s="168">
        <f t="shared" si="1"/>
        <v>7.1818181818181817</v>
      </c>
      <c r="I49" s="137">
        <f t="shared" si="2"/>
        <v>0.13291139240506328</v>
      </c>
      <c r="K49" s="556">
        <v>26</v>
      </c>
    </row>
    <row r="50" spans="1:11" x14ac:dyDescent="0.2">
      <c r="A50" s="409" t="s">
        <v>38</v>
      </c>
      <c r="B50" s="157">
        <v>49</v>
      </c>
      <c r="C50" s="157">
        <v>484</v>
      </c>
      <c r="D50" s="157">
        <v>233</v>
      </c>
      <c r="E50" s="157">
        <v>49</v>
      </c>
      <c r="F50" s="129"/>
      <c r="G50" s="169">
        <f t="shared" si="0"/>
        <v>9.8775510204081627</v>
      </c>
      <c r="H50" s="169">
        <f t="shared" si="1"/>
        <v>4.7551020408163263</v>
      </c>
      <c r="I50" s="138">
        <f t="shared" si="2"/>
        <v>0.21030042918454936</v>
      </c>
      <c r="K50" s="556">
        <v>27</v>
      </c>
    </row>
    <row r="51" spans="1:11" x14ac:dyDescent="0.2">
      <c r="A51" s="410" t="s">
        <v>285</v>
      </c>
      <c r="B51" s="158">
        <v>23</v>
      </c>
      <c r="C51" s="158">
        <v>124</v>
      </c>
      <c r="D51" s="158">
        <v>101</v>
      </c>
      <c r="E51" s="158">
        <v>23</v>
      </c>
      <c r="F51" s="129"/>
      <c r="G51" s="170">
        <f t="shared" si="0"/>
        <v>5.3913043478260869</v>
      </c>
      <c r="H51" s="171">
        <f t="shared" si="1"/>
        <v>4.3913043478260869</v>
      </c>
      <c r="I51" s="175">
        <f t="shared" si="2"/>
        <v>0.22772277227722773</v>
      </c>
      <c r="K51" s="556" t="s">
        <v>285</v>
      </c>
    </row>
    <row r="52" spans="1:11" x14ac:dyDescent="0.2">
      <c r="A52" s="407" t="s">
        <v>39</v>
      </c>
      <c r="B52" s="155">
        <v>16</v>
      </c>
      <c r="C52" s="155">
        <v>86</v>
      </c>
      <c r="D52" s="155">
        <v>69</v>
      </c>
      <c r="E52" s="155">
        <v>16</v>
      </c>
      <c r="F52" s="129"/>
      <c r="G52" s="167">
        <f t="shared" si="0"/>
        <v>5.375</v>
      </c>
      <c r="H52" s="167">
        <f t="shared" si="1"/>
        <v>4.3125</v>
      </c>
      <c r="I52" s="136">
        <f t="shared" si="2"/>
        <v>0.2318840579710145</v>
      </c>
      <c r="K52" s="556">
        <v>28</v>
      </c>
    </row>
    <row r="53" spans="1:11" x14ac:dyDescent="0.2">
      <c r="A53" s="408" t="s">
        <v>40</v>
      </c>
      <c r="B53" s="156">
        <v>4</v>
      </c>
      <c r="C53" s="156">
        <v>17</v>
      </c>
      <c r="D53" s="156">
        <v>16</v>
      </c>
      <c r="E53" s="156">
        <v>4</v>
      </c>
      <c r="F53" s="129"/>
      <c r="G53" s="168">
        <f t="shared" si="0"/>
        <v>4.25</v>
      </c>
      <c r="H53" s="168">
        <f t="shared" si="1"/>
        <v>4</v>
      </c>
      <c r="I53" s="137">
        <f t="shared" si="2"/>
        <v>0.25</v>
      </c>
      <c r="K53" s="556">
        <v>29</v>
      </c>
    </row>
    <row r="54" spans="1:11" x14ac:dyDescent="0.2">
      <c r="A54" s="409" t="s">
        <v>41</v>
      </c>
      <c r="B54" s="157">
        <v>3</v>
      </c>
      <c r="C54" s="157">
        <v>21</v>
      </c>
      <c r="D54" s="157">
        <v>20</v>
      </c>
      <c r="E54" s="157">
        <v>3</v>
      </c>
      <c r="F54" s="129"/>
      <c r="G54" s="169">
        <f t="shared" si="0"/>
        <v>7</v>
      </c>
      <c r="H54" s="169">
        <f t="shared" si="1"/>
        <v>6.666666666666667</v>
      </c>
      <c r="I54" s="138">
        <f t="shared" si="2"/>
        <v>0.15</v>
      </c>
      <c r="K54" s="556">
        <v>30</v>
      </c>
    </row>
    <row r="55" spans="1:11" x14ac:dyDescent="0.2">
      <c r="A55" s="410" t="s">
        <v>289</v>
      </c>
      <c r="B55" s="158">
        <v>36</v>
      </c>
      <c r="C55" s="158">
        <v>244</v>
      </c>
      <c r="D55" s="158">
        <v>191</v>
      </c>
      <c r="E55" s="158">
        <v>36</v>
      </c>
      <c r="F55" s="129"/>
      <c r="G55" s="170">
        <f t="shared" si="0"/>
        <v>6.7777777777777777</v>
      </c>
      <c r="H55" s="171">
        <f t="shared" si="1"/>
        <v>5.3055555555555554</v>
      </c>
      <c r="I55" s="175">
        <f t="shared" si="2"/>
        <v>0.18848167539267016</v>
      </c>
      <c r="K55" s="556" t="s">
        <v>289</v>
      </c>
    </row>
    <row r="56" spans="1:11" x14ac:dyDescent="0.2">
      <c r="A56" s="407" t="s">
        <v>42</v>
      </c>
      <c r="B56" s="155">
        <v>12</v>
      </c>
      <c r="C56" s="155">
        <v>134</v>
      </c>
      <c r="D56" s="155">
        <v>113</v>
      </c>
      <c r="E56" s="155">
        <v>12</v>
      </c>
      <c r="F56" s="129"/>
      <c r="G56" s="167">
        <f t="shared" si="0"/>
        <v>11.166666666666666</v>
      </c>
      <c r="H56" s="167">
        <f t="shared" si="1"/>
        <v>9.4166666666666661</v>
      </c>
      <c r="I56" s="136">
        <f t="shared" si="2"/>
        <v>0.10619469026548672</v>
      </c>
      <c r="K56" s="556">
        <v>31</v>
      </c>
    </row>
    <row r="57" spans="1:11" x14ac:dyDescent="0.2">
      <c r="A57" s="408" t="s">
        <v>43</v>
      </c>
      <c r="B57" s="156">
        <v>7</v>
      </c>
      <c r="C57" s="156">
        <v>39</v>
      </c>
      <c r="D57" s="156">
        <v>32</v>
      </c>
      <c r="E57" s="156">
        <v>7</v>
      </c>
      <c r="F57" s="129"/>
      <c r="G57" s="168">
        <f t="shared" si="0"/>
        <v>5.5714285714285712</v>
      </c>
      <c r="H57" s="168">
        <f t="shared" si="1"/>
        <v>4.5714285714285712</v>
      </c>
      <c r="I57" s="137">
        <f t="shared" si="2"/>
        <v>0.21875</v>
      </c>
      <c r="K57" s="556">
        <v>32</v>
      </c>
    </row>
    <row r="58" spans="1:11" x14ac:dyDescent="0.2">
      <c r="A58" s="409" t="s">
        <v>44</v>
      </c>
      <c r="B58" s="157">
        <v>17</v>
      </c>
      <c r="C58" s="157">
        <v>71</v>
      </c>
      <c r="D58" s="157">
        <v>61</v>
      </c>
      <c r="E58" s="157">
        <v>17</v>
      </c>
      <c r="F58" s="129"/>
      <c r="G58" s="169">
        <f t="shared" si="0"/>
        <v>4.1764705882352944</v>
      </c>
      <c r="H58" s="169">
        <f t="shared" si="1"/>
        <v>3.5882352941176472</v>
      </c>
      <c r="I58" s="138">
        <f t="shared" si="2"/>
        <v>0.27868852459016391</v>
      </c>
      <c r="K58" s="556">
        <v>33</v>
      </c>
    </row>
    <row r="59" spans="1:11" x14ac:dyDescent="0.2">
      <c r="A59" s="410" t="s">
        <v>293</v>
      </c>
      <c r="B59" s="158">
        <v>22</v>
      </c>
      <c r="C59" s="158">
        <v>74</v>
      </c>
      <c r="D59" s="158">
        <v>66</v>
      </c>
      <c r="E59" s="158">
        <v>19</v>
      </c>
      <c r="F59" s="129"/>
      <c r="G59" s="170">
        <f t="shared" si="0"/>
        <v>3.3636363636363638</v>
      </c>
      <c r="H59" s="171">
        <f t="shared" si="1"/>
        <v>3</v>
      </c>
      <c r="I59" s="175">
        <f t="shared" si="2"/>
        <v>0.2878787878787879</v>
      </c>
      <c r="K59" s="556" t="s">
        <v>293</v>
      </c>
    </row>
    <row r="60" spans="1:11" x14ac:dyDescent="0.2">
      <c r="A60" s="407" t="s">
        <v>45</v>
      </c>
      <c r="B60" s="155">
        <v>5</v>
      </c>
      <c r="C60" s="155">
        <v>27</v>
      </c>
      <c r="D60" s="155">
        <v>26</v>
      </c>
      <c r="E60" s="155">
        <v>5</v>
      </c>
      <c r="F60" s="129"/>
      <c r="G60" s="167">
        <f t="shared" si="0"/>
        <v>5.4</v>
      </c>
      <c r="H60" s="167">
        <f t="shared" si="1"/>
        <v>5.2</v>
      </c>
      <c r="I60" s="136">
        <f t="shared" si="2"/>
        <v>0.19230769230769232</v>
      </c>
      <c r="K60" s="556">
        <v>34</v>
      </c>
    </row>
    <row r="61" spans="1:11" x14ac:dyDescent="0.2">
      <c r="A61" s="408" t="s">
        <v>46</v>
      </c>
      <c r="B61" s="156">
        <v>10</v>
      </c>
      <c r="C61" s="156">
        <v>33</v>
      </c>
      <c r="D61" s="156">
        <v>27</v>
      </c>
      <c r="E61" s="156">
        <v>9</v>
      </c>
      <c r="F61" s="129"/>
      <c r="G61" s="168">
        <f t="shared" si="0"/>
        <v>3.3</v>
      </c>
      <c r="H61" s="168">
        <f t="shared" si="1"/>
        <v>2.7</v>
      </c>
      <c r="I61" s="137">
        <f t="shared" si="2"/>
        <v>0.33333333333333331</v>
      </c>
      <c r="K61" s="556">
        <v>35</v>
      </c>
    </row>
    <row r="62" spans="1:11" x14ac:dyDescent="0.2">
      <c r="A62" s="408" t="s">
        <v>47</v>
      </c>
      <c r="B62" s="156">
        <v>4</v>
      </c>
      <c r="C62" s="156">
        <v>9</v>
      </c>
      <c r="D62" s="156">
        <v>9</v>
      </c>
      <c r="E62" s="156">
        <v>4</v>
      </c>
      <c r="F62" s="129"/>
      <c r="G62" s="168">
        <f t="shared" si="0"/>
        <v>2.25</v>
      </c>
      <c r="H62" s="168">
        <f t="shared" si="1"/>
        <v>2.25</v>
      </c>
      <c r="I62" s="137">
        <f t="shared" si="2"/>
        <v>0.44444444444444442</v>
      </c>
      <c r="K62" s="556">
        <v>36</v>
      </c>
    </row>
    <row r="63" spans="1:11" x14ac:dyDescent="0.2">
      <c r="A63" s="409" t="s">
        <v>48</v>
      </c>
      <c r="B63" s="157">
        <v>3</v>
      </c>
      <c r="C63" s="157">
        <v>5</v>
      </c>
      <c r="D63" s="157">
        <v>5</v>
      </c>
      <c r="E63" s="157">
        <v>1</v>
      </c>
      <c r="F63" s="129"/>
      <c r="G63" s="169">
        <f t="shared" si="0"/>
        <v>1.6666666666666667</v>
      </c>
      <c r="H63" s="169">
        <f t="shared" si="1"/>
        <v>1.6666666666666667</v>
      </c>
      <c r="I63" s="138">
        <f t="shared" si="2"/>
        <v>0.2</v>
      </c>
      <c r="K63" s="556">
        <v>37</v>
      </c>
    </row>
    <row r="64" spans="1:11" ht="25.5" x14ac:dyDescent="0.2">
      <c r="A64" s="410" t="s">
        <v>408</v>
      </c>
      <c r="B64" s="158">
        <v>81</v>
      </c>
      <c r="C64" s="158">
        <v>601</v>
      </c>
      <c r="D64" s="158">
        <v>318</v>
      </c>
      <c r="E64" s="158">
        <v>78</v>
      </c>
      <c r="F64" s="129"/>
      <c r="G64" s="170">
        <f t="shared" si="0"/>
        <v>7.4197530864197532</v>
      </c>
      <c r="H64" s="171">
        <f t="shared" si="1"/>
        <v>3.925925925925926</v>
      </c>
      <c r="I64" s="175">
        <f t="shared" si="2"/>
        <v>0.24528301886792453</v>
      </c>
      <c r="K64" s="556" t="s">
        <v>408</v>
      </c>
    </row>
    <row r="65" spans="1:11" x14ac:dyDescent="0.2">
      <c r="A65" s="407" t="s">
        <v>49</v>
      </c>
      <c r="B65" s="155">
        <v>29</v>
      </c>
      <c r="C65" s="155">
        <v>208</v>
      </c>
      <c r="D65" s="155">
        <v>124</v>
      </c>
      <c r="E65" s="155">
        <v>27</v>
      </c>
      <c r="F65" s="129"/>
      <c r="G65" s="167">
        <f t="shared" si="0"/>
        <v>7.1724137931034484</v>
      </c>
      <c r="H65" s="167">
        <f t="shared" si="1"/>
        <v>4.2758620689655169</v>
      </c>
      <c r="I65" s="136">
        <f t="shared" si="2"/>
        <v>0.21774193548387097</v>
      </c>
      <c r="K65" s="556">
        <v>60</v>
      </c>
    </row>
    <row r="66" spans="1:11" x14ac:dyDescent="0.2">
      <c r="A66" s="408" t="s">
        <v>50</v>
      </c>
      <c r="B66" s="156">
        <v>22</v>
      </c>
      <c r="C66" s="156">
        <v>220</v>
      </c>
      <c r="D66" s="156">
        <v>120</v>
      </c>
      <c r="E66" s="156">
        <v>22</v>
      </c>
      <c r="F66" s="129"/>
      <c r="G66" s="168">
        <f t="shared" si="0"/>
        <v>10</v>
      </c>
      <c r="H66" s="168">
        <f t="shared" si="1"/>
        <v>5.4545454545454541</v>
      </c>
      <c r="I66" s="137">
        <f t="shared" si="2"/>
        <v>0.18333333333333332</v>
      </c>
      <c r="K66" s="556">
        <v>61</v>
      </c>
    </row>
    <row r="67" spans="1:11" x14ac:dyDescent="0.2">
      <c r="A67" s="408" t="s">
        <v>51</v>
      </c>
      <c r="B67" s="156">
        <v>17</v>
      </c>
      <c r="C67" s="156">
        <v>68</v>
      </c>
      <c r="D67" s="156">
        <v>53</v>
      </c>
      <c r="E67" s="156">
        <v>16</v>
      </c>
      <c r="F67" s="129"/>
      <c r="G67" s="168">
        <f t="shared" si="0"/>
        <v>4</v>
      </c>
      <c r="H67" s="168">
        <f t="shared" si="1"/>
        <v>3.1176470588235294</v>
      </c>
      <c r="I67" s="137">
        <f t="shared" si="2"/>
        <v>0.30188679245283018</v>
      </c>
      <c r="K67" s="556">
        <v>62</v>
      </c>
    </row>
    <row r="68" spans="1:11" x14ac:dyDescent="0.2">
      <c r="A68" s="409" t="s">
        <v>52</v>
      </c>
      <c r="B68" s="157">
        <v>13</v>
      </c>
      <c r="C68" s="157">
        <v>105</v>
      </c>
      <c r="D68" s="157">
        <v>66</v>
      </c>
      <c r="E68" s="157">
        <v>13</v>
      </c>
      <c r="F68" s="129"/>
      <c r="G68" s="169">
        <f t="shared" si="0"/>
        <v>8.0769230769230766</v>
      </c>
      <c r="H68" s="169">
        <f t="shared" si="1"/>
        <v>5.0769230769230766</v>
      </c>
      <c r="I68" s="138">
        <f t="shared" si="2"/>
        <v>0.19696969696969696</v>
      </c>
      <c r="K68" s="556">
        <v>63</v>
      </c>
    </row>
    <row r="69" spans="1:11" x14ac:dyDescent="0.2">
      <c r="A69" s="410" t="s">
        <v>409</v>
      </c>
      <c r="B69" s="158">
        <v>47</v>
      </c>
      <c r="C69" s="158">
        <v>252</v>
      </c>
      <c r="D69" s="158">
        <v>164</v>
      </c>
      <c r="E69" s="158">
        <v>44</v>
      </c>
      <c r="F69" s="129"/>
      <c r="G69" s="170">
        <f t="shared" si="0"/>
        <v>5.3617021276595747</v>
      </c>
      <c r="H69" s="171">
        <f t="shared" si="1"/>
        <v>3.4893617021276597</v>
      </c>
      <c r="I69" s="175">
        <f t="shared" si="2"/>
        <v>0.26829268292682928</v>
      </c>
      <c r="K69" s="556" t="s">
        <v>409</v>
      </c>
    </row>
    <row r="70" spans="1:11" x14ac:dyDescent="0.2">
      <c r="A70" s="407" t="s">
        <v>53</v>
      </c>
      <c r="B70" s="155">
        <v>18</v>
      </c>
      <c r="C70" s="155">
        <v>139</v>
      </c>
      <c r="D70" s="155">
        <v>86</v>
      </c>
      <c r="E70" s="155">
        <v>16</v>
      </c>
      <c r="F70" s="129"/>
      <c r="G70" s="167">
        <f t="shared" si="0"/>
        <v>7.7222222222222223</v>
      </c>
      <c r="H70" s="167">
        <f t="shared" si="1"/>
        <v>4.7777777777777777</v>
      </c>
      <c r="I70" s="136">
        <f t="shared" si="2"/>
        <v>0.18604651162790697</v>
      </c>
      <c r="K70" s="556">
        <v>64</v>
      </c>
    </row>
    <row r="71" spans="1:11" x14ac:dyDescent="0.2">
      <c r="A71" s="408" t="s">
        <v>54</v>
      </c>
      <c r="B71" s="156">
        <v>9</v>
      </c>
      <c r="C71" s="156">
        <v>54</v>
      </c>
      <c r="D71" s="156">
        <v>44</v>
      </c>
      <c r="E71" s="156">
        <v>9</v>
      </c>
      <c r="F71" s="129"/>
      <c r="G71" s="168">
        <f t="shared" si="0"/>
        <v>6</v>
      </c>
      <c r="H71" s="168">
        <f t="shared" si="1"/>
        <v>4.8888888888888893</v>
      </c>
      <c r="I71" s="137">
        <f t="shared" si="2"/>
        <v>0.20454545454545456</v>
      </c>
      <c r="K71" s="556">
        <v>65</v>
      </c>
    </row>
    <row r="72" spans="1:11" x14ac:dyDescent="0.2">
      <c r="A72" s="408" t="s">
        <v>55</v>
      </c>
      <c r="B72" s="156">
        <v>5</v>
      </c>
      <c r="C72" s="156">
        <v>15</v>
      </c>
      <c r="D72" s="156">
        <v>15</v>
      </c>
      <c r="E72" s="156">
        <v>5</v>
      </c>
      <c r="F72" s="129"/>
      <c r="G72" s="168">
        <f t="shared" si="0"/>
        <v>3</v>
      </c>
      <c r="H72" s="168">
        <f t="shared" si="1"/>
        <v>3</v>
      </c>
      <c r="I72" s="137">
        <f t="shared" si="2"/>
        <v>0.33333333333333331</v>
      </c>
      <c r="K72" s="556">
        <v>66</v>
      </c>
    </row>
    <row r="73" spans="1:11" x14ac:dyDescent="0.2">
      <c r="A73" s="408" t="s">
        <v>56</v>
      </c>
      <c r="B73" s="156">
        <v>9</v>
      </c>
      <c r="C73" s="156">
        <v>25</v>
      </c>
      <c r="D73" s="156">
        <v>24</v>
      </c>
      <c r="E73" s="156">
        <v>8</v>
      </c>
      <c r="F73" s="129"/>
      <c r="G73" s="168">
        <f t="shared" si="0"/>
        <v>2.7777777777777777</v>
      </c>
      <c r="H73" s="168">
        <f t="shared" si="1"/>
        <v>2.6666666666666665</v>
      </c>
      <c r="I73" s="137">
        <f t="shared" si="2"/>
        <v>0.33333333333333331</v>
      </c>
      <c r="K73" s="556">
        <v>67</v>
      </c>
    </row>
    <row r="74" spans="1:11" x14ac:dyDescent="0.2">
      <c r="A74" s="408" t="s">
        <v>57</v>
      </c>
      <c r="B74" s="156">
        <v>3</v>
      </c>
      <c r="C74" s="156">
        <v>4</v>
      </c>
      <c r="D74" s="156">
        <v>4</v>
      </c>
      <c r="E74" s="156">
        <v>3</v>
      </c>
      <c r="F74" s="129"/>
      <c r="G74" s="168">
        <f t="shared" si="0"/>
        <v>1.3333333333333333</v>
      </c>
      <c r="H74" s="168">
        <f t="shared" si="1"/>
        <v>1.3333333333333333</v>
      </c>
      <c r="I74" s="137">
        <f t="shared" si="2"/>
        <v>0.75</v>
      </c>
      <c r="K74" s="556">
        <v>68</v>
      </c>
    </row>
    <row r="75" spans="1:11" x14ac:dyDescent="0.2">
      <c r="A75" s="409" t="s">
        <v>58</v>
      </c>
      <c r="B75" s="157">
        <v>3</v>
      </c>
      <c r="C75" s="157">
        <v>15</v>
      </c>
      <c r="D75" s="157">
        <v>14</v>
      </c>
      <c r="E75" s="157">
        <v>3</v>
      </c>
      <c r="F75" s="129"/>
      <c r="G75" s="169">
        <f t="shared" ref="G75:G84" si="3">IFERROR(C75/B75,"")</f>
        <v>5</v>
      </c>
      <c r="H75" s="169">
        <f t="shared" ref="H75:H84" si="4">IFERROR(D75/B75,"")</f>
        <v>4.666666666666667</v>
      </c>
      <c r="I75" s="138">
        <f t="shared" ref="I75:I84" si="5">IFERROR(E75/D75,"")</f>
        <v>0.21428571428571427</v>
      </c>
      <c r="K75" s="556">
        <v>69</v>
      </c>
    </row>
    <row r="76" spans="1:11" ht="25.5" x14ac:dyDescent="0.2">
      <c r="A76" s="405" t="s">
        <v>472</v>
      </c>
      <c r="B76" s="153">
        <v>19</v>
      </c>
      <c r="C76" s="153">
        <v>42</v>
      </c>
      <c r="D76" s="153">
        <v>32</v>
      </c>
      <c r="E76" s="153">
        <v>18</v>
      </c>
      <c r="F76" s="129"/>
      <c r="G76" s="163">
        <f t="shared" si="3"/>
        <v>2.2105263157894739</v>
      </c>
      <c r="H76" s="164">
        <f t="shared" si="4"/>
        <v>1.6842105263157894</v>
      </c>
      <c r="I76" s="173">
        <f t="shared" si="5"/>
        <v>0.5625</v>
      </c>
      <c r="K76" s="556" t="s">
        <v>446</v>
      </c>
    </row>
    <row r="77" spans="1:11" x14ac:dyDescent="0.2">
      <c r="A77" s="406" t="s">
        <v>85</v>
      </c>
      <c r="B77" s="154">
        <v>15</v>
      </c>
      <c r="C77" s="154">
        <v>37</v>
      </c>
      <c r="D77" s="154">
        <v>27</v>
      </c>
      <c r="E77" s="154">
        <v>15</v>
      </c>
      <c r="F77" s="129"/>
      <c r="G77" s="165">
        <f t="shared" si="3"/>
        <v>2.4666666666666668</v>
      </c>
      <c r="H77" s="166">
        <f t="shared" si="4"/>
        <v>1.8</v>
      </c>
      <c r="I77" s="174">
        <f t="shared" si="5"/>
        <v>0.55555555555555558</v>
      </c>
      <c r="K77" s="556" t="s">
        <v>85</v>
      </c>
    </row>
    <row r="78" spans="1:11" x14ac:dyDescent="0.2">
      <c r="A78" s="407" t="s">
        <v>32</v>
      </c>
      <c r="B78" s="155">
        <v>6</v>
      </c>
      <c r="C78" s="155">
        <v>11</v>
      </c>
      <c r="D78" s="155">
        <v>9</v>
      </c>
      <c r="E78" s="155">
        <v>6</v>
      </c>
      <c r="F78" s="129"/>
      <c r="G78" s="167">
        <f t="shared" si="3"/>
        <v>1.8333333333333333</v>
      </c>
      <c r="H78" s="167">
        <f t="shared" si="4"/>
        <v>1.5</v>
      </c>
      <c r="I78" s="136">
        <f t="shared" si="5"/>
        <v>0.66666666666666663</v>
      </c>
      <c r="K78" s="556">
        <v>85</v>
      </c>
    </row>
    <row r="79" spans="1:11" x14ac:dyDescent="0.2">
      <c r="A79" s="408" t="s">
        <v>33</v>
      </c>
      <c r="B79" s="156">
        <v>4</v>
      </c>
      <c r="C79" s="156">
        <v>16</v>
      </c>
      <c r="D79" s="156">
        <v>12</v>
      </c>
      <c r="E79" s="156">
        <v>4</v>
      </c>
      <c r="F79" s="129"/>
      <c r="G79" s="168">
        <f t="shared" si="3"/>
        <v>4</v>
      </c>
      <c r="H79" s="168">
        <f t="shared" si="4"/>
        <v>3</v>
      </c>
      <c r="I79" s="137">
        <f t="shared" si="5"/>
        <v>0.33333333333333331</v>
      </c>
      <c r="K79" s="556">
        <v>86</v>
      </c>
    </row>
    <row r="80" spans="1:11" x14ac:dyDescent="0.2">
      <c r="A80" s="412" t="s">
        <v>34</v>
      </c>
      <c r="B80" s="159">
        <v>5</v>
      </c>
      <c r="C80" s="159">
        <v>10</v>
      </c>
      <c r="D80" s="159">
        <v>7</v>
      </c>
      <c r="E80" s="159">
        <v>5</v>
      </c>
      <c r="F80" s="129"/>
      <c r="G80" s="172">
        <f t="shared" si="3"/>
        <v>2</v>
      </c>
      <c r="H80" s="172">
        <f t="shared" si="4"/>
        <v>1.4</v>
      </c>
      <c r="I80" s="141">
        <f t="shared" si="5"/>
        <v>0.7142857142857143</v>
      </c>
      <c r="K80" s="556">
        <v>87</v>
      </c>
    </row>
    <row r="81" spans="1:13" x14ac:dyDescent="0.2">
      <c r="A81" s="406" t="s">
        <v>445</v>
      </c>
      <c r="B81" s="154">
        <v>4</v>
      </c>
      <c r="C81" s="154">
        <v>5</v>
      </c>
      <c r="D81" s="154">
        <v>5</v>
      </c>
      <c r="E81" s="154">
        <v>3</v>
      </c>
      <c r="F81" s="129"/>
      <c r="G81" s="165">
        <f t="shared" si="3"/>
        <v>1.25</v>
      </c>
      <c r="H81" s="166">
        <f t="shared" si="4"/>
        <v>1.25</v>
      </c>
      <c r="I81" s="174">
        <f t="shared" si="5"/>
        <v>0.6</v>
      </c>
      <c r="K81" s="556" t="s">
        <v>445</v>
      </c>
    </row>
    <row r="82" spans="1:13" x14ac:dyDescent="0.2">
      <c r="A82" s="407">
        <v>90</v>
      </c>
      <c r="B82" s="155">
        <v>1</v>
      </c>
      <c r="C82" s="155">
        <v>1</v>
      </c>
      <c r="D82" s="155">
        <v>1</v>
      </c>
      <c r="E82" s="155">
        <v>1</v>
      </c>
      <c r="F82" s="129"/>
      <c r="G82" s="167">
        <f t="shared" si="3"/>
        <v>1</v>
      </c>
      <c r="H82" s="167">
        <f t="shared" si="4"/>
        <v>1</v>
      </c>
      <c r="I82" s="136">
        <f t="shared" si="5"/>
        <v>1</v>
      </c>
      <c r="K82" s="556">
        <v>90</v>
      </c>
    </row>
    <row r="83" spans="1:13" s="491" customFormat="1" x14ac:dyDescent="0.2">
      <c r="A83" s="528">
        <v>91</v>
      </c>
      <c r="B83" s="505">
        <v>3</v>
      </c>
      <c r="C83" s="505">
        <v>4</v>
      </c>
      <c r="D83" s="505">
        <v>4</v>
      </c>
      <c r="E83" s="505">
        <v>2</v>
      </c>
      <c r="F83" s="129"/>
      <c r="G83" s="167">
        <f t="shared" si="3"/>
        <v>1.3333333333333333</v>
      </c>
      <c r="H83" s="167">
        <f t="shared" si="4"/>
        <v>1.3333333333333333</v>
      </c>
      <c r="I83" s="499">
        <f t="shared" si="5"/>
        <v>0.5</v>
      </c>
      <c r="J83" s="543"/>
      <c r="K83" s="556">
        <v>91</v>
      </c>
      <c r="L83" s="543"/>
      <c r="M83" s="543"/>
    </row>
    <row r="84" spans="1:13" s="491" customFormat="1" x14ac:dyDescent="0.2">
      <c r="A84" s="528">
        <v>92</v>
      </c>
      <c r="B84" s="505"/>
      <c r="C84" s="505"/>
      <c r="D84" s="505"/>
      <c r="E84" s="505"/>
      <c r="F84" s="129"/>
      <c r="G84" s="167" t="str">
        <f t="shared" si="3"/>
        <v/>
      </c>
      <c r="H84" s="167" t="str">
        <f t="shared" si="4"/>
        <v/>
      </c>
      <c r="I84" s="499" t="str">
        <f t="shared" si="5"/>
        <v/>
      </c>
      <c r="J84" s="543"/>
      <c r="K84" s="556">
        <v>92</v>
      </c>
      <c r="L84" s="543"/>
      <c r="M84" s="543"/>
    </row>
    <row r="85" spans="1:13" s="491" customFormat="1" x14ac:dyDescent="0.2">
      <c r="A85" s="554"/>
      <c r="B85" s="550"/>
      <c r="C85" s="550"/>
      <c r="D85" s="550"/>
      <c r="E85" s="550"/>
      <c r="F85" s="129"/>
      <c r="G85" s="551"/>
      <c r="H85" s="551"/>
      <c r="I85" s="555"/>
      <c r="J85" s="543"/>
      <c r="K85" s="556"/>
      <c r="L85" s="543"/>
      <c r="M85" s="543"/>
    </row>
    <row r="86" spans="1:13" x14ac:dyDescent="0.2">
      <c r="A86" s="415" t="s">
        <v>59</v>
      </c>
      <c r="B86" s="12">
        <f>B76+B46+B19+B10</f>
        <v>704</v>
      </c>
      <c r="C86" s="12">
        <v>4923</v>
      </c>
      <c r="D86" s="12">
        <v>2361</v>
      </c>
      <c r="E86" s="177">
        <f>E76+E46+E19+E10</f>
        <v>665</v>
      </c>
      <c r="G86" s="178">
        <f t="shared" ref="G86" si="6">IFERROR(C86/B86,"")</f>
        <v>6.9928977272727275</v>
      </c>
      <c r="H86" s="179">
        <f t="shared" ref="H86" si="7">IFERROR(D86/B86,"")</f>
        <v>3.3536931818181817</v>
      </c>
      <c r="I86" s="133">
        <f t="shared" ref="I86" si="8">IFERROR(E86/D86,"")</f>
        <v>0.28166031342651421</v>
      </c>
      <c r="K86" s="556" t="s">
        <v>59</v>
      </c>
    </row>
    <row r="87" spans="1:13" ht="12.75" customHeight="1" x14ac:dyDescent="0.2">
      <c r="C87" s="103"/>
      <c r="D87" s="103"/>
      <c r="E87" s="103"/>
    </row>
    <row r="88" spans="1:13" ht="24.75" customHeight="1" x14ac:dyDescent="0.2">
      <c r="A88" s="600" t="s">
        <v>442</v>
      </c>
      <c r="B88" s="601"/>
      <c r="C88" s="601"/>
      <c r="D88" s="601"/>
      <c r="E88" s="601"/>
      <c r="F88" s="601"/>
      <c r="G88" s="601"/>
      <c r="H88" s="601"/>
      <c r="I88" s="601"/>
    </row>
    <row r="89" spans="1:13" ht="16.5" customHeight="1" x14ac:dyDescent="0.2">
      <c r="A89" s="416" t="s">
        <v>466</v>
      </c>
    </row>
    <row r="90" spans="1:13" ht="11.25" customHeight="1" x14ac:dyDescent="0.2">
      <c r="A90" s="602" t="s">
        <v>512</v>
      </c>
      <c r="B90" s="602"/>
      <c r="C90" s="602"/>
      <c r="D90" s="602"/>
      <c r="E90" s="602"/>
      <c r="F90" s="602"/>
      <c r="G90" s="602"/>
      <c r="H90" s="602"/>
      <c r="I90" s="602"/>
    </row>
    <row r="91" spans="1:13" ht="28.9" customHeight="1" x14ac:dyDescent="0.2"/>
    <row r="93" spans="1:13" ht="27.75" customHeight="1" x14ac:dyDescent="0.2"/>
  </sheetData>
  <mergeCells count="5">
    <mergeCell ref="A2:I2"/>
    <mergeCell ref="A5:I5"/>
    <mergeCell ref="A8:A9"/>
    <mergeCell ref="A90:I90"/>
    <mergeCell ref="A88:I88"/>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92D050"/>
    <pageSetUpPr fitToPage="1"/>
  </sheetPr>
  <dimension ref="A1:AH92"/>
  <sheetViews>
    <sheetView showGridLines="0" workbookViewId="0">
      <pane ySplit="9" topLeftCell="A10" activePane="bottomLeft" state="frozen"/>
      <selection activeCell="K19" sqref="K19"/>
      <selection pane="bottomLeft" activeCell="K19" sqref="K19"/>
    </sheetView>
  </sheetViews>
  <sheetFormatPr baseColWidth="10" defaultRowHeight="12.75" x14ac:dyDescent="0.2"/>
  <cols>
    <col min="1" max="1" width="33.1640625" customWidth="1"/>
    <col min="2" max="2" width="8.33203125" bestFit="1" customWidth="1"/>
    <col min="3" max="3" width="13.6640625" bestFit="1" customWidth="1"/>
    <col min="4" max="4" width="8.33203125" bestFit="1" customWidth="1"/>
    <col min="5" max="5" width="13.6640625" bestFit="1" customWidth="1"/>
    <col min="6" max="6" width="8.33203125" bestFit="1" customWidth="1"/>
    <col min="7" max="7" width="13.6640625" bestFit="1" customWidth="1"/>
    <col min="8" max="8" width="8.33203125" bestFit="1" customWidth="1"/>
    <col min="9" max="9" width="13.6640625" bestFit="1" customWidth="1"/>
    <col min="10" max="10" width="32.1640625" style="543" customWidth="1"/>
    <col min="11" max="11" width="13.5" hidden="1" customWidth="1"/>
    <col min="12" max="12" width="14.83203125" style="425" hidden="1" customWidth="1"/>
    <col min="13" max="13" width="14.33203125" hidden="1" customWidth="1"/>
    <col min="14" max="14" width="11.33203125" style="425" hidden="1" customWidth="1"/>
    <col min="15" max="15" width="14.1640625" hidden="1" customWidth="1"/>
    <col min="16" max="16" width="13" style="425" hidden="1" customWidth="1"/>
    <col min="17" max="17" width="13.6640625" hidden="1" customWidth="1"/>
    <col min="18" max="18" width="7.33203125" style="425" hidden="1" customWidth="1"/>
    <col min="19" max="19" width="12.33203125" style="543" hidden="1" customWidth="1"/>
    <col min="20" max="20" width="29" style="543" hidden="1" customWidth="1"/>
    <col min="21" max="24" width="12" style="543"/>
    <col min="30" max="34" width="12" style="103"/>
  </cols>
  <sheetData>
    <row r="1" spans="1:24" ht="13.5" thickBot="1" x14ac:dyDescent="0.25"/>
    <row r="2" spans="1:24" ht="36.75" customHeight="1" thickTop="1" thickBot="1" x14ac:dyDescent="0.25">
      <c r="A2" s="581" t="s">
        <v>480</v>
      </c>
      <c r="B2" s="603"/>
      <c r="C2" s="603"/>
      <c r="D2" s="603"/>
      <c r="E2" s="603"/>
      <c r="F2" s="603"/>
      <c r="G2" s="603"/>
      <c r="H2" s="603"/>
      <c r="I2" s="604"/>
    </row>
    <row r="3" spans="1:24" ht="6.75" customHeight="1" thickTop="1" x14ac:dyDescent="0.2"/>
    <row r="4" spans="1:24" ht="6" customHeight="1" x14ac:dyDescent="0.2"/>
    <row r="5" spans="1:24" ht="27" customHeight="1" x14ac:dyDescent="0.2">
      <c r="A5" s="598" t="s">
        <v>434</v>
      </c>
      <c r="B5" s="598"/>
      <c r="C5" s="598"/>
      <c r="D5" s="598"/>
      <c r="E5" s="598"/>
      <c r="F5" s="598"/>
      <c r="G5" s="598"/>
      <c r="H5" s="598"/>
      <c r="I5" s="598"/>
    </row>
    <row r="6" spans="1:24" s="103" customFormat="1" x14ac:dyDescent="0.2">
      <c r="A6" s="298"/>
      <c r="B6" s="298"/>
      <c r="C6" s="298"/>
      <c r="D6" s="298"/>
      <c r="E6" s="298"/>
      <c r="F6" s="298"/>
      <c r="G6" s="298"/>
      <c r="H6" s="298"/>
      <c r="I6" s="298"/>
      <c r="J6" s="557"/>
      <c r="L6" s="425"/>
      <c r="N6" s="425"/>
      <c r="P6" s="425"/>
      <c r="R6" s="425"/>
      <c r="S6" s="557"/>
      <c r="T6" s="557"/>
      <c r="U6" s="557"/>
      <c r="V6" s="557"/>
      <c r="W6" s="557"/>
      <c r="X6" s="557"/>
    </row>
    <row r="7" spans="1:24" x14ac:dyDescent="0.2">
      <c r="A7" s="599" t="s">
        <v>227</v>
      </c>
      <c r="B7" s="591" t="s">
        <v>74</v>
      </c>
      <c r="C7" s="591"/>
      <c r="D7" s="591"/>
      <c r="E7" s="591"/>
      <c r="F7" s="591" t="s">
        <v>78</v>
      </c>
      <c r="G7" s="591"/>
      <c r="H7" s="591"/>
      <c r="I7" s="591"/>
      <c r="K7" s="591" t="s">
        <v>74</v>
      </c>
      <c r="L7" s="591"/>
      <c r="M7" s="591"/>
      <c r="N7" s="591"/>
      <c r="O7" s="591" t="s">
        <v>78</v>
      </c>
      <c r="P7" s="591"/>
      <c r="Q7" s="591"/>
      <c r="R7" s="591"/>
    </row>
    <row r="8" spans="1:24" ht="12.75" customHeight="1" x14ac:dyDescent="0.2">
      <c r="A8" s="599"/>
      <c r="B8" s="597" t="s">
        <v>91</v>
      </c>
      <c r="C8" s="597"/>
      <c r="D8" s="597" t="s">
        <v>95</v>
      </c>
      <c r="E8" s="597"/>
      <c r="F8" s="597" t="s">
        <v>91</v>
      </c>
      <c r="G8" s="597"/>
      <c r="H8" s="597" t="s">
        <v>95</v>
      </c>
      <c r="I8" s="597"/>
      <c r="K8" s="597" t="s">
        <v>91</v>
      </c>
      <c r="L8" s="597"/>
      <c r="M8" s="597" t="s">
        <v>95</v>
      </c>
      <c r="N8" s="597"/>
      <c r="O8" s="597" t="s">
        <v>91</v>
      </c>
      <c r="P8" s="597"/>
      <c r="Q8" s="597" t="s">
        <v>95</v>
      </c>
      <c r="R8" s="597"/>
    </row>
    <row r="9" spans="1:24" x14ac:dyDescent="0.2">
      <c r="A9" s="599"/>
      <c r="B9" s="180" t="s">
        <v>96</v>
      </c>
      <c r="C9" s="181" t="s">
        <v>97</v>
      </c>
      <c r="D9" s="181" t="s">
        <v>96</v>
      </c>
      <c r="E9" s="181" t="s">
        <v>97</v>
      </c>
      <c r="F9" s="181" t="s">
        <v>96</v>
      </c>
      <c r="G9" s="181" t="s">
        <v>97</v>
      </c>
      <c r="H9" s="181" t="s">
        <v>96</v>
      </c>
      <c r="I9" s="182" t="s">
        <v>97</v>
      </c>
      <c r="K9" s="180" t="s">
        <v>96</v>
      </c>
      <c r="L9" s="424" t="s">
        <v>97</v>
      </c>
      <c r="M9" s="181" t="s">
        <v>96</v>
      </c>
      <c r="N9" s="424" t="s">
        <v>97</v>
      </c>
      <c r="O9" s="181" t="s">
        <v>96</v>
      </c>
      <c r="P9" s="424" t="s">
        <v>97</v>
      </c>
      <c r="Q9" s="181" t="s">
        <v>96</v>
      </c>
      <c r="R9" s="434" t="s">
        <v>97</v>
      </c>
    </row>
    <row r="10" spans="1:24" x14ac:dyDescent="0.2">
      <c r="A10" s="599"/>
    </row>
    <row r="11" spans="1:24" x14ac:dyDescent="0.2">
      <c r="A11" s="417" t="s">
        <v>0</v>
      </c>
      <c r="B11" s="153">
        <v>1250</v>
      </c>
      <c r="C11" s="187">
        <f>IFERROR(K11/B11,"")</f>
        <v>0.4304</v>
      </c>
      <c r="D11" s="153">
        <v>252</v>
      </c>
      <c r="E11" s="187">
        <f t="shared" ref="E11:E74" si="0">IFERROR(M11/D11,"")</f>
        <v>0.48015873015873017</v>
      </c>
      <c r="F11" s="153">
        <v>294</v>
      </c>
      <c r="G11" s="187">
        <f t="shared" ref="G11:G74" si="1">IFERROR(O11/F11,"")</f>
        <v>0.40136054421768708</v>
      </c>
      <c r="H11" s="153">
        <v>91</v>
      </c>
      <c r="I11" s="187">
        <f t="shared" ref="I11:I74" si="2">IFERROR(Q11/H11,"")</f>
        <v>0.39560439560439559</v>
      </c>
      <c r="K11" s="153">
        <v>538</v>
      </c>
      <c r="L11" s="426"/>
      <c r="M11" s="153">
        <v>121</v>
      </c>
      <c r="N11" s="426"/>
      <c r="O11" s="153">
        <v>118</v>
      </c>
      <c r="P11" s="426"/>
      <c r="Q11" s="153">
        <v>36</v>
      </c>
      <c r="R11" s="426"/>
      <c r="S11" s="558"/>
      <c r="T11" s="543" t="s">
        <v>0</v>
      </c>
    </row>
    <row r="12" spans="1:24" x14ac:dyDescent="0.2">
      <c r="A12" s="418" t="s">
        <v>404</v>
      </c>
      <c r="B12" s="154">
        <v>641</v>
      </c>
      <c r="C12" s="188">
        <f t="shared" ref="C12:C75" si="3">IFERROR(K12/B12,"")</f>
        <v>0.44929797191887677</v>
      </c>
      <c r="D12" s="154">
        <v>124</v>
      </c>
      <c r="E12" s="188">
        <f t="shared" si="0"/>
        <v>0.47580645161290325</v>
      </c>
      <c r="F12" s="154">
        <v>114</v>
      </c>
      <c r="G12" s="188">
        <f t="shared" si="1"/>
        <v>0.47368421052631576</v>
      </c>
      <c r="H12" s="154">
        <v>45</v>
      </c>
      <c r="I12" s="188">
        <f t="shared" si="2"/>
        <v>0.4</v>
      </c>
      <c r="K12" s="154">
        <v>288</v>
      </c>
      <c r="L12" s="427"/>
      <c r="M12" s="154">
        <v>59</v>
      </c>
      <c r="N12" s="427"/>
      <c r="O12" s="154">
        <v>54</v>
      </c>
      <c r="P12" s="427"/>
      <c r="Q12" s="154">
        <v>18</v>
      </c>
      <c r="R12" s="427"/>
      <c r="S12" s="558"/>
      <c r="T12" s="543" t="s">
        <v>404</v>
      </c>
    </row>
    <row r="13" spans="1:24" x14ac:dyDescent="0.2">
      <c r="A13" s="419" t="s">
        <v>1</v>
      </c>
      <c r="B13" s="190">
        <v>231</v>
      </c>
      <c r="C13" s="183">
        <f t="shared" si="3"/>
        <v>0.48051948051948051</v>
      </c>
      <c r="D13" s="190">
        <v>68</v>
      </c>
      <c r="E13" s="183">
        <f t="shared" si="0"/>
        <v>0.51470588235294112</v>
      </c>
      <c r="F13" s="190">
        <v>43</v>
      </c>
      <c r="G13" s="183">
        <f t="shared" si="1"/>
        <v>0.44186046511627908</v>
      </c>
      <c r="H13" s="190">
        <v>21</v>
      </c>
      <c r="I13" s="183">
        <f t="shared" si="2"/>
        <v>0.38095238095238093</v>
      </c>
      <c r="K13" s="190">
        <v>111</v>
      </c>
      <c r="L13" s="428"/>
      <c r="M13" s="190">
        <v>35</v>
      </c>
      <c r="N13" s="428"/>
      <c r="O13" s="190">
        <v>19</v>
      </c>
      <c r="P13" s="428"/>
      <c r="Q13" s="190">
        <v>8</v>
      </c>
      <c r="R13" s="428"/>
      <c r="S13" s="558"/>
      <c r="T13" s="543">
        <v>1</v>
      </c>
    </row>
    <row r="14" spans="1:24" x14ac:dyDescent="0.2">
      <c r="A14" s="420" t="s">
        <v>2</v>
      </c>
      <c r="B14" s="191">
        <v>133</v>
      </c>
      <c r="C14" s="184">
        <f t="shared" si="3"/>
        <v>0.40601503759398494</v>
      </c>
      <c r="D14" s="191">
        <v>39</v>
      </c>
      <c r="E14" s="184">
        <f t="shared" si="0"/>
        <v>0.53846153846153844</v>
      </c>
      <c r="F14" s="191">
        <v>42</v>
      </c>
      <c r="G14" s="184">
        <f t="shared" si="1"/>
        <v>0.40476190476190477</v>
      </c>
      <c r="H14" s="191">
        <v>19</v>
      </c>
      <c r="I14" s="184">
        <f t="shared" si="2"/>
        <v>0.47368421052631576</v>
      </c>
      <c r="K14" s="191">
        <v>54</v>
      </c>
      <c r="L14" s="429"/>
      <c r="M14" s="191">
        <v>21</v>
      </c>
      <c r="N14" s="429"/>
      <c r="O14" s="191">
        <v>17</v>
      </c>
      <c r="P14" s="429"/>
      <c r="Q14" s="191">
        <v>9</v>
      </c>
      <c r="R14" s="429"/>
      <c r="S14" s="558"/>
      <c r="T14" s="543">
        <v>2</v>
      </c>
    </row>
    <row r="15" spans="1:24" x14ac:dyDescent="0.2">
      <c r="A15" s="420" t="s">
        <v>3</v>
      </c>
      <c r="B15" s="191">
        <v>58</v>
      </c>
      <c r="C15" s="184">
        <f t="shared" si="3"/>
        <v>0.31034482758620691</v>
      </c>
      <c r="D15" s="191">
        <v>4</v>
      </c>
      <c r="E15" s="184">
        <f t="shared" si="0"/>
        <v>0</v>
      </c>
      <c r="F15" s="191">
        <v>1</v>
      </c>
      <c r="G15" s="184">
        <f t="shared" si="1"/>
        <v>0</v>
      </c>
      <c r="H15" s="191">
        <v>1</v>
      </c>
      <c r="I15" s="184">
        <f t="shared" si="2"/>
        <v>0</v>
      </c>
      <c r="K15" s="191">
        <v>18</v>
      </c>
      <c r="L15" s="429"/>
      <c r="M15" s="191"/>
      <c r="N15" s="429"/>
      <c r="O15" s="191">
        <v>0</v>
      </c>
      <c r="P15" s="429"/>
      <c r="Q15" s="191"/>
      <c r="R15" s="429"/>
      <c r="S15" s="558"/>
      <c r="T15" s="543">
        <v>3</v>
      </c>
    </row>
    <row r="16" spans="1:24" x14ac:dyDescent="0.2">
      <c r="A16" s="421" t="s">
        <v>4</v>
      </c>
      <c r="B16" s="192">
        <v>317</v>
      </c>
      <c r="C16" s="185">
        <f t="shared" si="3"/>
        <v>0.42902208201892744</v>
      </c>
      <c r="D16" s="192">
        <v>13</v>
      </c>
      <c r="E16" s="185">
        <f t="shared" si="0"/>
        <v>0.23076923076923078</v>
      </c>
      <c r="F16" s="192">
        <v>31</v>
      </c>
      <c r="G16" s="185">
        <f t="shared" si="1"/>
        <v>0.58064516129032262</v>
      </c>
      <c r="H16" s="192">
        <v>4</v>
      </c>
      <c r="I16" s="185">
        <f t="shared" si="2"/>
        <v>0.25</v>
      </c>
      <c r="K16" s="192">
        <v>136</v>
      </c>
      <c r="L16" s="430"/>
      <c r="M16" s="192">
        <v>3</v>
      </c>
      <c r="N16" s="430"/>
      <c r="O16" s="192">
        <v>18</v>
      </c>
      <c r="P16" s="430"/>
      <c r="Q16" s="192">
        <v>1</v>
      </c>
      <c r="R16" s="430"/>
      <c r="S16" s="558"/>
      <c r="T16" s="543">
        <v>4</v>
      </c>
    </row>
    <row r="17" spans="1:20" x14ac:dyDescent="0.2">
      <c r="A17" s="422" t="s">
        <v>405</v>
      </c>
      <c r="B17" s="158">
        <v>634</v>
      </c>
      <c r="C17" s="189">
        <f t="shared" si="3"/>
        <v>0.40378548895899052</v>
      </c>
      <c r="D17" s="158">
        <v>128</v>
      </c>
      <c r="E17" s="189">
        <f t="shared" si="0"/>
        <v>0.484375</v>
      </c>
      <c r="F17" s="158">
        <v>181</v>
      </c>
      <c r="G17" s="189">
        <f t="shared" si="1"/>
        <v>0.35359116022099446</v>
      </c>
      <c r="H17" s="158">
        <v>46</v>
      </c>
      <c r="I17" s="189">
        <f t="shared" si="2"/>
        <v>0.39130434782608697</v>
      </c>
      <c r="K17" s="158">
        <v>256</v>
      </c>
      <c r="L17" s="431"/>
      <c r="M17" s="158">
        <v>62</v>
      </c>
      <c r="N17" s="431"/>
      <c r="O17" s="158">
        <v>64</v>
      </c>
      <c r="P17" s="431"/>
      <c r="Q17" s="158">
        <v>18</v>
      </c>
      <c r="R17" s="431"/>
      <c r="S17" s="558"/>
      <c r="T17" s="543" t="s">
        <v>514</v>
      </c>
    </row>
    <row r="18" spans="1:20" x14ac:dyDescent="0.2">
      <c r="A18" s="419" t="s">
        <v>5</v>
      </c>
      <c r="B18" s="190">
        <v>353</v>
      </c>
      <c r="C18" s="183">
        <f t="shared" si="3"/>
        <v>0.3002832861189802</v>
      </c>
      <c r="D18" s="190">
        <v>47</v>
      </c>
      <c r="E18" s="183">
        <f t="shared" si="0"/>
        <v>0.27659574468085107</v>
      </c>
      <c r="F18" s="190">
        <v>129</v>
      </c>
      <c r="G18" s="183">
        <f t="shared" si="1"/>
        <v>0.34883720930232559</v>
      </c>
      <c r="H18" s="190">
        <v>31</v>
      </c>
      <c r="I18" s="183">
        <f t="shared" si="2"/>
        <v>0.41935483870967744</v>
      </c>
      <c r="K18" s="190">
        <v>106</v>
      </c>
      <c r="L18" s="428"/>
      <c r="M18" s="190">
        <v>13</v>
      </c>
      <c r="N18" s="428"/>
      <c r="O18" s="190">
        <v>45</v>
      </c>
      <c r="P18" s="428"/>
      <c r="Q18" s="190">
        <v>13</v>
      </c>
      <c r="R18" s="428"/>
      <c r="S18" s="558"/>
      <c r="T18" s="543">
        <v>5</v>
      </c>
    </row>
    <row r="19" spans="1:20" x14ac:dyDescent="0.2">
      <c r="A19" s="421" t="s">
        <v>6</v>
      </c>
      <c r="B19" s="192">
        <v>343</v>
      </c>
      <c r="C19" s="185">
        <f t="shared" si="3"/>
        <v>0.50437317784256563</v>
      </c>
      <c r="D19" s="192">
        <v>81</v>
      </c>
      <c r="E19" s="185">
        <f t="shared" si="0"/>
        <v>0.60493827160493829</v>
      </c>
      <c r="F19" s="192">
        <v>61</v>
      </c>
      <c r="G19" s="185">
        <f t="shared" si="1"/>
        <v>0.4098360655737705</v>
      </c>
      <c r="H19" s="192">
        <v>15</v>
      </c>
      <c r="I19" s="185">
        <f t="shared" si="2"/>
        <v>0.33333333333333331</v>
      </c>
      <c r="K19" s="192">
        <v>173</v>
      </c>
      <c r="L19" s="430"/>
      <c r="M19" s="192">
        <v>49</v>
      </c>
      <c r="N19" s="430"/>
      <c r="O19" s="192">
        <v>25</v>
      </c>
      <c r="P19" s="430"/>
      <c r="Q19" s="192">
        <v>5</v>
      </c>
      <c r="R19" s="430"/>
      <c r="S19" s="558"/>
      <c r="T19" s="543">
        <v>6</v>
      </c>
    </row>
    <row r="20" spans="1:20" ht="25.5" x14ac:dyDescent="0.2">
      <c r="A20" s="417" t="s">
        <v>402</v>
      </c>
      <c r="B20" s="153">
        <v>4493</v>
      </c>
      <c r="C20" s="187">
        <f t="shared" si="3"/>
        <v>0.53483196082795459</v>
      </c>
      <c r="D20" s="153">
        <v>493</v>
      </c>
      <c r="E20" s="187">
        <f t="shared" si="0"/>
        <v>0.55983772819472621</v>
      </c>
      <c r="F20" s="153">
        <v>865</v>
      </c>
      <c r="G20" s="187">
        <f t="shared" si="1"/>
        <v>0.4913294797687861</v>
      </c>
      <c r="H20" s="153">
        <v>272</v>
      </c>
      <c r="I20" s="187">
        <f t="shared" si="2"/>
        <v>0.56985294117647056</v>
      </c>
      <c r="K20" s="153">
        <v>2403</v>
      </c>
      <c r="L20" s="426"/>
      <c r="M20" s="153">
        <v>276</v>
      </c>
      <c r="N20" s="426"/>
      <c r="O20" s="153">
        <v>425</v>
      </c>
      <c r="P20" s="426"/>
      <c r="Q20" s="153">
        <v>155</v>
      </c>
      <c r="R20" s="426"/>
      <c r="S20" s="558"/>
      <c r="T20" s="543" t="s">
        <v>402</v>
      </c>
    </row>
    <row r="21" spans="1:20" x14ac:dyDescent="0.2">
      <c r="A21" s="418" t="s">
        <v>406</v>
      </c>
      <c r="B21" s="154">
        <v>1602</v>
      </c>
      <c r="C21" s="188">
        <f t="shared" si="3"/>
        <v>0.6348314606741573</v>
      </c>
      <c r="D21" s="154">
        <v>179</v>
      </c>
      <c r="E21" s="188">
        <f t="shared" si="0"/>
        <v>0.67597765363128492</v>
      </c>
      <c r="F21" s="154">
        <v>301</v>
      </c>
      <c r="G21" s="188">
        <f t="shared" si="1"/>
        <v>0.59468438538205981</v>
      </c>
      <c r="H21" s="154">
        <v>91</v>
      </c>
      <c r="I21" s="188">
        <f t="shared" si="2"/>
        <v>0.5714285714285714</v>
      </c>
      <c r="K21" s="154">
        <v>1017</v>
      </c>
      <c r="L21" s="427"/>
      <c r="M21" s="154">
        <v>121</v>
      </c>
      <c r="N21" s="427"/>
      <c r="O21" s="154">
        <v>179</v>
      </c>
      <c r="P21" s="427"/>
      <c r="Q21" s="154">
        <v>52</v>
      </c>
      <c r="R21" s="427"/>
      <c r="S21" s="558"/>
      <c r="T21" s="543" t="s">
        <v>406</v>
      </c>
    </row>
    <row r="22" spans="1:20" x14ac:dyDescent="0.2">
      <c r="A22" s="419" t="s">
        <v>8</v>
      </c>
      <c r="B22" s="190">
        <v>416</v>
      </c>
      <c r="C22" s="183">
        <f t="shared" si="3"/>
        <v>0.67548076923076927</v>
      </c>
      <c r="D22" s="190">
        <v>34</v>
      </c>
      <c r="E22" s="183">
        <f t="shared" si="0"/>
        <v>0.73529411764705888</v>
      </c>
      <c r="F22" s="190">
        <v>58</v>
      </c>
      <c r="G22" s="183">
        <f t="shared" si="1"/>
        <v>0.48275862068965519</v>
      </c>
      <c r="H22" s="190">
        <v>18</v>
      </c>
      <c r="I22" s="183">
        <f t="shared" si="2"/>
        <v>0.33333333333333331</v>
      </c>
      <c r="K22" s="190">
        <v>281</v>
      </c>
      <c r="L22" s="428"/>
      <c r="M22" s="190">
        <v>25</v>
      </c>
      <c r="N22" s="428"/>
      <c r="O22" s="190">
        <v>28</v>
      </c>
      <c r="P22" s="428"/>
      <c r="Q22" s="190">
        <v>6</v>
      </c>
      <c r="R22" s="428"/>
      <c r="S22" s="558"/>
      <c r="T22" s="543">
        <v>7</v>
      </c>
    </row>
    <row r="23" spans="1:20" x14ac:dyDescent="0.2">
      <c r="A23" s="420" t="s">
        <v>9</v>
      </c>
      <c r="B23" s="191">
        <v>76</v>
      </c>
      <c r="C23" s="184">
        <f t="shared" si="3"/>
        <v>0.65789473684210531</v>
      </c>
      <c r="D23" s="191">
        <v>2</v>
      </c>
      <c r="E23" s="184">
        <f t="shared" si="0"/>
        <v>1</v>
      </c>
      <c r="F23" s="191">
        <v>25</v>
      </c>
      <c r="G23" s="184">
        <f t="shared" si="1"/>
        <v>0.68</v>
      </c>
      <c r="H23" s="191">
        <v>8</v>
      </c>
      <c r="I23" s="184">
        <f t="shared" si="2"/>
        <v>0.625</v>
      </c>
      <c r="K23" s="191">
        <v>50</v>
      </c>
      <c r="L23" s="429"/>
      <c r="M23" s="191">
        <v>2</v>
      </c>
      <c r="N23" s="429"/>
      <c r="O23" s="191">
        <v>17</v>
      </c>
      <c r="P23" s="429"/>
      <c r="Q23" s="191">
        <v>5</v>
      </c>
      <c r="R23" s="429"/>
      <c r="S23" s="558"/>
      <c r="T23" s="543">
        <v>8</v>
      </c>
    </row>
    <row r="24" spans="1:20" x14ac:dyDescent="0.2">
      <c r="A24" s="420" t="s">
        <v>10</v>
      </c>
      <c r="B24" s="191">
        <v>386</v>
      </c>
      <c r="C24" s="184">
        <f t="shared" si="3"/>
        <v>0.66839378238341973</v>
      </c>
      <c r="D24" s="191">
        <v>19</v>
      </c>
      <c r="E24" s="184">
        <f t="shared" si="0"/>
        <v>0.84210526315789469</v>
      </c>
      <c r="F24" s="191">
        <v>64</v>
      </c>
      <c r="G24" s="184">
        <f t="shared" si="1"/>
        <v>0.625</v>
      </c>
      <c r="H24" s="191">
        <v>14</v>
      </c>
      <c r="I24" s="184">
        <f t="shared" si="2"/>
        <v>0.6428571428571429</v>
      </c>
      <c r="K24" s="191">
        <v>258</v>
      </c>
      <c r="L24" s="429"/>
      <c r="M24" s="191">
        <v>16</v>
      </c>
      <c r="N24" s="429"/>
      <c r="O24" s="191">
        <v>40</v>
      </c>
      <c r="P24" s="429"/>
      <c r="Q24" s="191">
        <v>9</v>
      </c>
      <c r="R24" s="429"/>
      <c r="S24" s="558"/>
      <c r="T24" s="543">
        <v>9</v>
      </c>
    </row>
    <row r="25" spans="1:20" x14ac:dyDescent="0.2">
      <c r="A25" s="420" t="s">
        <v>11</v>
      </c>
      <c r="B25" s="191">
        <v>154</v>
      </c>
      <c r="C25" s="184">
        <f t="shared" si="3"/>
        <v>0.69480519480519476</v>
      </c>
      <c r="D25" s="191">
        <v>7</v>
      </c>
      <c r="E25" s="184">
        <f t="shared" si="0"/>
        <v>0.5714285714285714</v>
      </c>
      <c r="F25" s="191">
        <v>38</v>
      </c>
      <c r="G25" s="184">
        <f t="shared" si="1"/>
        <v>0.68421052631578949</v>
      </c>
      <c r="H25" s="191">
        <v>4</v>
      </c>
      <c r="I25" s="184">
        <f t="shared" si="2"/>
        <v>0.5</v>
      </c>
      <c r="K25" s="191">
        <v>107</v>
      </c>
      <c r="L25" s="429"/>
      <c r="M25" s="191">
        <v>4</v>
      </c>
      <c r="N25" s="429"/>
      <c r="O25" s="191">
        <v>26</v>
      </c>
      <c r="P25" s="429"/>
      <c r="Q25" s="191">
        <v>2</v>
      </c>
      <c r="R25" s="429"/>
      <c r="S25" s="558"/>
      <c r="T25" s="543">
        <v>10</v>
      </c>
    </row>
    <row r="26" spans="1:20" x14ac:dyDescent="0.2">
      <c r="A26" s="420" t="s">
        <v>12</v>
      </c>
      <c r="B26" s="191">
        <v>324</v>
      </c>
      <c r="C26" s="184">
        <f t="shared" si="3"/>
        <v>0.66049382716049387</v>
      </c>
      <c r="D26" s="191">
        <v>51</v>
      </c>
      <c r="E26" s="184">
        <f t="shared" si="0"/>
        <v>0.62745098039215685</v>
      </c>
      <c r="F26" s="191">
        <v>71</v>
      </c>
      <c r="G26" s="184">
        <f t="shared" si="1"/>
        <v>0.57746478873239437</v>
      </c>
      <c r="H26" s="191">
        <v>22</v>
      </c>
      <c r="I26" s="184">
        <f t="shared" si="2"/>
        <v>0.54545454545454541</v>
      </c>
      <c r="K26" s="191">
        <v>214</v>
      </c>
      <c r="L26" s="429"/>
      <c r="M26" s="191">
        <v>32</v>
      </c>
      <c r="N26" s="429"/>
      <c r="O26" s="191">
        <v>41</v>
      </c>
      <c r="P26" s="429"/>
      <c r="Q26" s="191">
        <v>12</v>
      </c>
      <c r="R26" s="429"/>
      <c r="S26" s="558"/>
      <c r="T26" s="543">
        <v>11</v>
      </c>
    </row>
    <row r="27" spans="1:20" x14ac:dyDescent="0.2">
      <c r="A27" s="420" t="s">
        <v>13</v>
      </c>
      <c r="B27" s="191">
        <v>70</v>
      </c>
      <c r="C27" s="184">
        <f t="shared" si="3"/>
        <v>0.55714285714285716</v>
      </c>
      <c r="D27" s="191">
        <v>15</v>
      </c>
      <c r="E27" s="184">
        <f t="shared" si="0"/>
        <v>0.6</v>
      </c>
      <c r="F27" s="191">
        <v>19</v>
      </c>
      <c r="G27" s="184">
        <f t="shared" si="1"/>
        <v>0.63157894736842102</v>
      </c>
      <c r="H27" s="191">
        <v>8</v>
      </c>
      <c r="I27" s="184">
        <f t="shared" si="2"/>
        <v>0.75</v>
      </c>
      <c r="K27" s="191">
        <v>39</v>
      </c>
      <c r="L27" s="429"/>
      <c r="M27" s="191">
        <v>9</v>
      </c>
      <c r="N27" s="429"/>
      <c r="O27" s="191">
        <v>12</v>
      </c>
      <c r="P27" s="429"/>
      <c r="Q27" s="191">
        <v>6</v>
      </c>
      <c r="R27" s="429"/>
      <c r="S27" s="558"/>
      <c r="T27" s="543">
        <v>12</v>
      </c>
    </row>
    <row r="28" spans="1:20" x14ac:dyDescent="0.2">
      <c r="A28" s="420" t="s">
        <v>14</v>
      </c>
      <c r="B28" s="191">
        <v>18</v>
      </c>
      <c r="C28" s="184">
        <f t="shared" si="3"/>
        <v>0.66666666666666663</v>
      </c>
      <c r="D28" s="191">
        <v>1</v>
      </c>
      <c r="E28" s="184">
        <f t="shared" si="0"/>
        <v>1</v>
      </c>
      <c r="F28" s="191">
        <v>7</v>
      </c>
      <c r="G28" s="184">
        <f t="shared" si="1"/>
        <v>0.42857142857142855</v>
      </c>
      <c r="H28" s="191">
        <v>1</v>
      </c>
      <c r="I28" s="184">
        <f t="shared" si="2"/>
        <v>1</v>
      </c>
      <c r="K28" s="191">
        <v>12</v>
      </c>
      <c r="L28" s="429"/>
      <c r="M28" s="191">
        <v>1</v>
      </c>
      <c r="N28" s="429"/>
      <c r="O28" s="191">
        <v>3</v>
      </c>
      <c r="P28" s="429"/>
      <c r="Q28" s="191">
        <v>1</v>
      </c>
      <c r="R28" s="429"/>
      <c r="S28" s="558"/>
      <c r="T28" s="543">
        <v>13</v>
      </c>
    </row>
    <row r="29" spans="1:20" x14ac:dyDescent="0.2">
      <c r="A29" s="420" t="s">
        <v>15</v>
      </c>
      <c r="B29" s="191">
        <v>337</v>
      </c>
      <c r="C29" s="184">
        <f t="shared" si="3"/>
        <v>0.61127596439169141</v>
      </c>
      <c r="D29" s="191">
        <v>30</v>
      </c>
      <c r="E29" s="184">
        <f t="shared" si="0"/>
        <v>0.8</v>
      </c>
      <c r="F29" s="191">
        <v>37</v>
      </c>
      <c r="G29" s="184">
        <f t="shared" si="1"/>
        <v>0.51351351351351349</v>
      </c>
      <c r="H29" s="191">
        <v>12</v>
      </c>
      <c r="I29" s="184">
        <f t="shared" si="2"/>
        <v>0.58333333333333337</v>
      </c>
      <c r="K29" s="191">
        <v>206</v>
      </c>
      <c r="L29" s="429"/>
      <c r="M29" s="191">
        <v>24</v>
      </c>
      <c r="N29" s="429"/>
      <c r="O29" s="191">
        <v>19</v>
      </c>
      <c r="P29" s="429"/>
      <c r="Q29" s="191">
        <v>7</v>
      </c>
      <c r="R29" s="429"/>
      <c r="S29" s="558"/>
      <c r="T29" s="543">
        <v>14</v>
      </c>
    </row>
    <row r="30" spans="1:20" x14ac:dyDescent="0.2">
      <c r="A30" s="421" t="s">
        <v>16</v>
      </c>
      <c r="B30" s="192">
        <v>191</v>
      </c>
      <c r="C30" s="185">
        <f t="shared" si="3"/>
        <v>0.49738219895287961</v>
      </c>
      <c r="D30" s="192">
        <v>20</v>
      </c>
      <c r="E30" s="185">
        <f t="shared" si="0"/>
        <v>0.4</v>
      </c>
      <c r="F30" s="192">
        <v>11</v>
      </c>
      <c r="G30" s="185">
        <f t="shared" si="1"/>
        <v>0.72727272727272729</v>
      </c>
      <c r="H30" s="192">
        <v>4</v>
      </c>
      <c r="I30" s="185">
        <f t="shared" si="2"/>
        <v>1</v>
      </c>
      <c r="K30" s="192">
        <v>95</v>
      </c>
      <c r="L30" s="430"/>
      <c r="M30" s="192">
        <v>8</v>
      </c>
      <c r="N30" s="430"/>
      <c r="O30" s="192">
        <v>8</v>
      </c>
      <c r="P30" s="430"/>
      <c r="Q30" s="192">
        <v>4</v>
      </c>
      <c r="R30" s="430"/>
      <c r="S30" s="558"/>
      <c r="T30" s="543">
        <v>15</v>
      </c>
    </row>
    <row r="31" spans="1:20" x14ac:dyDescent="0.2">
      <c r="A31" s="422" t="s">
        <v>262</v>
      </c>
      <c r="B31" s="158">
        <v>2648</v>
      </c>
      <c r="C31" s="189">
        <f t="shared" si="3"/>
        <v>0.48489425981873113</v>
      </c>
      <c r="D31" s="158">
        <v>202</v>
      </c>
      <c r="E31" s="189">
        <f t="shared" si="0"/>
        <v>0.5</v>
      </c>
      <c r="F31" s="158">
        <v>476</v>
      </c>
      <c r="G31" s="189">
        <f t="shared" si="1"/>
        <v>0.46638655462184875</v>
      </c>
      <c r="H31" s="158">
        <v>138</v>
      </c>
      <c r="I31" s="189">
        <f t="shared" si="2"/>
        <v>0.58695652173913049</v>
      </c>
      <c r="K31" s="158">
        <v>1284</v>
      </c>
      <c r="L31" s="431"/>
      <c r="M31" s="158">
        <v>101</v>
      </c>
      <c r="N31" s="431"/>
      <c r="O31" s="158">
        <v>222</v>
      </c>
      <c r="P31" s="431"/>
      <c r="Q31" s="158">
        <v>81</v>
      </c>
      <c r="R31" s="431"/>
      <c r="S31" s="558"/>
      <c r="T31" s="543" t="s">
        <v>262</v>
      </c>
    </row>
    <row r="32" spans="1:20" x14ac:dyDescent="0.2">
      <c r="A32" s="419" t="s">
        <v>17</v>
      </c>
      <c r="B32" s="190">
        <v>251</v>
      </c>
      <c r="C32" s="183">
        <f t="shared" si="3"/>
        <v>0.49402390438247012</v>
      </c>
      <c r="D32" s="190">
        <v>51</v>
      </c>
      <c r="E32" s="183">
        <f t="shared" si="0"/>
        <v>0.41176470588235292</v>
      </c>
      <c r="F32" s="190">
        <v>119</v>
      </c>
      <c r="G32" s="183">
        <f t="shared" si="1"/>
        <v>0.61344537815126055</v>
      </c>
      <c r="H32" s="190">
        <v>41</v>
      </c>
      <c r="I32" s="183">
        <f t="shared" si="2"/>
        <v>0.70731707317073167</v>
      </c>
      <c r="K32" s="190">
        <v>124</v>
      </c>
      <c r="L32" s="428"/>
      <c r="M32" s="190">
        <v>21</v>
      </c>
      <c r="N32" s="428"/>
      <c r="O32" s="190">
        <v>73</v>
      </c>
      <c r="P32" s="428"/>
      <c r="Q32" s="190">
        <v>29</v>
      </c>
      <c r="R32" s="428"/>
      <c r="S32" s="558"/>
      <c r="T32" s="543">
        <v>16</v>
      </c>
    </row>
    <row r="33" spans="1:29" x14ac:dyDescent="0.2">
      <c r="A33" s="420" t="s">
        <v>18</v>
      </c>
      <c r="B33" s="191">
        <v>384</v>
      </c>
      <c r="C33" s="184">
        <f t="shared" si="3"/>
        <v>0.36197916666666669</v>
      </c>
      <c r="D33" s="191">
        <v>13</v>
      </c>
      <c r="E33" s="184">
        <f t="shared" si="0"/>
        <v>0.23076923076923078</v>
      </c>
      <c r="F33" s="191">
        <v>41</v>
      </c>
      <c r="G33" s="184">
        <f t="shared" si="1"/>
        <v>0.21951219512195122</v>
      </c>
      <c r="H33" s="191">
        <v>7</v>
      </c>
      <c r="I33" s="184">
        <f t="shared" si="2"/>
        <v>0.2857142857142857</v>
      </c>
      <c r="K33" s="191">
        <v>139</v>
      </c>
      <c r="L33" s="429"/>
      <c r="M33" s="191">
        <v>3</v>
      </c>
      <c r="N33" s="429"/>
      <c r="O33" s="191">
        <v>9</v>
      </c>
      <c r="P33" s="429"/>
      <c r="Q33" s="191">
        <v>2</v>
      </c>
      <c r="R33" s="429"/>
      <c r="S33" s="558"/>
      <c r="T33" s="543">
        <v>17</v>
      </c>
    </row>
    <row r="34" spans="1:29" x14ac:dyDescent="0.2">
      <c r="A34" s="420" t="s">
        <v>19</v>
      </c>
      <c r="B34" s="191">
        <v>544</v>
      </c>
      <c r="C34" s="184">
        <f t="shared" si="3"/>
        <v>0.5404411764705882</v>
      </c>
      <c r="D34" s="191">
        <v>31</v>
      </c>
      <c r="E34" s="184">
        <f t="shared" si="0"/>
        <v>0.4838709677419355</v>
      </c>
      <c r="F34" s="191">
        <v>68</v>
      </c>
      <c r="G34" s="184">
        <f t="shared" si="1"/>
        <v>0.47058823529411764</v>
      </c>
      <c r="H34" s="191">
        <v>14</v>
      </c>
      <c r="I34" s="184">
        <f t="shared" si="2"/>
        <v>0.5714285714285714</v>
      </c>
      <c r="K34" s="191">
        <v>294</v>
      </c>
      <c r="L34" s="429"/>
      <c r="M34" s="191">
        <v>15</v>
      </c>
      <c r="N34" s="429"/>
      <c r="O34" s="191">
        <v>32</v>
      </c>
      <c r="P34" s="429"/>
      <c r="Q34" s="191">
        <v>8</v>
      </c>
      <c r="R34" s="429"/>
      <c r="S34" s="558"/>
      <c r="T34" s="543">
        <v>18</v>
      </c>
    </row>
    <row r="35" spans="1:29" x14ac:dyDescent="0.2">
      <c r="A35" s="420" t="s">
        <v>20</v>
      </c>
      <c r="B35" s="191">
        <v>605</v>
      </c>
      <c r="C35" s="184">
        <f t="shared" si="3"/>
        <v>0.53553719008264467</v>
      </c>
      <c r="D35" s="191">
        <v>30</v>
      </c>
      <c r="E35" s="184">
        <f t="shared" si="0"/>
        <v>0.7</v>
      </c>
      <c r="F35" s="191">
        <v>102</v>
      </c>
      <c r="G35" s="184">
        <f t="shared" si="1"/>
        <v>0.42156862745098039</v>
      </c>
      <c r="H35" s="191">
        <v>24</v>
      </c>
      <c r="I35" s="184">
        <f t="shared" si="2"/>
        <v>0.5</v>
      </c>
      <c r="K35" s="191">
        <v>324</v>
      </c>
      <c r="L35" s="429"/>
      <c r="M35" s="191">
        <v>21</v>
      </c>
      <c r="N35" s="429"/>
      <c r="O35" s="191">
        <v>43</v>
      </c>
      <c r="P35" s="429"/>
      <c r="Q35" s="191">
        <v>12</v>
      </c>
      <c r="R35" s="429"/>
      <c r="S35" s="558"/>
      <c r="T35" s="543">
        <v>19</v>
      </c>
    </row>
    <row r="36" spans="1:29" x14ac:dyDescent="0.2">
      <c r="A36" s="420" t="s">
        <v>21</v>
      </c>
      <c r="B36" s="191">
        <v>227</v>
      </c>
      <c r="C36" s="184">
        <f t="shared" si="3"/>
        <v>0.60792951541850215</v>
      </c>
      <c r="D36" s="191">
        <v>7</v>
      </c>
      <c r="E36" s="184">
        <f t="shared" si="0"/>
        <v>0.8571428571428571</v>
      </c>
      <c r="F36" s="191">
        <v>27</v>
      </c>
      <c r="G36" s="184">
        <f t="shared" si="1"/>
        <v>0.59259259259259256</v>
      </c>
      <c r="H36" s="191">
        <v>6</v>
      </c>
      <c r="I36" s="184">
        <f t="shared" si="2"/>
        <v>0.5</v>
      </c>
      <c r="K36" s="191">
        <v>138</v>
      </c>
      <c r="L36" s="429"/>
      <c r="M36" s="191">
        <v>6</v>
      </c>
      <c r="N36" s="429"/>
      <c r="O36" s="191">
        <v>16</v>
      </c>
      <c r="P36" s="429"/>
      <c r="Q36" s="191">
        <v>3</v>
      </c>
      <c r="R36" s="429"/>
      <c r="S36" s="558"/>
      <c r="T36" s="543">
        <v>20</v>
      </c>
    </row>
    <row r="37" spans="1:29" x14ac:dyDescent="0.2">
      <c r="A37" s="420" t="s">
        <v>22</v>
      </c>
      <c r="B37" s="191">
        <v>284</v>
      </c>
      <c r="C37" s="184">
        <f t="shared" si="3"/>
        <v>0.47535211267605632</v>
      </c>
      <c r="D37" s="191">
        <v>20</v>
      </c>
      <c r="E37" s="184">
        <f t="shared" si="0"/>
        <v>0.5</v>
      </c>
      <c r="F37" s="191">
        <v>37</v>
      </c>
      <c r="G37" s="184">
        <f t="shared" si="1"/>
        <v>0.45945945945945948</v>
      </c>
      <c r="H37" s="191">
        <v>12</v>
      </c>
      <c r="I37" s="184">
        <f t="shared" si="2"/>
        <v>0.41666666666666669</v>
      </c>
      <c r="K37" s="191">
        <v>135</v>
      </c>
      <c r="L37" s="429"/>
      <c r="M37" s="191">
        <v>10</v>
      </c>
      <c r="N37" s="429"/>
      <c r="O37" s="191">
        <v>17</v>
      </c>
      <c r="P37" s="429"/>
      <c r="Q37" s="191">
        <v>5</v>
      </c>
      <c r="R37" s="429"/>
      <c r="S37" s="558"/>
      <c r="T37" s="543">
        <v>21</v>
      </c>
    </row>
    <row r="38" spans="1:29" x14ac:dyDescent="0.2">
      <c r="A38" s="420" t="s">
        <v>23</v>
      </c>
      <c r="B38" s="191">
        <v>586</v>
      </c>
      <c r="C38" s="184">
        <f t="shared" si="3"/>
        <v>0.4539249146757679</v>
      </c>
      <c r="D38" s="191">
        <v>28</v>
      </c>
      <c r="E38" s="184">
        <f t="shared" si="0"/>
        <v>0.5357142857142857</v>
      </c>
      <c r="F38" s="191">
        <v>71</v>
      </c>
      <c r="G38" s="184">
        <f t="shared" si="1"/>
        <v>0.43661971830985913</v>
      </c>
      <c r="H38" s="191">
        <v>19</v>
      </c>
      <c r="I38" s="184">
        <f t="shared" si="2"/>
        <v>0.63157894736842102</v>
      </c>
      <c r="K38" s="191">
        <v>266</v>
      </c>
      <c r="L38" s="429"/>
      <c r="M38" s="191">
        <v>15</v>
      </c>
      <c r="N38" s="429"/>
      <c r="O38" s="191">
        <v>31</v>
      </c>
      <c r="P38" s="429"/>
      <c r="Q38" s="191">
        <v>12</v>
      </c>
      <c r="R38" s="429"/>
      <c r="S38" s="558"/>
      <c r="T38" s="543">
        <v>22</v>
      </c>
    </row>
    <row r="39" spans="1:29" x14ac:dyDescent="0.2">
      <c r="A39" s="420" t="s">
        <v>24</v>
      </c>
      <c r="B39" s="191">
        <v>190</v>
      </c>
      <c r="C39" s="184">
        <f t="shared" si="3"/>
        <v>0.44210526315789472</v>
      </c>
      <c r="D39" s="191">
        <v>15</v>
      </c>
      <c r="E39" s="184">
        <f t="shared" si="0"/>
        <v>0.4</v>
      </c>
      <c r="F39" s="191">
        <v>15</v>
      </c>
      <c r="G39" s="184">
        <f t="shared" si="1"/>
        <v>0.33333333333333331</v>
      </c>
      <c r="H39" s="191">
        <v>7</v>
      </c>
      <c r="I39" s="184">
        <f t="shared" si="2"/>
        <v>0.5714285714285714</v>
      </c>
      <c r="K39" s="191">
        <v>84</v>
      </c>
      <c r="L39" s="429"/>
      <c r="M39" s="191">
        <v>6</v>
      </c>
      <c r="N39" s="429"/>
      <c r="O39" s="191">
        <v>5</v>
      </c>
      <c r="P39" s="429"/>
      <c r="Q39" s="191">
        <v>4</v>
      </c>
      <c r="R39" s="429"/>
      <c r="S39" s="558"/>
      <c r="T39" s="543">
        <v>23</v>
      </c>
    </row>
    <row r="40" spans="1:29" x14ac:dyDescent="0.2">
      <c r="A40" s="421" t="s">
        <v>25</v>
      </c>
      <c r="B40" s="192">
        <v>121</v>
      </c>
      <c r="C40" s="185">
        <f t="shared" si="3"/>
        <v>0.53719008264462809</v>
      </c>
      <c r="D40" s="192">
        <v>7</v>
      </c>
      <c r="E40" s="185">
        <f t="shared" si="0"/>
        <v>0.5714285714285714</v>
      </c>
      <c r="F40" s="192">
        <v>35</v>
      </c>
      <c r="G40" s="185">
        <f t="shared" si="1"/>
        <v>0.37142857142857144</v>
      </c>
      <c r="H40" s="192">
        <v>8</v>
      </c>
      <c r="I40" s="185">
        <f t="shared" si="2"/>
        <v>0.75</v>
      </c>
      <c r="K40" s="192">
        <v>65</v>
      </c>
      <c r="L40" s="430"/>
      <c r="M40" s="192">
        <v>4</v>
      </c>
      <c r="N40" s="430"/>
      <c r="O40" s="192">
        <v>13</v>
      </c>
      <c r="P40" s="430"/>
      <c r="Q40" s="192">
        <v>6</v>
      </c>
      <c r="R40" s="430"/>
      <c r="S40" s="558"/>
      <c r="T40" s="543">
        <v>24</v>
      </c>
    </row>
    <row r="41" spans="1:29" x14ac:dyDescent="0.2">
      <c r="A41" s="422" t="s">
        <v>272</v>
      </c>
      <c r="B41" s="158">
        <v>971</v>
      </c>
      <c r="C41" s="189">
        <f t="shared" si="3"/>
        <v>0.51081359423274975</v>
      </c>
      <c r="D41" s="158">
        <v>112</v>
      </c>
      <c r="E41" s="189">
        <f t="shared" si="0"/>
        <v>0.48214285714285715</v>
      </c>
      <c r="F41" s="158">
        <v>157</v>
      </c>
      <c r="G41" s="189">
        <f t="shared" si="1"/>
        <v>0.38853503184713378</v>
      </c>
      <c r="H41" s="158">
        <v>43</v>
      </c>
      <c r="I41" s="189">
        <f t="shared" si="2"/>
        <v>0.51162790697674421</v>
      </c>
      <c r="K41" s="158">
        <v>496</v>
      </c>
      <c r="L41" s="431"/>
      <c r="M41" s="158">
        <v>54</v>
      </c>
      <c r="N41" s="431"/>
      <c r="O41" s="158">
        <v>61</v>
      </c>
      <c r="P41" s="431"/>
      <c r="Q41" s="158">
        <v>22</v>
      </c>
      <c r="R41" s="431"/>
      <c r="S41" s="558"/>
      <c r="T41" s="543" t="s">
        <v>272</v>
      </c>
    </row>
    <row r="42" spans="1:29" x14ac:dyDescent="0.2">
      <c r="A42" s="419" t="s">
        <v>26</v>
      </c>
      <c r="B42" s="190">
        <v>513</v>
      </c>
      <c r="C42" s="183">
        <f t="shared" si="3"/>
        <v>0.57309941520467833</v>
      </c>
      <c r="D42" s="190">
        <v>35</v>
      </c>
      <c r="E42" s="183">
        <f t="shared" si="0"/>
        <v>0.6</v>
      </c>
      <c r="F42" s="190">
        <v>71</v>
      </c>
      <c r="G42" s="183">
        <f t="shared" si="1"/>
        <v>0.43661971830985913</v>
      </c>
      <c r="H42" s="190">
        <v>16</v>
      </c>
      <c r="I42" s="183">
        <f t="shared" si="2"/>
        <v>0.4375</v>
      </c>
      <c r="K42" s="190">
        <v>294</v>
      </c>
      <c r="L42" s="428"/>
      <c r="M42" s="190">
        <v>21</v>
      </c>
      <c r="N42" s="428"/>
      <c r="O42" s="190">
        <v>31</v>
      </c>
      <c r="P42" s="428"/>
      <c r="Q42" s="190">
        <v>7</v>
      </c>
      <c r="R42" s="428"/>
      <c r="S42" s="558"/>
      <c r="T42" s="543">
        <v>70</v>
      </c>
    </row>
    <row r="43" spans="1:29" x14ac:dyDescent="0.2">
      <c r="A43" s="420" t="s">
        <v>27</v>
      </c>
      <c r="B43" s="191">
        <v>253</v>
      </c>
      <c r="C43" s="184">
        <f t="shared" si="3"/>
        <v>0.49407114624505927</v>
      </c>
      <c r="D43" s="191">
        <v>23</v>
      </c>
      <c r="E43" s="184">
        <f t="shared" si="0"/>
        <v>0.52173913043478259</v>
      </c>
      <c r="F43" s="191">
        <v>58</v>
      </c>
      <c r="G43" s="184">
        <f t="shared" si="1"/>
        <v>0.46551724137931033</v>
      </c>
      <c r="H43" s="191">
        <v>17</v>
      </c>
      <c r="I43" s="184">
        <f t="shared" si="2"/>
        <v>0.76470588235294112</v>
      </c>
      <c r="K43" s="191">
        <v>125</v>
      </c>
      <c r="L43" s="429"/>
      <c r="M43" s="191">
        <v>12</v>
      </c>
      <c r="N43" s="429"/>
      <c r="O43" s="191">
        <v>27</v>
      </c>
      <c r="P43" s="429"/>
      <c r="Q43" s="191">
        <v>13</v>
      </c>
      <c r="R43" s="429"/>
      <c r="S43" s="558"/>
      <c r="T43" s="543">
        <v>71</v>
      </c>
    </row>
    <row r="44" spans="1:29" x14ac:dyDescent="0.2">
      <c r="A44" s="420" t="s">
        <v>28</v>
      </c>
      <c r="B44" s="191">
        <v>111</v>
      </c>
      <c r="C44" s="184">
        <f t="shared" si="3"/>
        <v>0.45945945945945948</v>
      </c>
      <c r="D44" s="191">
        <v>3</v>
      </c>
      <c r="E44" s="184">
        <f t="shared" si="0"/>
        <v>0.66666666666666663</v>
      </c>
      <c r="F44" s="191">
        <v>3</v>
      </c>
      <c r="G44" s="184">
        <f t="shared" si="1"/>
        <v>0.33333333333333331</v>
      </c>
      <c r="H44" s="191">
        <v>1</v>
      </c>
      <c r="I44" s="184">
        <f t="shared" si="2"/>
        <v>1</v>
      </c>
      <c r="K44" s="191">
        <v>51</v>
      </c>
      <c r="L44" s="429"/>
      <c r="M44" s="191">
        <v>2</v>
      </c>
      <c r="N44" s="429"/>
      <c r="O44" s="191">
        <v>1</v>
      </c>
      <c r="P44" s="429"/>
      <c r="Q44" s="191">
        <v>1</v>
      </c>
      <c r="R44" s="429"/>
      <c r="S44" s="558"/>
      <c r="T44" s="543">
        <v>72</v>
      </c>
    </row>
    <row r="45" spans="1:29" x14ac:dyDescent="0.2">
      <c r="A45" s="420" t="s">
        <v>29</v>
      </c>
      <c r="B45" s="191">
        <v>5</v>
      </c>
      <c r="C45" s="184">
        <f t="shared" si="3"/>
        <v>0.6</v>
      </c>
      <c r="D45" s="191">
        <v>2</v>
      </c>
      <c r="E45" s="184">
        <f t="shared" si="0"/>
        <v>0</v>
      </c>
      <c r="F45" s="191"/>
      <c r="G45" s="184" t="str">
        <f t="shared" si="1"/>
        <v/>
      </c>
      <c r="H45" s="191"/>
      <c r="I45" s="184" t="str">
        <f t="shared" si="2"/>
        <v/>
      </c>
      <c r="K45" s="191">
        <v>3</v>
      </c>
      <c r="L45" s="429"/>
      <c r="M45" s="191"/>
      <c r="N45" s="429"/>
      <c r="O45" s="191"/>
      <c r="P45" s="429"/>
      <c r="Q45" s="191"/>
      <c r="R45" s="429"/>
      <c r="S45" s="558"/>
      <c r="T45" s="543">
        <v>73</v>
      </c>
    </row>
    <row r="46" spans="1:29" x14ac:dyDescent="0.2">
      <c r="A46" s="421" t="s">
        <v>30</v>
      </c>
      <c r="B46" s="192">
        <v>232</v>
      </c>
      <c r="C46" s="185">
        <f t="shared" si="3"/>
        <v>0.34051724137931033</v>
      </c>
      <c r="D46" s="192">
        <v>49</v>
      </c>
      <c r="E46" s="185">
        <f t="shared" si="0"/>
        <v>0.38775510204081631</v>
      </c>
      <c r="F46" s="192">
        <v>33</v>
      </c>
      <c r="G46" s="185">
        <f t="shared" si="1"/>
        <v>0.15151515151515152</v>
      </c>
      <c r="H46" s="192">
        <v>9</v>
      </c>
      <c r="I46" s="185">
        <f t="shared" si="2"/>
        <v>0.1111111111111111</v>
      </c>
      <c r="K46" s="192">
        <v>79</v>
      </c>
      <c r="L46" s="430"/>
      <c r="M46" s="192">
        <v>19</v>
      </c>
      <c r="N46" s="430"/>
      <c r="O46" s="192">
        <v>5</v>
      </c>
      <c r="P46" s="430"/>
      <c r="Q46" s="192">
        <v>1</v>
      </c>
      <c r="R46" s="430"/>
      <c r="S46" s="558"/>
      <c r="T46" s="543">
        <v>74</v>
      </c>
    </row>
    <row r="47" spans="1:29" x14ac:dyDescent="0.2">
      <c r="A47" s="422" t="s">
        <v>278</v>
      </c>
      <c r="B47" s="158"/>
      <c r="C47" s="189" t="str">
        <f t="shared" si="3"/>
        <v/>
      </c>
      <c r="D47" s="158"/>
      <c r="E47" s="189" t="str">
        <f t="shared" si="0"/>
        <v/>
      </c>
      <c r="F47" s="158"/>
      <c r="G47" s="189" t="str">
        <f t="shared" si="1"/>
        <v/>
      </c>
      <c r="H47" s="158"/>
      <c r="I47" s="189" t="str">
        <f t="shared" si="2"/>
        <v/>
      </c>
      <c r="K47" s="158"/>
      <c r="L47" s="431"/>
      <c r="M47" s="158"/>
      <c r="N47" s="431"/>
      <c r="O47" s="158"/>
      <c r="P47" s="431"/>
      <c r="Q47" s="158"/>
      <c r="R47" s="431"/>
      <c r="S47" s="558"/>
      <c r="Y47" s="491"/>
      <c r="Z47" s="491"/>
      <c r="AA47" s="491"/>
      <c r="AB47" s="491"/>
      <c r="AC47" s="491"/>
    </row>
    <row r="48" spans="1:29" x14ac:dyDescent="0.2">
      <c r="A48" s="419" t="s">
        <v>31</v>
      </c>
      <c r="B48" s="190"/>
      <c r="C48" s="183" t="str">
        <f t="shared" si="3"/>
        <v/>
      </c>
      <c r="D48" s="190"/>
      <c r="E48" s="183" t="str">
        <f t="shared" si="0"/>
        <v/>
      </c>
      <c r="F48" s="155"/>
      <c r="G48" s="183" t="str">
        <f t="shared" si="1"/>
        <v/>
      </c>
      <c r="H48" s="155"/>
      <c r="I48" s="183" t="str">
        <f t="shared" si="2"/>
        <v/>
      </c>
      <c r="K48" s="190"/>
      <c r="L48" s="428"/>
      <c r="M48" s="190"/>
      <c r="N48" s="428"/>
      <c r="O48" s="155"/>
      <c r="P48" s="428"/>
      <c r="Q48" s="155"/>
      <c r="R48" s="428"/>
      <c r="S48" s="558"/>
      <c r="Y48" s="491"/>
      <c r="Z48" s="491"/>
      <c r="AA48" s="491"/>
      <c r="AB48" s="491"/>
      <c r="AC48" s="491"/>
    </row>
    <row r="49" spans="1:29" x14ac:dyDescent="0.2">
      <c r="A49" s="421" t="s">
        <v>69</v>
      </c>
      <c r="B49" s="157"/>
      <c r="C49" s="185" t="str">
        <f t="shared" si="3"/>
        <v/>
      </c>
      <c r="D49" s="157"/>
      <c r="E49" s="185" t="str">
        <f t="shared" si="0"/>
        <v/>
      </c>
      <c r="F49" s="192"/>
      <c r="G49" s="185" t="str">
        <f t="shared" si="1"/>
        <v/>
      </c>
      <c r="H49" s="192"/>
      <c r="I49" s="185" t="str">
        <f t="shared" si="2"/>
        <v/>
      </c>
      <c r="K49" s="157"/>
      <c r="L49" s="430"/>
      <c r="M49" s="157"/>
      <c r="N49" s="430"/>
      <c r="O49" s="192"/>
      <c r="P49" s="430"/>
      <c r="Q49" s="192"/>
      <c r="R49" s="430"/>
      <c r="S49" s="558"/>
      <c r="Y49" s="491"/>
      <c r="Z49" s="491"/>
      <c r="AA49" s="491"/>
      <c r="AB49" s="491"/>
      <c r="AC49" s="491"/>
    </row>
    <row r="50" spans="1:29" x14ac:dyDescent="0.2">
      <c r="A50" s="417" t="s">
        <v>403</v>
      </c>
      <c r="B50" s="153">
        <v>2905</v>
      </c>
      <c r="C50" s="187">
        <f t="shared" si="3"/>
        <v>0.3180722891566265</v>
      </c>
      <c r="D50" s="153">
        <v>479</v>
      </c>
      <c r="E50" s="187">
        <f t="shared" si="0"/>
        <v>0.30062630480167013</v>
      </c>
      <c r="F50" s="153">
        <v>1216</v>
      </c>
      <c r="G50" s="187">
        <f t="shared" si="1"/>
        <v>0.25082236842105265</v>
      </c>
      <c r="H50" s="153">
        <v>284</v>
      </c>
      <c r="I50" s="187">
        <f t="shared" si="2"/>
        <v>0.27464788732394368</v>
      </c>
      <c r="K50" s="153">
        <v>924</v>
      </c>
      <c r="L50" s="426"/>
      <c r="M50" s="153">
        <v>144</v>
      </c>
      <c r="N50" s="426"/>
      <c r="O50" s="153">
        <v>305</v>
      </c>
      <c r="P50" s="426"/>
      <c r="Q50" s="153">
        <v>78</v>
      </c>
      <c r="R50" s="426"/>
      <c r="S50" s="558"/>
      <c r="T50" s="543" t="s">
        <v>403</v>
      </c>
      <c r="Y50" s="491"/>
      <c r="Z50" s="491"/>
      <c r="AA50" s="491"/>
      <c r="AB50" s="491"/>
      <c r="AC50" s="491"/>
    </row>
    <row r="51" spans="1:29" x14ac:dyDescent="0.2">
      <c r="A51" s="418" t="s">
        <v>407</v>
      </c>
      <c r="B51" s="154">
        <v>1091</v>
      </c>
      <c r="C51" s="188">
        <f t="shared" si="3"/>
        <v>0.24197983501374887</v>
      </c>
      <c r="D51" s="154">
        <v>167</v>
      </c>
      <c r="E51" s="188">
        <f t="shared" si="0"/>
        <v>0.24550898203592814</v>
      </c>
      <c r="F51" s="154">
        <v>447</v>
      </c>
      <c r="G51" s="188">
        <f t="shared" si="1"/>
        <v>0.21700223713646533</v>
      </c>
      <c r="H51" s="154">
        <v>84</v>
      </c>
      <c r="I51" s="188">
        <f t="shared" si="2"/>
        <v>0.2857142857142857</v>
      </c>
      <c r="K51" s="154">
        <v>264</v>
      </c>
      <c r="L51" s="427"/>
      <c r="M51" s="154">
        <v>41</v>
      </c>
      <c r="N51" s="427"/>
      <c r="O51" s="154">
        <v>97</v>
      </c>
      <c r="P51" s="427"/>
      <c r="Q51" s="154">
        <v>24</v>
      </c>
      <c r="R51" s="427"/>
      <c r="S51" s="558"/>
      <c r="T51" s="543" t="s">
        <v>407</v>
      </c>
      <c r="Y51" s="491"/>
      <c r="Z51" s="491"/>
      <c r="AA51" s="491"/>
      <c r="AB51" s="491"/>
      <c r="AC51" s="491"/>
    </row>
    <row r="52" spans="1:29" x14ac:dyDescent="0.2">
      <c r="A52" s="419" t="s">
        <v>36</v>
      </c>
      <c r="B52" s="190">
        <v>395</v>
      </c>
      <c r="C52" s="183">
        <f t="shared" si="3"/>
        <v>0.14936708860759493</v>
      </c>
      <c r="D52" s="190">
        <v>32</v>
      </c>
      <c r="E52" s="183">
        <f t="shared" si="0"/>
        <v>0.25</v>
      </c>
      <c r="F52" s="190">
        <v>130</v>
      </c>
      <c r="G52" s="183">
        <f t="shared" si="1"/>
        <v>0.12307692307692308</v>
      </c>
      <c r="H52" s="190">
        <v>14</v>
      </c>
      <c r="I52" s="183">
        <f t="shared" si="2"/>
        <v>0.2857142857142857</v>
      </c>
      <c r="K52" s="190">
        <v>59</v>
      </c>
      <c r="L52" s="428"/>
      <c r="M52" s="190">
        <v>8</v>
      </c>
      <c r="N52" s="428"/>
      <c r="O52" s="190">
        <v>16</v>
      </c>
      <c r="P52" s="428"/>
      <c r="Q52" s="190">
        <v>4</v>
      </c>
      <c r="R52" s="428"/>
      <c r="S52" s="558"/>
      <c r="T52" s="543">
        <v>25</v>
      </c>
      <c r="Y52" s="491"/>
      <c r="Z52" s="491"/>
      <c r="AA52" s="491"/>
      <c r="AB52" s="491"/>
      <c r="AC52" s="491"/>
    </row>
    <row r="53" spans="1:29" x14ac:dyDescent="0.2">
      <c r="A53" s="420" t="s">
        <v>37</v>
      </c>
      <c r="B53" s="191">
        <v>475</v>
      </c>
      <c r="C53" s="184">
        <f t="shared" si="3"/>
        <v>0.28210526315789475</v>
      </c>
      <c r="D53" s="191">
        <v>50</v>
      </c>
      <c r="E53" s="184">
        <f t="shared" si="0"/>
        <v>0.32</v>
      </c>
      <c r="F53" s="191">
        <v>158</v>
      </c>
      <c r="G53" s="184">
        <f t="shared" si="1"/>
        <v>0.20886075949367089</v>
      </c>
      <c r="H53" s="191">
        <v>21</v>
      </c>
      <c r="I53" s="184">
        <f t="shared" si="2"/>
        <v>0.33333333333333331</v>
      </c>
      <c r="K53" s="191">
        <v>134</v>
      </c>
      <c r="L53" s="429"/>
      <c r="M53" s="191">
        <v>16</v>
      </c>
      <c r="N53" s="429"/>
      <c r="O53" s="191">
        <v>33</v>
      </c>
      <c r="P53" s="429"/>
      <c r="Q53" s="191">
        <v>7</v>
      </c>
      <c r="R53" s="429"/>
      <c r="S53" s="558"/>
      <c r="T53" s="543">
        <v>26</v>
      </c>
    </row>
    <row r="54" spans="1:29" x14ac:dyDescent="0.2">
      <c r="A54" s="421" t="s">
        <v>38</v>
      </c>
      <c r="B54" s="192">
        <v>547</v>
      </c>
      <c r="C54" s="185">
        <f t="shared" si="3"/>
        <v>0.27787934186471663</v>
      </c>
      <c r="D54" s="192">
        <v>85</v>
      </c>
      <c r="E54" s="185">
        <f t="shared" si="0"/>
        <v>0.2</v>
      </c>
      <c r="F54" s="192">
        <v>233</v>
      </c>
      <c r="G54" s="185">
        <f t="shared" si="1"/>
        <v>0.23605150214592274</v>
      </c>
      <c r="H54" s="192">
        <v>49</v>
      </c>
      <c r="I54" s="185">
        <f t="shared" si="2"/>
        <v>0.26530612244897961</v>
      </c>
      <c r="K54" s="192">
        <v>152</v>
      </c>
      <c r="L54" s="430"/>
      <c r="M54" s="192">
        <v>17</v>
      </c>
      <c r="N54" s="430"/>
      <c r="O54" s="192">
        <v>55</v>
      </c>
      <c r="P54" s="430"/>
      <c r="Q54" s="192">
        <v>13</v>
      </c>
      <c r="R54" s="430"/>
      <c r="S54" s="558"/>
      <c r="T54" s="543">
        <v>27</v>
      </c>
    </row>
    <row r="55" spans="1:29" x14ac:dyDescent="0.2">
      <c r="A55" s="422" t="s">
        <v>285</v>
      </c>
      <c r="B55" s="158">
        <v>297</v>
      </c>
      <c r="C55" s="189">
        <f t="shared" si="3"/>
        <v>0.21885521885521886</v>
      </c>
      <c r="D55" s="158">
        <v>26</v>
      </c>
      <c r="E55" s="189">
        <f t="shared" si="0"/>
        <v>0.23076923076923078</v>
      </c>
      <c r="F55" s="158">
        <v>101</v>
      </c>
      <c r="G55" s="189">
        <f t="shared" si="1"/>
        <v>0.29702970297029702</v>
      </c>
      <c r="H55" s="158">
        <v>23</v>
      </c>
      <c r="I55" s="189">
        <f t="shared" si="2"/>
        <v>0.2608695652173913</v>
      </c>
      <c r="K55" s="158">
        <v>65</v>
      </c>
      <c r="L55" s="431"/>
      <c r="M55" s="158">
        <v>6</v>
      </c>
      <c r="N55" s="431"/>
      <c r="O55" s="158">
        <v>30</v>
      </c>
      <c r="P55" s="431"/>
      <c r="Q55" s="158">
        <v>6</v>
      </c>
      <c r="R55" s="431"/>
      <c r="S55" s="558"/>
      <c r="T55" s="543" t="s">
        <v>285</v>
      </c>
    </row>
    <row r="56" spans="1:29" x14ac:dyDescent="0.2">
      <c r="A56" s="419" t="s">
        <v>39</v>
      </c>
      <c r="B56" s="190">
        <v>187</v>
      </c>
      <c r="C56" s="183">
        <f t="shared" si="3"/>
        <v>0.22994652406417113</v>
      </c>
      <c r="D56" s="190">
        <v>15</v>
      </c>
      <c r="E56" s="183">
        <f t="shared" si="0"/>
        <v>0.33333333333333331</v>
      </c>
      <c r="F56" s="190">
        <v>69</v>
      </c>
      <c r="G56" s="183">
        <f t="shared" si="1"/>
        <v>0.30434782608695654</v>
      </c>
      <c r="H56" s="190">
        <v>16</v>
      </c>
      <c r="I56" s="183">
        <f t="shared" si="2"/>
        <v>0.3125</v>
      </c>
      <c r="K56" s="190">
        <v>43</v>
      </c>
      <c r="L56" s="428"/>
      <c r="M56" s="190">
        <v>5</v>
      </c>
      <c r="N56" s="428"/>
      <c r="O56" s="190">
        <v>21</v>
      </c>
      <c r="P56" s="428"/>
      <c r="Q56" s="190">
        <v>5</v>
      </c>
      <c r="R56" s="428"/>
      <c r="S56" s="558"/>
      <c r="T56" s="543">
        <v>28</v>
      </c>
    </row>
    <row r="57" spans="1:29" x14ac:dyDescent="0.2">
      <c r="A57" s="420" t="s">
        <v>40</v>
      </c>
      <c r="B57" s="191">
        <v>68</v>
      </c>
      <c r="C57" s="184">
        <f t="shared" si="3"/>
        <v>0.19117647058823528</v>
      </c>
      <c r="D57" s="191">
        <v>5</v>
      </c>
      <c r="E57" s="184">
        <f t="shared" si="0"/>
        <v>0</v>
      </c>
      <c r="F57" s="191">
        <v>16</v>
      </c>
      <c r="G57" s="184">
        <f t="shared" si="1"/>
        <v>0.1875</v>
      </c>
      <c r="H57" s="191">
        <v>4</v>
      </c>
      <c r="I57" s="184">
        <f t="shared" si="2"/>
        <v>0</v>
      </c>
      <c r="K57" s="191">
        <v>13</v>
      </c>
      <c r="L57" s="429"/>
      <c r="M57" s="191"/>
      <c r="N57" s="429"/>
      <c r="O57" s="191">
        <v>3</v>
      </c>
      <c r="P57" s="429"/>
      <c r="Q57" s="191"/>
      <c r="R57" s="429"/>
      <c r="S57" s="558"/>
      <c r="T57" s="543">
        <v>29</v>
      </c>
    </row>
    <row r="58" spans="1:29" x14ac:dyDescent="0.2">
      <c r="A58" s="421" t="s">
        <v>41</v>
      </c>
      <c r="B58" s="192">
        <v>85</v>
      </c>
      <c r="C58" s="185">
        <f t="shared" si="3"/>
        <v>0.21176470588235294</v>
      </c>
      <c r="D58" s="192">
        <v>6</v>
      </c>
      <c r="E58" s="185">
        <f t="shared" si="0"/>
        <v>0.16666666666666666</v>
      </c>
      <c r="F58" s="192">
        <v>20</v>
      </c>
      <c r="G58" s="185">
        <f t="shared" si="1"/>
        <v>0.35</v>
      </c>
      <c r="H58" s="192">
        <v>3</v>
      </c>
      <c r="I58" s="185">
        <f t="shared" si="2"/>
        <v>0.33333333333333331</v>
      </c>
      <c r="K58" s="192">
        <v>18</v>
      </c>
      <c r="L58" s="430"/>
      <c r="M58" s="192">
        <v>1</v>
      </c>
      <c r="N58" s="430"/>
      <c r="O58" s="192">
        <v>7</v>
      </c>
      <c r="P58" s="430"/>
      <c r="Q58" s="192">
        <v>1</v>
      </c>
      <c r="R58" s="430"/>
      <c r="S58" s="558"/>
      <c r="T58" s="543">
        <v>30</v>
      </c>
    </row>
    <row r="59" spans="1:29" x14ac:dyDescent="0.2">
      <c r="A59" s="422" t="s">
        <v>289</v>
      </c>
      <c r="B59" s="158">
        <v>305</v>
      </c>
      <c r="C59" s="189">
        <f t="shared" si="3"/>
        <v>0.3377049180327869</v>
      </c>
      <c r="D59" s="158">
        <v>37</v>
      </c>
      <c r="E59" s="189">
        <f t="shared" si="0"/>
        <v>0.29729729729729731</v>
      </c>
      <c r="F59" s="158">
        <v>191</v>
      </c>
      <c r="G59" s="189">
        <f t="shared" si="1"/>
        <v>0.27225130890052357</v>
      </c>
      <c r="H59" s="158">
        <v>36</v>
      </c>
      <c r="I59" s="189">
        <f t="shared" si="2"/>
        <v>0.25</v>
      </c>
      <c r="K59" s="158">
        <v>103</v>
      </c>
      <c r="L59" s="431"/>
      <c r="M59" s="158">
        <v>11</v>
      </c>
      <c r="N59" s="431"/>
      <c r="O59" s="158">
        <v>52</v>
      </c>
      <c r="P59" s="431"/>
      <c r="Q59" s="158">
        <v>9</v>
      </c>
      <c r="R59" s="431"/>
      <c r="S59" s="558"/>
      <c r="T59" s="543" t="s">
        <v>289</v>
      </c>
    </row>
    <row r="60" spans="1:29" x14ac:dyDescent="0.2">
      <c r="A60" s="419" t="s">
        <v>42</v>
      </c>
      <c r="B60" s="190">
        <v>153</v>
      </c>
      <c r="C60" s="183">
        <f t="shared" si="3"/>
        <v>0.35294117647058826</v>
      </c>
      <c r="D60" s="190">
        <v>17</v>
      </c>
      <c r="E60" s="183">
        <f t="shared" si="0"/>
        <v>0.29411764705882354</v>
      </c>
      <c r="F60" s="190">
        <v>113</v>
      </c>
      <c r="G60" s="183">
        <f t="shared" si="1"/>
        <v>0.2831858407079646</v>
      </c>
      <c r="H60" s="190">
        <v>12</v>
      </c>
      <c r="I60" s="183">
        <f t="shared" si="2"/>
        <v>0.25</v>
      </c>
      <c r="K60" s="190">
        <v>54</v>
      </c>
      <c r="L60" s="428"/>
      <c r="M60" s="190">
        <v>5</v>
      </c>
      <c r="N60" s="428"/>
      <c r="O60" s="190">
        <v>32</v>
      </c>
      <c r="P60" s="428"/>
      <c r="Q60" s="190">
        <v>3</v>
      </c>
      <c r="R60" s="428"/>
      <c r="S60" s="558"/>
      <c r="T60" s="543">
        <v>31</v>
      </c>
    </row>
    <row r="61" spans="1:29" x14ac:dyDescent="0.2">
      <c r="A61" s="420" t="s">
        <v>43</v>
      </c>
      <c r="B61" s="191">
        <v>92</v>
      </c>
      <c r="C61" s="184">
        <f t="shared" si="3"/>
        <v>0.33695652173913043</v>
      </c>
      <c r="D61" s="191">
        <v>7</v>
      </c>
      <c r="E61" s="184">
        <f t="shared" si="0"/>
        <v>0.5714285714285714</v>
      </c>
      <c r="F61" s="191">
        <v>32</v>
      </c>
      <c r="G61" s="184">
        <f t="shared" si="1"/>
        <v>0.34375</v>
      </c>
      <c r="H61" s="191">
        <v>7</v>
      </c>
      <c r="I61" s="184">
        <f t="shared" si="2"/>
        <v>0.42857142857142855</v>
      </c>
      <c r="K61" s="191">
        <v>31</v>
      </c>
      <c r="L61" s="429"/>
      <c r="M61" s="191">
        <v>4</v>
      </c>
      <c r="N61" s="429"/>
      <c r="O61" s="191">
        <v>11</v>
      </c>
      <c r="P61" s="429"/>
      <c r="Q61" s="191">
        <v>3</v>
      </c>
      <c r="R61" s="429"/>
      <c r="S61" s="558"/>
      <c r="T61" s="543">
        <v>32</v>
      </c>
    </row>
    <row r="62" spans="1:29" x14ac:dyDescent="0.2">
      <c r="A62" s="421" t="s">
        <v>44</v>
      </c>
      <c r="B62" s="192">
        <v>139</v>
      </c>
      <c r="C62" s="185">
        <f t="shared" si="3"/>
        <v>0.34532374100719426</v>
      </c>
      <c r="D62" s="192">
        <v>13</v>
      </c>
      <c r="E62" s="185">
        <f t="shared" si="0"/>
        <v>0.15384615384615385</v>
      </c>
      <c r="F62" s="192">
        <v>61</v>
      </c>
      <c r="G62" s="185">
        <f t="shared" si="1"/>
        <v>0.19672131147540983</v>
      </c>
      <c r="H62" s="192">
        <v>17</v>
      </c>
      <c r="I62" s="185">
        <f t="shared" si="2"/>
        <v>0.17647058823529413</v>
      </c>
      <c r="K62" s="192">
        <v>48</v>
      </c>
      <c r="L62" s="430"/>
      <c r="M62" s="192">
        <v>2</v>
      </c>
      <c r="N62" s="430"/>
      <c r="O62" s="192">
        <v>12</v>
      </c>
      <c r="P62" s="430"/>
      <c r="Q62" s="192">
        <v>3</v>
      </c>
      <c r="R62" s="430"/>
      <c r="S62" s="558"/>
      <c r="T62" s="543">
        <v>33</v>
      </c>
    </row>
    <row r="63" spans="1:29" x14ac:dyDescent="0.2">
      <c r="A63" s="422" t="s">
        <v>293</v>
      </c>
      <c r="B63" s="158">
        <v>206</v>
      </c>
      <c r="C63" s="189">
        <f t="shared" si="3"/>
        <v>0.38834951456310679</v>
      </c>
      <c r="D63" s="158">
        <v>20</v>
      </c>
      <c r="E63" s="189">
        <f t="shared" si="0"/>
        <v>0.2</v>
      </c>
      <c r="F63" s="158">
        <v>66</v>
      </c>
      <c r="G63" s="189">
        <f t="shared" si="1"/>
        <v>0.25757575757575757</v>
      </c>
      <c r="H63" s="158">
        <v>19</v>
      </c>
      <c r="I63" s="189">
        <f t="shared" si="2"/>
        <v>0.15789473684210525</v>
      </c>
      <c r="K63" s="158">
        <v>80</v>
      </c>
      <c r="L63" s="431"/>
      <c r="M63" s="158">
        <v>4</v>
      </c>
      <c r="N63" s="431"/>
      <c r="O63" s="158">
        <v>17</v>
      </c>
      <c r="P63" s="431"/>
      <c r="Q63" s="158">
        <v>3</v>
      </c>
      <c r="R63" s="431"/>
      <c r="S63" s="558"/>
      <c r="T63" s="543" t="s">
        <v>293</v>
      </c>
    </row>
    <row r="64" spans="1:29" x14ac:dyDescent="0.2">
      <c r="A64" s="419" t="s">
        <v>45</v>
      </c>
      <c r="B64" s="190">
        <v>31</v>
      </c>
      <c r="C64" s="183">
        <f t="shared" si="3"/>
        <v>0.25806451612903225</v>
      </c>
      <c r="D64" s="190">
        <v>3</v>
      </c>
      <c r="E64" s="183">
        <f t="shared" si="0"/>
        <v>0.33333333333333331</v>
      </c>
      <c r="F64" s="190">
        <v>26</v>
      </c>
      <c r="G64" s="183">
        <f t="shared" si="1"/>
        <v>0.19230769230769232</v>
      </c>
      <c r="H64" s="190">
        <v>5</v>
      </c>
      <c r="I64" s="183">
        <f t="shared" si="2"/>
        <v>0.2</v>
      </c>
      <c r="K64" s="190">
        <v>8</v>
      </c>
      <c r="L64" s="428"/>
      <c r="M64" s="190">
        <v>1</v>
      </c>
      <c r="N64" s="428"/>
      <c r="O64" s="190">
        <v>5</v>
      </c>
      <c r="P64" s="428"/>
      <c r="Q64" s="190">
        <v>1</v>
      </c>
      <c r="R64" s="428"/>
      <c r="S64" s="558"/>
      <c r="T64" s="543">
        <v>34</v>
      </c>
    </row>
    <row r="65" spans="1:20" x14ac:dyDescent="0.2">
      <c r="A65" s="420" t="s">
        <v>46</v>
      </c>
      <c r="B65" s="191">
        <v>135</v>
      </c>
      <c r="C65" s="184">
        <f t="shared" si="3"/>
        <v>0.42962962962962964</v>
      </c>
      <c r="D65" s="191">
        <v>13</v>
      </c>
      <c r="E65" s="184">
        <f t="shared" si="0"/>
        <v>0.23076923076923078</v>
      </c>
      <c r="F65" s="191">
        <v>27</v>
      </c>
      <c r="G65" s="184">
        <f t="shared" si="1"/>
        <v>0.29629629629629628</v>
      </c>
      <c r="H65" s="191">
        <v>9</v>
      </c>
      <c r="I65" s="184">
        <f t="shared" si="2"/>
        <v>0.1111111111111111</v>
      </c>
      <c r="K65" s="191">
        <v>58</v>
      </c>
      <c r="L65" s="429"/>
      <c r="M65" s="191">
        <v>3</v>
      </c>
      <c r="N65" s="429"/>
      <c r="O65" s="191">
        <v>8</v>
      </c>
      <c r="P65" s="429"/>
      <c r="Q65" s="191">
        <v>1</v>
      </c>
      <c r="R65" s="429"/>
      <c r="S65" s="558"/>
      <c r="T65" s="543">
        <v>35</v>
      </c>
    </row>
    <row r="66" spans="1:20" x14ac:dyDescent="0.2">
      <c r="A66" s="420" t="s">
        <v>47</v>
      </c>
      <c r="B66" s="191">
        <v>33</v>
      </c>
      <c r="C66" s="184">
        <f t="shared" si="3"/>
        <v>0.33333333333333331</v>
      </c>
      <c r="D66" s="191">
        <v>2</v>
      </c>
      <c r="E66" s="184">
        <f t="shared" si="0"/>
        <v>0</v>
      </c>
      <c r="F66" s="191">
        <v>9</v>
      </c>
      <c r="G66" s="184">
        <f t="shared" si="1"/>
        <v>0.22222222222222221</v>
      </c>
      <c r="H66" s="191">
        <v>4</v>
      </c>
      <c r="I66" s="184">
        <f t="shared" si="2"/>
        <v>0.25</v>
      </c>
      <c r="K66" s="191">
        <v>11</v>
      </c>
      <c r="L66" s="429"/>
      <c r="M66" s="191"/>
      <c r="N66" s="429"/>
      <c r="O66" s="191">
        <v>2</v>
      </c>
      <c r="P66" s="429"/>
      <c r="Q66" s="191">
        <v>1</v>
      </c>
      <c r="R66" s="429"/>
      <c r="S66" s="558"/>
      <c r="T66" s="543">
        <v>36</v>
      </c>
    </row>
    <row r="67" spans="1:20" x14ac:dyDescent="0.2">
      <c r="A67" s="421" t="s">
        <v>48</v>
      </c>
      <c r="B67" s="192">
        <v>18</v>
      </c>
      <c r="C67" s="185">
        <f t="shared" si="3"/>
        <v>0.44444444444444442</v>
      </c>
      <c r="D67" s="192">
        <v>2</v>
      </c>
      <c r="E67" s="185">
        <f t="shared" si="0"/>
        <v>0</v>
      </c>
      <c r="F67" s="192">
        <v>5</v>
      </c>
      <c r="G67" s="185">
        <f t="shared" si="1"/>
        <v>0.4</v>
      </c>
      <c r="H67" s="192">
        <v>1</v>
      </c>
      <c r="I67" s="185">
        <f t="shared" si="2"/>
        <v>0</v>
      </c>
      <c r="K67" s="192">
        <v>8</v>
      </c>
      <c r="L67" s="430"/>
      <c r="M67" s="192"/>
      <c r="N67" s="430"/>
      <c r="O67" s="192">
        <v>2</v>
      </c>
      <c r="P67" s="430"/>
      <c r="Q67" s="192"/>
      <c r="R67" s="430"/>
      <c r="S67" s="558"/>
      <c r="T67" s="543">
        <v>37</v>
      </c>
    </row>
    <row r="68" spans="1:20" ht="25.5" x14ac:dyDescent="0.2">
      <c r="A68" s="422" t="s">
        <v>408</v>
      </c>
      <c r="B68" s="158">
        <v>918</v>
      </c>
      <c r="C68" s="189">
        <f t="shared" si="3"/>
        <v>0.28540305010893247</v>
      </c>
      <c r="D68" s="158">
        <v>144</v>
      </c>
      <c r="E68" s="189">
        <f t="shared" si="0"/>
        <v>0.2638888888888889</v>
      </c>
      <c r="F68" s="158">
        <v>318</v>
      </c>
      <c r="G68" s="189">
        <f t="shared" si="1"/>
        <v>0.1761006289308176</v>
      </c>
      <c r="H68" s="158">
        <v>78</v>
      </c>
      <c r="I68" s="189">
        <f t="shared" si="2"/>
        <v>0.23076923076923078</v>
      </c>
      <c r="K68" s="158">
        <v>262</v>
      </c>
      <c r="L68" s="431"/>
      <c r="M68" s="158">
        <v>38</v>
      </c>
      <c r="N68" s="431"/>
      <c r="O68" s="158">
        <v>56</v>
      </c>
      <c r="P68" s="431"/>
      <c r="Q68" s="158">
        <v>18</v>
      </c>
      <c r="R68" s="431"/>
      <c r="S68" s="558"/>
      <c r="T68" s="543" t="s">
        <v>408</v>
      </c>
    </row>
    <row r="69" spans="1:20" x14ac:dyDescent="0.2">
      <c r="A69" s="419" t="s">
        <v>49</v>
      </c>
      <c r="B69" s="190">
        <v>403</v>
      </c>
      <c r="C69" s="183">
        <f t="shared" si="3"/>
        <v>0.29280397022332505</v>
      </c>
      <c r="D69" s="190">
        <v>59</v>
      </c>
      <c r="E69" s="183">
        <f t="shared" si="0"/>
        <v>0.2711864406779661</v>
      </c>
      <c r="F69" s="190">
        <v>124</v>
      </c>
      <c r="G69" s="183">
        <f t="shared" si="1"/>
        <v>0.18548387096774194</v>
      </c>
      <c r="H69" s="190">
        <v>27</v>
      </c>
      <c r="I69" s="183">
        <f t="shared" si="2"/>
        <v>0.25925925925925924</v>
      </c>
      <c r="K69" s="190">
        <v>118</v>
      </c>
      <c r="L69" s="428"/>
      <c r="M69" s="190">
        <v>16</v>
      </c>
      <c r="N69" s="428"/>
      <c r="O69" s="190">
        <v>23</v>
      </c>
      <c r="P69" s="428"/>
      <c r="Q69" s="190">
        <v>7</v>
      </c>
      <c r="R69" s="428"/>
      <c r="S69" s="558"/>
      <c r="T69" s="543">
        <v>60</v>
      </c>
    </row>
    <row r="70" spans="1:20" x14ac:dyDescent="0.2">
      <c r="A70" s="420" t="s">
        <v>50</v>
      </c>
      <c r="B70" s="191">
        <v>294</v>
      </c>
      <c r="C70" s="184">
        <f t="shared" si="3"/>
        <v>0.27210884353741499</v>
      </c>
      <c r="D70" s="191">
        <v>36</v>
      </c>
      <c r="E70" s="184">
        <f t="shared" si="0"/>
        <v>0.22222222222222221</v>
      </c>
      <c r="F70" s="191">
        <v>120</v>
      </c>
      <c r="G70" s="184">
        <f t="shared" si="1"/>
        <v>0.125</v>
      </c>
      <c r="H70" s="191">
        <v>22</v>
      </c>
      <c r="I70" s="184">
        <f t="shared" si="2"/>
        <v>0.13636363636363635</v>
      </c>
      <c r="K70" s="191">
        <v>80</v>
      </c>
      <c r="L70" s="429"/>
      <c r="M70" s="191">
        <v>8</v>
      </c>
      <c r="N70" s="429"/>
      <c r="O70" s="191">
        <v>15</v>
      </c>
      <c r="P70" s="429"/>
      <c r="Q70" s="191">
        <v>3</v>
      </c>
      <c r="R70" s="429"/>
      <c r="S70" s="558"/>
      <c r="T70" s="543">
        <v>61</v>
      </c>
    </row>
    <row r="71" spans="1:20" x14ac:dyDescent="0.2">
      <c r="A71" s="420" t="s">
        <v>51</v>
      </c>
      <c r="B71" s="191">
        <v>181</v>
      </c>
      <c r="C71" s="184">
        <f t="shared" si="3"/>
        <v>0.34806629834254144</v>
      </c>
      <c r="D71" s="191">
        <v>16</v>
      </c>
      <c r="E71" s="184">
        <f t="shared" si="0"/>
        <v>0.5</v>
      </c>
      <c r="F71" s="191">
        <v>53</v>
      </c>
      <c r="G71" s="184">
        <f t="shared" si="1"/>
        <v>0.37735849056603776</v>
      </c>
      <c r="H71" s="191">
        <v>16</v>
      </c>
      <c r="I71" s="184">
        <f t="shared" si="2"/>
        <v>0.4375</v>
      </c>
      <c r="K71" s="191">
        <v>63</v>
      </c>
      <c r="L71" s="429"/>
      <c r="M71" s="191">
        <v>8</v>
      </c>
      <c r="N71" s="429"/>
      <c r="O71" s="191">
        <v>20</v>
      </c>
      <c r="P71" s="429"/>
      <c r="Q71" s="191">
        <v>7</v>
      </c>
      <c r="R71" s="429"/>
      <c r="S71" s="558"/>
      <c r="T71" s="543">
        <v>62</v>
      </c>
    </row>
    <row r="72" spans="1:20" x14ac:dyDescent="0.2">
      <c r="A72" s="421" t="s">
        <v>52</v>
      </c>
      <c r="B72" s="192">
        <v>218</v>
      </c>
      <c r="C72" s="185">
        <f t="shared" si="3"/>
        <v>0.21559633027522937</v>
      </c>
      <c r="D72" s="192">
        <v>33</v>
      </c>
      <c r="E72" s="185">
        <f t="shared" si="0"/>
        <v>0.18181818181818182</v>
      </c>
      <c r="F72" s="192">
        <v>66</v>
      </c>
      <c r="G72" s="185">
        <f t="shared" si="1"/>
        <v>7.575757575757576E-2</v>
      </c>
      <c r="H72" s="192">
        <v>13</v>
      </c>
      <c r="I72" s="185">
        <f t="shared" si="2"/>
        <v>7.6923076923076927E-2</v>
      </c>
      <c r="K72" s="192">
        <v>47</v>
      </c>
      <c r="L72" s="430"/>
      <c r="M72" s="192">
        <v>6</v>
      </c>
      <c r="N72" s="430"/>
      <c r="O72" s="192">
        <v>5</v>
      </c>
      <c r="P72" s="430"/>
      <c r="Q72" s="192">
        <v>1</v>
      </c>
      <c r="R72" s="430"/>
      <c r="S72" s="558"/>
      <c r="T72" s="543">
        <v>63</v>
      </c>
    </row>
    <row r="73" spans="1:20" x14ac:dyDescent="0.2">
      <c r="A73" s="422" t="s">
        <v>409</v>
      </c>
      <c r="B73" s="158">
        <v>557</v>
      </c>
      <c r="C73" s="189">
        <f t="shared" si="3"/>
        <v>0.52603231597845601</v>
      </c>
      <c r="D73" s="158">
        <v>85</v>
      </c>
      <c r="E73" s="189">
        <f t="shared" si="0"/>
        <v>0.51764705882352946</v>
      </c>
      <c r="F73" s="158">
        <v>164</v>
      </c>
      <c r="G73" s="189">
        <f t="shared" si="1"/>
        <v>0.3902439024390244</v>
      </c>
      <c r="H73" s="158">
        <v>44</v>
      </c>
      <c r="I73" s="189">
        <f t="shared" si="2"/>
        <v>0.40909090909090912</v>
      </c>
      <c r="K73" s="158">
        <v>293</v>
      </c>
      <c r="L73" s="431"/>
      <c r="M73" s="158">
        <v>44</v>
      </c>
      <c r="N73" s="431"/>
      <c r="O73" s="158">
        <v>64</v>
      </c>
      <c r="P73" s="431"/>
      <c r="Q73" s="158">
        <v>18</v>
      </c>
      <c r="R73" s="431"/>
      <c r="S73" s="558"/>
      <c r="T73" s="543" t="s">
        <v>409</v>
      </c>
    </row>
    <row r="74" spans="1:20" x14ac:dyDescent="0.2">
      <c r="A74" s="419" t="s">
        <v>53</v>
      </c>
      <c r="B74" s="190">
        <v>199</v>
      </c>
      <c r="C74" s="183">
        <f t="shared" si="3"/>
        <v>0.55778894472361806</v>
      </c>
      <c r="D74" s="190">
        <v>20</v>
      </c>
      <c r="E74" s="183">
        <f t="shared" si="0"/>
        <v>0.65</v>
      </c>
      <c r="F74" s="190">
        <v>86</v>
      </c>
      <c r="G74" s="183">
        <f t="shared" si="1"/>
        <v>0.45348837209302323</v>
      </c>
      <c r="H74" s="190">
        <v>16</v>
      </c>
      <c r="I74" s="183">
        <f t="shared" si="2"/>
        <v>0.4375</v>
      </c>
      <c r="K74" s="190">
        <v>111</v>
      </c>
      <c r="L74" s="428"/>
      <c r="M74" s="190">
        <v>13</v>
      </c>
      <c r="N74" s="428"/>
      <c r="O74" s="190">
        <v>39</v>
      </c>
      <c r="P74" s="428"/>
      <c r="Q74" s="190">
        <v>7</v>
      </c>
      <c r="R74" s="428"/>
      <c r="S74" s="558"/>
      <c r="T74" s="543">
        <v>64</v>
      </c>
    </row>
    <row r="75" spans="1:20" x14ac:dyDescent="0.2">
      <c r="A75" s="420" t="s">
        <v>54</v>
      </c>
      <c r="B75" s="191">
        <v>165</v>
      </c>
      <c r="C75" s="184">
        <f t="shared" si="3"/>
        <v>0.5636363636363636</v>
      </c>
      <c r="D75" s="191">
        <v>23</v>
      </c>
      <c r="E75" s="184">
        <f t="shared" ref="E75:E89" si="4">IFERROR(M75/D75,"")</f>
        <v>0.47826086956521741</v>
      </c>
      <c r="F75" s="191">
        <v>44</v>
      </c>
      <c r="G75" s="184">
        <f t="shared" ref="G75:G89" si="5">IFERROR(O75/F75,"")</f>
        <v>0.31818181818181818</v>
      </c>
      <c r="H75" s="191">
        <v>9</v>
      </c>
      <c r="I75" s="184">
        <f t="shared" ref="I75:I89" si="6">IFERROR(Q75/H75,"")</f>
        <v>0.33333333333333331</v>
      </c>
      <c r="K75" s="191">
        <v>93</v>
      </c>
      <c r="L75" s="429"/>
      <c r="M75" s="191">
        <v>11</v>
      </c>
      <c r="N75" s="429"/>
      <c r="O75" s="191">
        <v>14</v>
      </c>
      <c r="P75" s="429"/>
      <c r="Q75" s="191">
        <v>3</v>
      </c>
      <c r="R75" s="429"/>
      <c r="S75" s="558"/>
      <c r="T75" s="543">
        <v>65</v>
      </c>
    </row>
    <row r="76" spans="1:20" x14ac:dyDescent="0.2">
      <c r="A76" s="420" t="s">
        <v>55</v>
      </c>
      <c r="B76" s="191">
        <v>91</v>
      </c>
      <c r="C76" s="184">
        <f t="shared" ref="C76:C89" si="7">IFERROR(K76/B76,"")</f>
        <v>0.5714285714285714</v>
      </c>
      <c r="D76" s="191">
        <v>12</v>
      </c>
      <c r="E76" s="184">
        <f t="shared" si="4"/>
        <v>0.58333333333333337</v>
      </c>
      <c r="F76" s="191">
        <v>15</v>
      </c>
      <c r="G76" s="184">
        <f t="shared" si="5"/>
        <v>0.33333333333333331</v>
      </c>
      <c r="H76" s="191">
        <v>5</v>
      </c>
      <c r="I76" s="184">
        <f t="shared" si="6"/>
        <v>0.4</v>
      </c>
      <c r="K76" s="191">
        <v>52</v>
      </c>
      <c r="L76" s="429"/>
      <c r="M76" s="191">
        <v>7</v>
      </c>
      <c r="N76" s="429"/>
      <c r="O76" s="191">
        <v>5</v>
      </c>
      <c r="P76" s="429"/>
      <c r="Q76" s="191">
        <v>2</v>
      </c>
      <c r="R76" s="429"/>
      <c r="S76" s="558"/>
      <c r="T76" s="543">
        <v>66</v>
      </c>
    </row>
    <row r="77" spans="1:20" x14ac:dyDescent="0.2">
      <c r="A77" s="420" t="s">
        <v>56</v>
      </c>
      <c r="B77" s="191">
        <v>172</v>
      </c>
      <c r="C77" s="184">
        <f t="shared" si="7"/>
        <v>0.47674418604651164</v>
      </c>
      <c r="D77" s="191">
        <v>18</v>
      </c>
      <c r="E77" s="184">
        <f t="shared" si="4"/>
        <v>0.44444444444444442</v>
      </c>
      <c r="F77" s="191">
        <v>24</v>
      </c>
      <c r="G77" s="184">
        <f t="shared" si="5"/>
        <v>0.29166666666666669</v>
      </c>
      <c r="H77" s="191">
        <v>8</v>
      </c>
      <c r="I77" s="184">
        <f t="shared" si="6"/>
        <v>0.25</v>
      </c>
      <c r="K77" s="191">
        <v>82</v>
      </c>
      <c r="L77" s="429"/>
      <c r="M77" s="191">
        <v>8</v>
      </c>
      <c r="N77" s="429"/>
      <c r="O77" s="191">
        <v>7</v>
      </c>
      <c r="P77" s="429"/>
      <c r="Q77" s="191">
        <v>2</v>
      </c>
      <c r="R77" s="429"/>
      <c r="S77" s="558"/>
      <c r="T77" s="543">
        <v>67</v>
      </c>
    </row>
    <row r="78" spans="1:20" x14ac:dyDescent="0.2">
      <c r="A78" s="420" t="s">
        <v>57</v>
      </c>
      <c r="B78" s="191">
        <v>70</v>
      </c>
      <c r="C78" s="184">
        <f t="shared" si="7"/>
        <v>0.48571428571428571</v>
      </c>
      <c r="D78" s="191">
        <v>7</v>
      </c>
      <c r="E78" s="184">
        <f t="shared" si="4"/>
        <v>0.42857142857142855</v>
      </c>
      <c r="F78" s="191">
        <v>4</v>
      </c>
      <c r="G78" s="184">
        <f t="shared" si="5"/>
        <v>0.75</v>
      </c>
      <c r="H78" s="191">
        <v>3</v>
      </c>
      <c r="I78" s="184">
        <f t="shared" si="6"/>
        <v>1</v>
      </c>
      <c r="K78" s="191">
        <v>34</v>
      </c>
      <c r="L78" s="429"/>
      <c r="M78" s="191">
        <v>3</v>
      </c>
      <c r="N78" s="429"/>
      <c r="O78" s="191">
        <v>3</v>
      </c>
      <c r="P78" s="429"/>
      <c r="Q78" s="191">
        <v>3</v>
      </c>
      <c r="R78" s="429"/>
      <c r="S78" s="558"/>
      <c r="T78" s="543">
        <v>68</v>
      </c>
    </row>
    <row r="79" spans="1:20" x14ac:dyDescent="0.2">
      <c r="A79" s="421" t="s">
        <v>58</v>
      </c>
      <c r="B79" s="192">
        <v>48</v>
      </c>
      <c r="C79" s="185">
        <f t="shared" si="7"/>
        <v>0.5</v>
      </c>
      <c r="D79" s="192">
        <v>5</v>
      </c>
      <c r="E79" s="185">
        <f t="shared" si="4"/>
        <v>0.4</v>
      </c>
      <c r="F79" s="192">
        <v>14</v>
      </c>
      <c r="G79" s="185">
        <f t="shared" si="5"/>
        <v>0.21428571428571427</v>
      </c>
      <c r="H79" s="192">
        <v>3</v>
      </c>
      <c r="I79" s="185">
        <f t="shared" si="6"/>
        <v>0.33333333333333331</v>
      </c>
      <c r="K79" s="192">
        <v>24</v>
      </c>
      <c r="L79" s="430"/>
      <c r="M79" s="192">
        <v>2</v>
      </c>
      <c r="N79" s="430"/>
      <c r="O79" s="192">
        <v>3</v>
      </c>
      <c r="P79" s="430"/>
      <c r="Q79" s="192">
        <v>1</v>
      </c>
      <c r="R79" s="430"/>
      <c r="S79" s="558"/>
      <c r="T79" s="543">
        <v>69</v>
      </c>
    </row>
    <row r="80" spans="1:20" x14ac:dyDescent="0.2">
      <c r="A80" s="417" t="s">
        <v>472</v>
      </c>
      <c r="B80" s="153">
        <v>224</v>
      </c>
      <c r="C80" s="187">
        <f t="shared" si="7"/>
        <v>0.53125</v>
      </c>
      <c r="D80" s="153">
        <v>46</v>
      </c>
      <c r="E80" s="187">
        <f t="shared" si="4"/>
        <v>0.58695652173913049</v>
      </c>
      <c r="F80" s="153">
        <v>32</v>
      </c>
      <c r="G80" s="187">
        <f t="shared" si="5"/>
        <v>0.34375</v>
      </c>
      <c r="H80" s="153">
        <v>18</v>
      </c>
      <c r="I80" s="187">
        <f t="shared" si="6"/>
        <v>0.33333333333333331</v>
      </c>
      <c r="K80" s="153">
        <v>119</v>
      </c>
      <c r="L80" s="426"/>
      <c r="M80" s="153">
        <v>27</v>
      </c>
      <c r="N80" s="426"/>
      <c r="O80" s="153">
        <v>11</v>
      </c>
      <c r="P80" s="426"/>
      <c r="Q80" s="153">
        <v>6</v>
      </c>
      <c r="R80" s="426"/>
      <c r="S80" s="558"/>
      <c r="T80" s="543" t="s">
        <v>446</v>
      </c>
    </row>
    <row r="81" spans="1:20" x14ac:dyDescent="0.2">
      <c r="A81" s="418" t="s">
        <v>85</v>
      </c>
      <c r="B81" s="154">
        <v>157</v>
      </c>
      <c r="C81" s="188">
        <f t="shared" si="7"/>
        <v>0.52229299363057324</v>
      </c>
      <c r="D81" s="154">
        <v>26</v>
      </c>
      <c r="E81" s="188">
        <f t="shared" si="4"/>
        <v>0.53846153846153844</v>
      </c>
      <c r="F81" s="154">
        <v>27</v>
      </c>
      <c r="G81" s="188">
        <f t="shared" si="5"/>
        <v>0.37037037037037035</v>
      </c>
      <c r="H81" s="154">
        <v>15</v>
      </c>
      <c r="I81" s="188">
        <f t="shared" si="6"/>
        <v>0.33333333333333331</v>
      </c>
      <c r="K81" s="154">
        <v>82</v>
      </c>
      <c r="L81" s="427"/>
      <c r="M81" s="154">
        <v>14</v>
      </c>
      <c r="N81" s="427"/>
      <c r="O81" s="154">
        <v>10</v>
      </c>
      <c r="P81" s="427"/>
      <c r="Q81" s="154">
        <v>5</v>
      </c>
      <c r="R81" s="427"/>
      <c r="S81" s="558"/>
      <c r="T81" s="543" t="s">
        <v>85</v>
      </c>
    </row>
    <row r="82" spans="1:20" x14ac:dyDescent="0.2">
      <c r="A82" s="419" t="s">
        <v>32</v>
      </c>
      <c r="B82" s="190">
        <v>58</v>
      </c>
      <c r="C82" s="183">
        <f t="shared" si="7"/>
        <v>0.56896551724137934</v>
      </c>
      <c r="D82" s="190">
        <v>8</v>
      </c>
      <c r="E82" s="183">
        <f t="shared" si="4"/>
        <v>0.625</v>
      </c>
      <c r="F82" s="190">
        <v>9</v>
      </c>
      <c r="G82" s="183">
        <f t="shared" si="5"/>
        <v>0.66666666666666663</v>
      </c>
      <c r="H82" s="190">
        <v>6</v>
      </c>
      <c r="I82" s="183">
        <f t="shared" si="6"/>
        <v>0.5</v>
      </c>
      <c r="K82" s="190">
        <v>33</v>
      </c>
      <c r="L82" s="428"/>
      <c r="M82" s="190">
        <v>5</v>
      </c>
      <c r="N82" s="428"/>
      <c r="O82" s="190">
        <v>6</v>
      </c>
      <c r="P82" s="428"/>
      <c r="Q82" s="190">
        <v>3</v>
      </c>
      <c r="R82" s="428"/>
      <c r="S82" s="558"/>
      <c r="T82" s="543">
        <v>85</v>
      </c>
    </row>
    <row r="83" spans="1:20" x14ac:dyDescent="0.2">
      <c r="A83" s="420" t="s">
        <v>33</v>
      </c>
      <c r="B83" s="191">
        <v>64</v>
      </c>
      <c r="C83" s="184">
        <f t="shared" si="7"/>
        <v>0.453125</v>
      </c>
      <c r="D83" s="191">
        <v>9</v>
      </c>
      <c r="E83" s="184">
        <f t="shared" si="4"/>
        <v>0.33333333333333331</v>
      </c>
      <c r="F83" s="191">
        <v>12</v>
      </c>
      <c r="G83" s="184">
        <f t="shared" si="5"/>
        <v>0.33333333333333331</v>
      </c>
      <c r="H83" s="191">
        <v>4</v>
      </c>
      <c r="I83" s="184">
        <f t="shared" si="6"/>
        <v>0.5</v>
      </c>
      <c r="K83" s="191">
        <v>29</v>
      </c>
      <c r="L83" s="429"/>
      <c r="M83" s="191">
        <v>3</v>
      </c>
      <c r="N83" s="429"/>
      <c r="O83" s="191">
        <v>4</v>
      </c>
      <c r="P83" s="429"/>
      <c r="Q83" s="191">
        <v>2</v>
      </c>
      <c r="R83" s="428"/>
      <c r="S83" s="558"/>
      <c r="T83" s="543">
        <v>86</v>
      </c>
    </row>
    <row r="84" spans="1:20" x14ac:dyDescent="0.2">
      <c r="A84" s="423" t="s">
        <v>34</v>
      </c>
      <c r="B84" s="193">
        <v>52</v>
      </c>
      <c r="C84" s="186">
        <f t="shared" si="7"/>
        <v>0.53846153846153844</v>
      </c>
      <c r="D84" s="193">
        <v>9</v>
      </c>
      <c r="E84" s="186">
        <f t="shared" si="4"/>
        <v>0.66666666666666663</v>
      </c>
      <c r="F84" s="193">
        <v>7</v>
      </c>
      <c r="G84" s="186">
        <f t="shared" si="5"/>
        <v>0.14285714285714285</v>
      </c>
      <c r="H84" s="193">
        <v>5</v>
      </c>
      <c r="I84" s="186">
        <f t="shared" si="6"/>
        <v>0</v>
      </c>
      <c r="K84" s="193">
        <v>28</v>
      </c>
      <c r="L84" s="432"/>
      <c r="M84" s="193">
        <v>6</v>
      </c>
      <c r="N84" s="429"/>
      <c r="O84" s="193">
        <v>1</v>
      </c>
      <c r="P84" s="429"/>
      <c r="Q84" s="193"/>
      <c r="R84" s="428"/>
      <c r="S84" s="558"/>
      <c r="T84" s="543">
        <v>87</v>
      </c>
    </row>
    <row r="85" spans="1:20" x14ac:dyDescent="0.2">
      <c r="A85" s="418" t="s">
        <v>445</v>
      </c>
      <c r="B85" s="154">
        <v>72</v>
      </c>
      <c r="C85" s="188">
        <f t="shared" si="7"/>
        <v>0.52777777777777779</v>
      </c>
      <c r="D85" s="154">
        <v>20</v>
      </c>
      <c r="E85" s="188">
        <f t="shared" si="4"/>
        <v>0.65</v>
      </c>
      <c r="F85" s="154">
        <v>5</v>
      </c>
      <c r="G85" s="188">
        <f t="shared" si="5"/>
        <v>0.2</v>
      </c>
      <c r="H85" s="154">
        <v>3</v>
      </c>
      <c r="I85" s="188">
        <f t="shared" si="6"/>
        <v>0.33333333333333331</v>
      </c>
      <c r="K85" s="154">
        <v>38</v>
      </c>
      <c r="L85" s="432"/>
      <c r="M85" s="154">
        <v>13</v>
      </c>
      <c r="N85" s="429"/>
      <c r="O85" s="154">
        <v>1</v>
      </c>
      <c r="P85" s="429"/>
      <c r="Q85" s="154">
        <v>1</v>
      </c>
      <c r="R85" s="428"/>
      <c r="S85" s="558"/>
      <c r="T85" s="543" t="s">
        <v>445</v>
      </c>
    </row>
    <row r="86" spans="1:20" x14ac:dyDescent="0.2">
      <c r="A86" s="419">
        <v>90</v>
      </c>
      <c r="B86" s="190">
        <v>10</v>
      </c>
      <c r="C86" s="183">
        <f t="shared" si="7"/>
        <v>0.5</v>
      </c>
      <c r="D86" s="190">
        <v>4</v>
      </c>
      <c r="E86" s="183">
        <f t="shared" si="4"/>
        <v>0.75</v>
      </c>
      <c r="F86" s="190">
        <v>1</v>
      </c>
      <c r="G86" s="183">
        <f t="shared" si="5"/>
        <v>1</v>
      </c>
      <c r="H86" s="190">
        <v>1</v>
      </c>
      <c r="I86" s="183">
        <f t="shared" si="6"/>
        <v>1</v>
      </c>
      <c r="K86" s="190">
        <v>5</v>
      </c>
      <c r="L86" s="432"/>
      <c r="M86" s="190">
        <v>3</v>
      </c>
      <c r="N86" s="429"/>
      <c r="O86" s="190">
        <v>1</v>
      </c>
      <c r="P86" s="429"/>
      <c r="Q86" s="190">
        <v>1</v>
      </c>
      <c r="R86" s="428"/>
      <c r="S86" s="558"/>
      <c r="T86" s="543">
        <v>90</v>
      </c>
    </row>
    <row r="87" spans="1:20" x14ac:dyDescent="0.2">
      <c r="A87" s="420">
        <v>91</v>
      </c>
      <c r="B87" s="191">
        <v>34</v>
      </c>
      <c r="C87" s="184">
        <f t="shared" si="7"/>
        <v>0.52941176470588236</v>
      </c>
      <c r="D87" s="191">
        <v>9</v>
      </c>
      <c r="E87" s="184">
        <f t="shared" si="4"/>
        <v>0.55555555555555558</v>
      </c>
      <c r="F87" s="191">
        <v>4</v>
      </c>
      <c r="G87" s="184">
        <f t="shared" si="5"/>
        <v>0</v>
      </c>
      <c r="H87" s="191">
        <v>2</v>
      </c>
      <c r="I87" s="184">
        <f t="shared" si="6"/>
        <v>0</v>
      </c>
      <c r="K87" s="191">
        <v>18</v>
      </c>
      <c r="L87" s="432"/>
      <c r="M87" s="191">
        <v>5</v>
      </c>
      <c r="N87" s="429"/>
      <c r="O87" s="191">
        <v>0</v>
      </c>
      <c r="P87" s="429"/>
      <c r="Q87" s="191"/>
      <c r="R87" s="428"/>
      <c r="S87" s="558"/>
      <c r="T87" s="543">
        <v>91</v>
      </c>
    </row>
    <row r="88" spans="1:20" x14ac:dyDescent="0.2">
      <c r="A88" s="420" t="s">
        <v>473</v>
      </c>
      <c r="B88" s="191">
        <v>31</v>
      </c>
      <c r="C88" s="184">
        <f t="shared" si="7"/>
        <v>0.4838709677419355</v>
      </c>
      <c r="D88" s="191">
        <v>7</v>
      </c>
      <c r="E88" s="184">
        <f t="shared" si="4"/>
        <v>0.7142857142857143</v>
      </c>
      <c r="F88" s="191"/>
      <c r="G88" s="184" t="str">
        <f t="shared" si="5"/>
        <v/>
      </c>
      <c r="H88" s="191"/>
      <c r="I88" s="184" t="str">
        <f t="shared" si="6"/>
        <v/>
      </c>
      <c r="K88" s="191">
        <v>15</v>
      </c>
      <c r="L88" s="432"/>
      <c r="M88" s="191">
        <v>5</v>
      </c>
      <c r="N88" s="429"/>
      <c r="O88" s="191"/>
      <c r="P88" s="429"/>
      <c r="Q88" s="191"/>
      <c r="R88" s="428"/>
      <c r="S88" s="558"/>
      <c r="T88" s="543">
        <v>92</v>
      </c>
    </row>
    <row r="89" spans="1:20" ht="14.25" customHeight="1" x14ac:dyDescent="0.2">
      <c r="A89" s="176" t="s">
        <v>59</v>
      </c>
      <c r="B89" s="12">
        <v>8230</v>
      </c>
      <c r="C89" s="132">
        <f t="shared" si="7"/>
        <v>0.45030376670716887</v>
      </c>
      <c r="D89" s="177">
        <v>1270</v>
      </c>
      <c r="E89" s="132">
        <f t="shared" si="4"/>
        <v>0.44724409448818897</v>
      </c>
      <c r="F89" s="12">
        <v>2361</v>
      </c>
      <c r="G89" s="132">
        <f t="shared" si="5"/>
        <v>0.35832274459974589</v>
      </c>
      <c r="H89" s="177">
        <v>665</v>
      </c>
      <c r="I89" s="132">
        <f t="shared" si="6"/>
        <v>0.41353383458646614</v>
      </c>
      <c r="K89" s="12">
        <v>3706</v>
      </c>
      <c r="L89" s="433"/>
      <c r="M89" s="177">
        <v>568</v>
      </c>
      <c r="N89" s="433"/>
      <c r="O89" s="12">
        <v>846</v>
      </c>
      <c r="P89" s="433"/>
      <c r="Q89" s="177">
        <v>275</v>
      </c>
      <c r="R89" s="428"/>
      <c r="T89" s="543" t="s">
        <v>59</v>
      </c>
    </row>
    <row r="90" spans="1:20" ht="8.25" customHeight="1" x14ac:dyDescent="0.2">
      <c r="F90" s="103"/>
      <c r="R90" s="428"/>
    </row>
    <row r="91" spans="1:20" ht="13.5" customHeight="1" x14ac:dyDescent="0.2">
      <c r="A91" s="294" t="s">
        <v>467</v>
      </c>
      <c r="R91" s="428"/>
    </row>
    <row r="92" spans="1:20" x14ac:dyDescent="0.2">
      <c r="A92" s="602" t="s">
        <v>513</v>
      </c>
      <c r="B92" s="602"/>
      <c r="C92" s="602"/>
      <c r="D92" s="602"/>
      <c r="E92" s="602"/>
      <c r="F92" s="602"/>
      <c r="G92" s="602"/>
      <c r="H92" s="602"/>
      <c r="I92" s="602"/>
    </row>
  </sheetData>
  <mergeCells count="16">
    <mergeCell ref="K7:N7"/>
    <mergeCell ref="O7:R7"/>
    <mergeCell ref="K8:L8"/>
    <mergeCell ref="M8:N8"/>
    <mergeCell ref="O8:P8"/>
    <mergeCell ref="Q8:R8"/>
    <mergeCell ref="A92:I92"/>
    <mergeCell ref="A2:I2"/>
    <mergeCell ref="A5:I5"/>
    <mergeCell ref="B8:C8"/>
    <mergeCell ref="D8:E8"/>
    <mergeCell ref="B7:E7"/>
    <mergeCell ref="F7:I7"/>
    <mergeCell ref="F8:G8"/>
    <mergeCell ref="H8:I8"/>
    <mergeCell ref="A7:A10"/>
  </mergeCells>
  <printOptions horizontalCentered="1"/>
  <pageMargins left="0.39370078740157483" right="0.39370078740157483" top="0.47244094488188981" bottom="0.47244094488188981" header="0.31496062992125984" footer="0.31496062992125984"/>
  <pageSetup paperSize="9" scale="60"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92D050"/>
    <pageSetUpPr fitToPage="1"/>
  </sheetPr>
  <dimension ref="A1:O137"/>
  <sheetViews>
    <sheetView showGridLines="0" workbookViewId="0">
      <selection activeCell="K19" sqref="K19"/>
    </sheetView>
  </sheetViews>
  <sheetFormatPr baseColWidth="10" defaultRowHeight="12.75" x14ac:dyDescent="0.2"/>
  <cols>
    <col min="1" max="1" width="36.6640625" style="7" bestFit="1" customWidth="1"/>
    <col min="2" max="2" width="14.1640625" bestFit="1" customWidth="1"/>
    <col min="3" max="3" width="10.1640625" bestFit="1" customWidth="1"/>
    <col min="4" max="4" width="12.1640625" bestFit="1" customWidth="1"/>
    <col min="5" max="5" width="3.1640625" customWidth="1"/>
    <col min="6" max="6" width="14.1640625" bestFit="1" customWidth="1"/>
    <col min="7" max="7" width="10.1640625" bestFit="1" customWidth="1"/>
    <col min="8" max="8" width="8.1640625" bestFit="1" customWidth="1"/>
    <col min="10" max="10" width="30.33203125" style="543" customWidth="1"/>
    <col min="14" max="14" width="24.6640625" customWidth="1"/>
  </cols>
  <sheetData>
    <row r="1" spans="1:12" ht="13.5" thickBot="1" x14ac:dyDescent="0.25"/>
    <row r="2" spans="1:12" ht="34.5" customHeight="1" thickTop="1" thickBot="1" x14ac:dyDescent="0.25">
      <c r="A2" s="581" t="s">
        <v>480</v>
      </c>
      <c r="B2" s="593"/>
      <c r="C2" s="593"/>
      <c r="D2" s="593"/>
      <c r="E2" s="593"/>
      <c r="F2" s="593"/>
      <c r="G2" s="593"/>
      <c r="H2" s="594"/>
      <c r="I2" s="296"/>
    </row>
    <row r="3" spans="1:12" ht="6.75" customHeight="1" thickTop="1" x14ac:dyDescent="0.2"/>
    <row r="4" spans="1:12" x14ac:dyDescent="0.2">
      <c r="A4" s="595" t="s">
        <v>326</v>
      </c>
      <c r="B4" s="595"/>
      <c r="C4" s="595"/>
      <c r="D4" s="595"/>
      <c r="E4" s="595"/>
      <c r="F4" s="595"/>
      <c r="G4" s="595"/>
      <c r="H4" s="595"/>
    </row>
    <row r="5" spans="1:12" ht="7.5" customHeight="1" x14ac:dyDescent="0.2"/>
    <row r="6" spans="1:12" x14ac:dyDescent="0.2">
      <c r="B6" s="605" t="s">
        <v>74</v>
      </c>
      <c r="C6" s="606"/>
      <c r="D6" s="607"/>
      <c r="E6" s="350"/>
      <c r="F6" s="605" t="s">
        <v>78</v>
      </c>
      <c r="G6" s="606"/>
      <c r="H6" s="607"/>
    </row>
    <row r="7" spans="1:12" x14ac:dyDescent="0.2">
      <c r="A7" s="7" t="s">
        <v>321</v>
      </c>
      <c r="B7" s="6" t="s">
        <v>60</v>
      </c>
      <c r="C7" s="6" t="s">
        <v>91</v>
      </c>
      <c r="D7" s="354" t="s">
        <v>320</v>
      </c>
      <c r="E7" s="350"/>
      <c r="F7" s="6" t="s">
        <v>60</v>
      </c>
      <c r="G7" s="6" t="s">
        <v>91</v>
      </c>
      <c r="H7" s="354" t="s">
        <v>320</v>
      </c>
    </row>
    <row r="8" spans="1:12" x14ac:dyDescent="0.2">
      <c r="F8" s="241"/>
      <c r="G8" s="241"/>
      <c r="K8" s="543"/>
      <c r="L8" s="543"/>
    </row>
    <row r="9" spans="1:12" x14ac:dyDescent="0.2">
      <c r="A9" s="355" t="s">
        <v>159</v>
      </c>
      <c r="B9" s="240"/>
      <c r="C9" s="351"/>
      <c r="D9" s="353" t="str">
        <f>IFERROR(C9/B9,"")</f>
        <v/>
      </c>
      <c r="F9" s="240">
        <v>2</v>
      </c>
      <c r="G9" s="351">
        <v>6</v>
      </c>
      <c r="H9" s="353">
        <f>IFERROR(G9/F9,"")</f>
        <v>3</v>
      </c>
      <c r="K9" s="543"/>
      <c r="L9" s="543"/>
    </row>
    <row r="10" spans="1:12" x14ac:dyDescent="0.2">
      <c r="A10" s="356" t="s">
        <v>99</v>
      </c>
      <c r="B10" s="240">
        <v>49</v>
      </c>
      <c r="C10" s="351">
        <v>1331</v>
      </c>
      <c r="D10" s="353">
        <f t="shared" ref="D10:D73" si="0">IFERROR(C10/B10,"")</f>
        <v>27.163265306122447</v>
      </c>
      <c r="E10" s="491"/>
      <c r="F10" s="240">
        <v>33</v>
      </c>
      <c r="G10" s="351">
        <v>190</v>
      </c>
      <c r="H10" s="353">
        <f t="shared" ref="H10:H73" si="1">IFERROR(G10/F10,"")</f>
        <v>5.7575757575757578</v>
      </c>
      <c r="I10" s="491"/>
      <c r="K10" s="543"/>
      <c r="L10" s="543"/>
    </row>
    <row r="11" spans="1:12" x14ac:dyDescent="0.2">
      <c r="A11" s="356" t="s">
        <v>160</v>
      </c>
      <c r="B11" s="240">
        <v>1</v>
      </c>
      <c r="C11" s="351">
        <v>22</v>
      </c>
      <c r="D11" s="353">
        <f t="shared" si="0"/>
        <v>22</v>
      </c>
      <c r="E11" s="491"/>
      <c r="F11" s="240"/>
      <c r="G11" s="351"/>
      <c r="H11" s="353" t="str">
        <f t="shared" si="1"/>
        <v/>
      </c>
      <c r="I11" s="491"/>
      <c r="K11" s="543"/>
      <c r="L11" s="543"/>
    </row>
    <row r="12" spans="1:12" x14ac:dyDescent="0.2">
      <c r="A12" s="356" t="s">
        <v>100</v>
      </c>
      <c r="B12" s="240">
        <v>12</v>
      </c>
      <c r="C12" s="351">
        <v>296</v>
      </c>
      <c r="D12" s="353">
        <f t="shared" si="0"/>
        <v>24.666666666666668</v>
      </c>
      <c r="E12" s="491"/>
      <c r="F12" s="240">
        <v>8</v>
      </c>
      <c r="G12" s="351">
        <v>75</v>
      </c>
      <c r="H12" s="353">
        <f t="shared" si="1"/>
        <v>9.375</v>
      </c>
      <c r="I12" s="491"/>
      <c r="K12" s="543"/>
      <c r="L12" s="543"/>
    </row>
    <row r="13" spans="1:12" x14ac:dyDescent="0.2">
      <c r="A13" s="356" t="s">
        <v>185</v>
      </c>
      <c r="B13" s="240">
        <v>21</v>
      </c>
      <c r="C13" s="351">
        <v>534</v>
      </c>
      <c r="D13" s="353">
        <f t="shared" si="0"/>
        <v>25.428571428571427</v>
      </c>
      <c r="E13" s="491"/>
      <c r="F13" s="240">
        <v>10</v>
      </c>
      <c r="G13" s="351">
        <v>76</v>
      </c>
      <c r="H13" s="353">
        <f t="shared" si="1"/>
        <v>7.6</v>
      </c>
      <c r="I13" s="491"/>
      <c r="K13" s="543"/>
      <c r="L13" s="543"/>
    </row>
    <row r="14" spans="1:12" x14ac:dyDescent="0.2">
      <c r="A14" s="356" t="s">
        <v>377</v>
      </c>
      <c r="B14" s="240">
        <v>15</v>
      </c>
      <c r="C14" s="351">
        <v>269</v>
      </c>
      <c r="D14" s="353">
        <f t="shared" si="0"/>
        <v>17.933333333333334</v>
      </c>
      <c r="E14" s="491"/>
      <c r="F14" s="240">
        <v>6</v>
      </c>
      <c r="G14" s="351">
        <v>30</v>
      </c>
      <c r="H14" s="353">
        <f t="shared" si="1"/>
        <v>5</v>
      </c>
      <c r="I14" s="491"/>
      <c r="K14" s="543"/>
      <c r="L14" s="543"/>
    </row>
    <row r="15" spans="1:12" x14ac:dyDescent="0.2">
      <c r="A15" s="356" t="s">
        <v>171</v>
      </c>
      <c r="B15" s="240">
        <v>8</v>
      </c>
      <c r="C15" s="351">
        <v>216</v>
      </c>
      <c r="D15" s="353">
        <f t="shared" si="0"/>
        <v>27</v>
      </c>
      <c r="E15" s="491"/>
      <c r="F15" s="240">
        <v>2</v>
      </c>
      <c r="G15" s="351">
        <v>12</v>
      </c>
      <c r="H15" s="353">
        <f t="shared" si="1"/>
        <v>6</v>
      </c>
      <c r="I15" s="491"/>
      <c r="K15" s="543"/>
      <c r="L15" s="543"/>
    </row>
    <row r="16" spans="1:12" x14ac:dyDescent="0.2">
      <c r="A16" s="356" t="s">
        <v>391</v>
      </c>
      <c r="B16" s="240">
        <v>7</v>
      </c>
      <c r="C16" s="351">
        <v>307</v>
      </c>
      <c r="D16" s="353">
        <f t="shared" si="0"/>
        <v>43.857142857142854</v>
      </c>
      <c r="E16" s="491"/>
      <c r="F16" s="240">
        <v>1</v>
      </c>
      <c r="G16" s="351">
        <v>11</v>
      </c>
      <c r="H16" s="353">
        <f t="shared" si="1"/>
        <v>11</v>
      </c>
      <c r="I16" s="491"/>
      <c r="K16" s="543"/>
      <c r="L16" s="543"/>
    </row>
    <row r="17" spans="1:12" x14ac:dyDescent="0.2">
      <c r="A17" s="356" t="s">
        <v>372</v>
      </c>
      <c r="B17" s="240">
        <v>4</v>
      </c>
      <c r="C17" s="351">
        <v>67</v>
      </c>
      <c r="D17" s="353">
        <f t="shared" si="0"/>
        <v>16.75</v>
      </c>
      <c r="E17" s="491"/>
      <c r="F17" s="240">
        <v>1</v>
      </c>
      <c r="G17" s="351">
        <v>11</v>
      </c>
      <c r="H17" s="353">
        <f t="shared" si="1"/>
        <v>11</v>
      </c>
      <c r="I17" s="491"/>
      <c r="K17" s="543"/>
      <c r="L17" s="543"/>
    </row>
    <row r="18" spans="1:12" x14ac:dyDescent="0.2">
      <c r="A18" s="356" t="s">
        <v>101</v>
      </c>
      <c r="B18" s="240">
        <v>20</v>
      </c>
      <c r="C18" s="351">
        <v>584</v>
      </c>
      <c r="D18" s="353">
        <f t="shared" si="0"/>
        <v>29.2</v>
      </c>
      <c r="E18" s="491"/>
      <c r="F18" s="240">
        <v>8</v>
      </c>
      <c r="G18" s="351">
        <v>31</v>
      </c>
      <c r="H18" s="353">
        <f t="shared" si="1"/>
        <v>3.875</v>
      </c>
      <c r="I18" s="491"/>
      <c r="K18" s="543"/>
      <c r="L18" s="543"/>
    </row>
    <row r="19" spans="1:12" x14ac:dyDescent="0.2">
      <c r="A19" s="356" t="s">
        <v>373</v>
      </c>
      <c r="B19" s="240">
        <v>3</v>
      </c>
      <c r="C19" s="351">
        <v>109</v>
      </c>
      <c r="D19" s="353">
        <f t="shared" si="0"/>
        <v>36.333333333333336</v>
      </c>
      <c r="E19" s="491"/>
      <c r="F19" s="240">
        <v>1</v>
      </c>
      <c r="G19" s="351">
        <v>13</v>
      </c>
      <c r="H19" s="353">
        <f t="shared" si="1"/>
        <v>13</v>
      </c>
      <c r="I19" s="491"/>
      <c r="K19" s="543"/>
      <c r="L19" s="543"/>
    </row>
    <row r="20" spans="1:12" x14ac:dyDescent="0.2">
      <c r="A20" s="356" t="s">
        <v>102</v>
      </c>
      <c r="B20" s="240">
        <v>29</v>
      </c>
      <c r="C20" s="351">
        <v>729</v>
      </c>
      <c r="D20" s="353">
        <f t="shared" si="0"/>
        <v>25.137931034482758</v>
      </c>
      <c r="E20" s="491"/>
      <c r="F20" s="240">
        <v>21</v>
      </c>
      <c r="G20" s="351">
        <v>104</v>
      </c>
      <c r="H20" s="353">
        <f t="shared" si="1"/>
        <v>4.9523809523809526</v>
      </c>
      <c r="I20" s="491"/>
      <c r="K20" s="543"/>
      <c r="L20" s="543"/>
    </row>
    <row r="21" spans="1:12" x14ac:dyDescent="0.2">
      <c r="A21" s="356" t="s">
        <v>162</v>
      </c>
      <c r="B21" s="240">
        <v>4</v>
      </c>
      <c r="C21" s="351">
        <v>66</v>
      </c>
      <c r="D21" s="353">
        <f t="shared" si="0"/>
        <v>16.5</v>
      </c>
      <c r="E21" s="491"/>
      <c r="F21" s="240">
        <v>3</v>
      </c>
      <c r="G21" s="351">
        <v>12</v>
      </c>
      <c r="H21" s="353">
        <f t="shared" si="1"/>
        <v>4</v>
      </c>
      <c r="I21" s="491"/>
      <c r="K21" s="543"/>
      <c r="L21" s="543"/>
    </row>
    <row r="22" spans="1:12" x14ac:dyDescent="0.2">
      <c r="A22" s="356" t="s">
        <v>374</v>
      </c>
      <c r="B22" s="240">
        <v>3</v>
      </c>
      <c r="C22" s="351">
        <v>199</v>
      </c>
      <c r="D22" s="353">
        <f t="shared" si="0"/>
        <v>66.333333333333329</v>
      </c>
      <c r="E22" s="491"/>
      <c r="F22" s="240"/>
      <c r="G22" s="351"/>
      <c r="H22" s="353" t="str">
        <f t="shared" si="1"/>
        <v/>
      </c>
      <c r="I22" s="491"/>
      <c r="K22" s="543"/>
      <c r="L22" s="543"/>
    </row>
    <row r="23" spans="1:12" x14ac:dyDescent="0.2">
      <c r="A23" s="356" t="s">
        <v>163</v>
      </c>
      <c r="B23" s="240">
        <v>7</v>
      </c>
      <c r="C23" s="351">
        <v>153</v>
      </c>
      <c r="D23" s="353">
        <f t="shared" si="0"/>
        <v>21.857142857142858</v>
      </c>
      <c r="E23" s="491"/>
      <c r="F23" s="240">
        <v>4</v>
      </c>
      <c r="G23" s="351">
        <v>47</v>
      </c>
      <c r="H23" s="353">
        <f t="shared" si="1"/>
        <v>11.75</v>
      </c>
      <c r="I23" s="491"/>
      <c r="K23" s="543"/>
      <c r="L23" s="543"/>
    </row>
    <row r="24" spans="1:12" x14ac:dyDescent="0.2">
      <c r="A24" s="356" t="s">
        <v>197</v>
      </c>
      <c r="B24" s="240">
        <v>17</v>
      </c>
      <c r="C24" s="351">
        <v>427</v>
      </c>
      <c r="D24" s="353">
        <f t="shared" si="0"/>
        <v>25.117647058823529</v>
      </c>
      <c r="E24" s="491"/>
      <c r="F24" s="240">
        <v>3</v>
      </c>
      <c r="G24" s="351">
        <v>39</v>
      </c>
      <c r="H24" s="353">
        <f t="shared" si="1"/>
        <v>13</v>
      </c>
      <c r="I24" s="491"/>
      <c r="K24" s="543"/>
      <c r="L24" s="543"/>
    </row>
    <row r="25" spans="1:12" x14ac:dyDescent="0.2">
      <c r="A25" s="356" t="s">
        <v>198</v>
      </c>
      <c r="B25" s="240">
        <v>6</v>
      </c>
      <c r="C25" s="351">
        <v>186</v>
      </c>
      <c r="D25" s="353">
        <f t="shared" si="0"/>
        <v>31</v>
      </c>
      <c r="E25" s="491"/>
      <c r="F25" s="240">
        <v>3</v>
      </c>
      <c r="G25" s="351">
        <v>22</v>
      </c>
      <c r="H25" s="353">
        <f t="shared" si="1"/>
        <v>7.333333333333333</v>
      </c>
      <c r="I25" s="491"/>
      <c r="K25" s="543"/>
      <c r="L25" s="543"/>
    </row>
    <row r="26" spans="1:12" x14ac:dyDescent="0.2">
      <c r="A26" s="356" t="s">
        <v>103</v>
      </c>
      <c r="B26" s="240">
        <v>20</v>
      </c>
      <c r="C26" s="351">
        <v>710</v>
      </c>
      <c r="D26" s="353">
        <f t="shared" si="0"/>
        <v>35.5</v>
      </c>
      <c r="E26" s="491"/>
      <c r="F26" s="240">
        <v>11</v>
      </c>
      <c r="G26" s="351">
        <v>76</v>
      </c>
      <c r="H26" s="353">
        <f t="shared" si="1"/>
        <v>6.9090909090909092</v>
      </c>
      <c r="I26" s="491"/>
      <c r="K26" s="543"/>
      <c r="L26" s="543"/>
    </row>
    <row r="27" spans="1:12" x14ac:dyDescent="0.2">
      <c r="A27" s="356" t="s">
        <v>392</v>
      </c>
      <c r="B27" s="240"/>
      <c r="C27" s="351"/>
      <c r="D27" s="353" t="str">
        <f t="shared" si="0"/>
        <v/>
      </c>
      <c r="E27" s="491"/>
      <c r="F27" s="240">
        <v>2</v>
      </c>
      <c r="G27" s="351">
        <v>13</v>
      </c>
      <c r="H27" s="353">
        <f t="shared" si="1"/>
        <v>6.5</v>
      </c>
      <c r="I27" s="491"/>
      <c r="K27" s="543"/>
      <c r="L27" s="543"/>
    </row>
    <row r="28" spans="1:12" x14ac:dyDescent="0.2">
      <c r="A28" s="356" t="s">
        <v>447</v>
      </c>
      <c r="B28" s="240">
        <v>3</v>
      </c>
      <c r="C28" s="351">
        <v>58</v>
      </c>
      <c r="D28" s="353">
        <f t="shared" si="0"/>
        <v>19.333333333333332</v>
      </c>
      <c r="E28" s="491"/>
      <c r="F28" s="240">
        <v>1</v>
      </c>
      <c r="G28" s="351">
        <v>1</v>
      </c>
      <c r="H28" s="353">
        <f t="shared" si="1"/>
        <v>1</v>
      </c>
      <c r="I28" s="491"/>
      <c r="K28" s="543"/>
      <c r="L28" s="543"/>
    </row>
    <row r="29" spans="1:12" x14ac:dyDescent="0.2">
      <c r="A29" s="356" t="s">
        <v>211</v>
      </c>
      <c r="B29" s="240"/>
      <c r="C29" s="351"/>
      <c r="D29" s="353" t="str">
        <f t="shared" si="0"/>
        <v/>
      </c>
      <c r="E29" s="491"/>
      <c r="F29" s="240">
        <v>1</v>
      </c>
      <c r="G29" s="351">
        <v>1</v>
      </c>
      <c r="H29" s="353">
        <f t="shared" si="1"/>
        <v>1</v>
      </c>
      <c r="I29" s="491"/>
      <c r="K29" s="543"/>
      <c r="L29" s="543"/>
    </row>
    <row r="30" spans="1:12" x14ac:dyDescent="0.2">
      <c r="A30" s="356" t="s">
        <v>212</v>
      </c>
      <c r="B30" s="240">
        <v>3</v>
      </c>
      <c r="C30" s="351">
        <v>106</v>
      </c>
      <c r="D30" s="353">
        <f t="shared" si="0"/>
        <v>35.333333333333336</v>
      </c>
      <c r="E30" s="491"/>
      <c r="F30" s="240">
        <v>1</v>
      </c>
      <c r="G30" s="351">
        <v>8</v>
      </c>
      <c r="H30" s="353">
        <f t="shared" si="1"/>
        <v>8</v>
      </c>
      <c r="I30" s="491"/>
      <c r="K30" s="543"/>
      <c r="L30" s="543"/>
    </row>
    <row r="31" spans="1:12" x14ac:dyDescent="0.2">
      <c r="A31" s="356" t="s">
        <v>169</v>
      </c>
      <c r="B31" s="240">
        <v>8</v>
      </c>
      <c r="C31" s="351">
        <v>230</v>
      </c>
      <c r="D31" s="353">
        <f t="shared" si="0"/>
        <v>28.75</v>
      </c>
      <c r="E31" s="491"/>
      <c r="F31" s="240">
        <v>5</v>
      </c>
      <c r="G31" s="351">
        <v>33</v>
      </c>
      <c r="H31" s="353">
        <f t="shared" si="1"/>
        <v>6.6</v>
      </c>
      <c r="I31" s="491"/>
      <c r="K31" s="543"/>
      <c r="L31" s="543"/>
    </row>
    <row r="32" spans="1:12" x14ac:dyDescent="0.2">
      <c r="A32" s="356" t="s">
        <v>389</v>
      </c>
      <c r="B32" s="240">
        <v>30</v>
      </c>
      <c r="C32" s="351">
        <v>965</v>
      </c>
      <c r="D32" s="353">
        <f t="shared" si="0"/>
        <v>32.166666666666664</v>
      </c>
      <c r="E32" s="491"/>
      <c r="F32" s="240">
        <v>3</v>
      </c>
      <c r="G32" s="351">
        <v>15</v>
      </c>
      <c r="H32" s="353">
        <f t="shared" si="1"/>
        <v>5</v>
      </c>
      <c r="I32" s="491"/>
      <c r="K32" s="543"/>
      <c r="L32" s="543"/>
    </row>
    <row r="33" spans="1:13" x14ac:dyDescent="0.2">
      <c r="A33" s="356" t="s">
        <v>393</v>
      </c>
      <c r="B33" s="240">
        <v>1</v>
      </c>
      <c r="C33" s="351">
        <v>36</v>
      </c>
      <c r="D33" s="353">
        <f t="shared" si="0"/>
        <v>36</v>
      </c>
      <c r="E33" s="491"/>
      <c r="F33" s="240"/>
      <c r="G33" s="351"/>
      <c r="H33" s="353" t="str">
        <f t="shared" si="1"/>
        <v/>
      </c>
      <c r="I33" s="491"/>
      <c r="K33" s="543"/>
      <c r="L33" s="543"/>
    </row>
    <row r="34" spans="1:13" x14ac:dyDescent="0.2">
      <c r="A34" s="356" t="s">
        <v>161</v>
      </c>
      <c r="B34" s="240">
        <v>3</v>
      </c>
      <c r="C34" s="351">
        <v>95</v>
      </c>
      <c r="D34" s="353">
        <f t="shared" si="0"/>
        <v>31.666666666666668</v>
      </c>
      <c r="E34" s="491"/>
      <c r="F34" s="240">
        <v>3</v>
      </c>
      <c r="G34" s="351">
        <v>20</v>
      </c>
      <c r="H34" s="353">
        <f t="shared" si="1"/>
        <v>6.666666666666667</v>
      </c>
      <c r="I34" s="491"/>
      <c r="K34" s="543"/>
      <c r="L34" s="543"/>
    </row>
    <row r="35" spans="1:13" x14ac:dyDescent="0.2">
      <c r="A35" s="356" t="s">
        <v>165</v>
      </c>
      <c r="B35" s="240">
        <v>1</v>
      </c>
      <c r="C35" s="351">
        <v>36</v>
      </c>
      <c r="D35" s="353">
        <f t="shared" si="0"/>
        <v>36</v>
      </c>
      <c r="E35" s="491"/>
      <c r="F35" s="240">
        <v>2</v>
      </c>
      <c r="G35" s="351">
        <v>8</v>
      </c>
      <c r="H35" s="353">
        <f t="shared" si="1"/>
        <v>4</v>
      </c>
      <c r="I35" s="491"/>
      <c r="K35" s="543"/>
      <c r="L35" s="543"/>
    </row>
    <row r="36" spans="1:13" x14ac:dyDescent="0.2">
      <c r="A36" s="356" t="s">
        <v>448</v>
      </c>
      <c r="B36" s="240">
        <v>24</v>
      </c>
      <c r="C36" s="351">
        <v>783</v>
      </c>
      <c r="D36" s="353">
        <f t="shared" si="0"/>
        <v>32.625</v>
      </c>
      <c r="E36" s="491"/>
      <c r="F36" s="240">
        <v>20</v>
      </c>
      <c r="G36" s="351">
        <v>113</v>
      </c>
      <c r="H36" s="353">
        <f t="shared" si="1"/>
        <v>5.65</v>
      </c>
      <c r="I36" s="491"/>
      <c r="K36" s="543"/>
      <c r="L36" s="543"/>
    </row>
    <row r="37" spans="1:13" x14ac:dyDescent="0.2">
      <c r="A37" s="356" t="s">
        <v>449</v>
      </c>
      <c r="B37" s="240">
        <v>17</v>
      </c>
      <c r="C37" s="351">
        <v>654</v>
      </c>
      <c r="D37" s="353">
        <f t="shared" si="0"/>
        <v>38.470588235294116</v>
      </c>
      <c r="E37" s="491"/>
      <c r="F37" s="240">
        <v>6</v>
      </c>
      <c r="G37" s="351">
        <v>22</v>
      </c>
      <c r="H37" s="353">
        <f t="shared" si="1"/>
        <v>3.6666666666666665</v>
      </c>
      <c r="I37" s="491"/>
      <c r="K37" s="543"/>
      <c r="L37" s="543"/>
    </row>
    <row r="38" spans="1:13" x14ac:dyDescent="0.2">
      <c r="A38" s="356" t="s">
        <v>106</v>
      </c>
      <c r="B38" s="240">
        <v>43</v>
      </c>
      <c r="C38" s="351">
        <v>1158</v>
      </c>
      <c r="D38" s="353">
        <f t="shared" si="0"/>
        <v>26.930232558139537</v>
      </c>
      <c r="E38" s="491"/>
      <c r="F38" s="240">
        <v>6</v>
      </c>
      <c r="G38" s="351">
        <v>34</v>
      </c>
      <c r="H38" s="353">
        <f t="shared" si="1"/>
        <v>5.666666666666667</v>
      </c>
      <c r="I38" s="491"/>
      <c r="K38" s="543"/>
      <c r="L38" s="543"/>
    </row>
    <row r="39" spans="1:13" x14ac:dyDescent="0.2">
      <c r="A39" s="356" t="s">
        <v>375</v>
      </c>
      <c r="B39" s="240"/>
      <c r="C39" s="351"/>
      <c r="D39" s="353" t="str">
        <f t="shared" si="0"/>
        <v/>
      </c>
      <c r="E39" s="491"/>
      <c r="F39" s="240">
        <v>1</v>
      </c>
      <c r="G39" s="351"/>
      <c r="H39" s="353">
        <f t="shared" si="1"/>
        <v>0</v>
      </c>
      <c r="I39" s="491"/>
      <c r="K39" s="543"/>
      <c r="L39" s="543"/>
      <c r="M39" s="491"/>
    </row>
    <row r="40" spans="1:13" x14ac:dyDescent="0.2">
      <c r="A40" s="356" t="s">
        <v>450</v>
      </c>
      <c r="B40" s="240">
        <v>4</v>
      </c>
      <c r="C40" s="351">
        <v>265</v>
      </c>
      <c r="D40" s="353">
        <f t="shared" si="0"/>
        <v>66.25</v>
      </c>
      <c r="E40" s="491"/>
      <c r="F40" s="240">
        <v>4</v>
      </c>
      <c r="G40" s="351">
        <v>65</v>
      </c>
      <c r="H40" s="353">
        <f t="shared" si="1"/>
        <v>16.25</v>
      </c>
      <c r="I40" s="491"/>
      <c r="K40" s="543"/>
      <c r="L40" s="543"/>
    </row>
    <row r="41" spans="1:13" x14ac:dyDescent="0.2">
      <c r="A41" s="356" t="s">
        <v>213</v>
      </c>
      <c r="B41" s="240">
        <v>6</v>
      </c>
      <c r="C41" s="351">
        <v>217</v>
      </c>
      <c r="D41" s="353">
        <f t="shared" si="0"/>
        <v>36.166666666666664</v>
      </c>
      <c r="E41" s="491"/>
      <c r="F41" s="240">
        <v>7</v>
      </c>
      <c r="G41" s="351">
        <v>35</v>
      </c>
      <c r="H41" s="353">
        <f t="shared" si="1"/>
        <v>5</v>
      </c>
      <c r="I41" s="491"/>
      <c r="K41" s="543"/>
      <c r="L41" s="543"/>
    </row>
    <row r="42" spans="1:13" x14ac:dyDescent="0.2">
      <c r="A42" s="356" t="s">
        <v>390</v>
      </c>
      <c r="B42" s="240">
        <v>3</v>
      </c>
      <c r="C42" s="351">
        <v>90</v>
      </c>
      <c r="D42" s="353">
        <f t="shared" si="0"/>
        <v>30</v>
      </c>
      <c r="E42" s="491"/>
      <c r="F42" s="240"/>
      <c r="G42" s="351"/>
      <c r="H42" s="353" t="str">
        <f t="shared" si="1"/>
        <v/>
      </c>
      <c r="I42" s="491"/>
      <c r="K42" s="543"/>
      <c r="L42" s="543"/>
    </row>
    <row r="43" spans="1:13" x14ac:dyDescent="0.2">
      <c r="A43" s="356" t="s">
        <v>376</v>
      </c>
      <c r="B43" s="240">
        <v>18</v>
      </c>
      <c r="C43" s="351">
        <v>652</v>
      </c>
      <c r="D43" s="353">
        <f t="shared" si="0"/>
        <v>36.222222222222221</v>
      </c>
      <c r="E43" s="491"/>
      <c r="F43" s="240">
        <v>13</v>
      </c>
      <c r="G43" s="351">
        <v>99</v>
      </c>
      <c r="H43" s="353">
        <f t="shared" si="1"/>
        <v>7.615384615384615</v>
      </c>
      <c r="I43" s="491"/>
      <c r="K43" s="543"/>
      <c r="L43" s="543"/>
    </row>
    <row r="44" spans="1:13" x14ac:dyDescent="0.2">
      <c r="A44" s="356" t="s">
        <v>170</v>
      </c>
      <c r="B44" s="240">
        <v>1</v>
      </c>
      <c r="C44" s="351">
        <v>59</v>
      </c>
      <c r="D44" s="353">
        <f t="shared" si="0"/>
        <v>59</v>
      </c>
      <c r="E44" s="491"/>
      <c r="F44" s="240"/>
      <c r="G44" s="351"/>
      <c r="H44" s="353" t="str">
        <f t="shared" si="1"/>
        <v/>
      </c>
      <c r="I44" s="491"/>
      <c r="K44" s="543"/>
      <c r="L44" s="543"/>
    </row>
    <row r="45" spans="1:13" x14ac:dyDescent="0.2">
      <c r="A45" s="356" t="s">
        <v>395</v>
      </c>
      <c r="B45" s="240">
        <v>7</v>
      </c>
      <c r="C45" s="351">
        <v>244</v>
      </c>
      <c r="D45" s="353">
        <f t="shared" si="0"/>
        <v>34.857142857142854</v>
      </c>
      <c r="E45" s="491"/>
      <c r="F45" s="240">
        <v>8</v>
      </c>
      <c r="G45" s="351">
        <v>67</v>
      </c>
      <c r="H45" s="353">
        <f t="shared" si="1"/>
        <v>8.375</v>
      </c>
      <c r="I45" s="491"/>
      <c r="K45" s="543"/>
      <c r="L45" s="543"/>
    </row>
    <row r="46" spans="1:13" x14ac:dyDescent="0.2">
      <c r="A46" s="356" t="s">
        <v>451</v>
      </c>
      <c r="B46" s="240">
        <v>7</v>
      </c>
      <c r="C46" s="351">
        <v>237</v>
      </c>
      <c r="D46" s="353">
        <f t="shared" si="0"/>
        <v>33.857142857142854</v>
      </c>
      <c r="E46" s="491"/>
      <c r="F46" s="240">
        <v>4</v>
      </c>
      <c r="G46" s="351">
        <v>21</v>
      </c>
      <c r="H46" s="353">
        <f t="shared" si="1"/>
        <v>5.25</v>
      </c>
      <c r="I46" s="491"/>
      <c r="K46" s="543"/>
      <c r="L46" s="543"/>
    </row>
    <row r="47" spans="1:13" x14ac:dyDescent="0.2">
      <c r="A47" s="356" t="s">
        <v>153</v>
      </c>
      <c r="B47" s="240">
        <v>5</v>
      </c>
      <c r="C47" s="351">
        <v>92</v>
      </c>
      <c r="D47" s="353">
        <f t="shared" si="0"/>
        <v>18.399999999999999</v>
      </c>
      <c r="E47" s="491"/>
      <c r="F47" s="240">
        <v>2</v>
      </c>
      <c r="G47" s="351">
        <v>7</v>
      </c>
      <c r="H47" s="353">
        <f t="shared" si="1"/>
        <v>3.5</v>
      </c>
      <c r="I47" s="491"/>
      <c r="K47" s="543"/>
      <c r="L47" s="543"/>
    </row>
    <row r="48" spans="1:13" x14ac:dyDescent="0.2">
      <c r="A48" s="356" t="s">
        <v>489</v>
      </c>
      <c r="B48" s="240">
        <v>2</v>
      </c>
      <c r="C48" s="351">
        <v>46</v>
      </c>
      <c r="D48" s="353">
        <f t="shared" si="0"/>
        <v>23</v>
      </c>
      <c r="E48" s="491"/>
      <c r="F48" s="240">
        <v>1</v>
      </c>
      <c r="G48" s="351">
        <v>2</v>
      </c>
      <c r="H48" s="353">
        <f t="shared" si="1"/>
        <v>2</v>
      </c>
      <c r="I48" s="491"/>
      <c r="K48" s="543"/>
      <c r="L48" s="543"/>
    </row>
    <row r="49" spans="1:12" x14ac:dyDescent="0.2">
      <c r="A49" s="356" t="s">
        <v>124</v>
      </c>
      <c r="B49" s="240">
        <v>14</v>
      </c>
      <c r="C49" s="351">
        <v>169</v>
      </c>
      <c r="D49" s="353">
        <f t="shared" si="0"/>
        <v>12.071428571428571</v>
      </c>
      <c r="E49" s="491"/>
      <c r="F49" s="240">
        <v>4</v>
      </c>
      <c r="G49" s="351">
        <v>13</v>
      </c>
      <c r="H49" s="353">
        <f t="shared" si="1"/>
        <v>3.25</v>
      </c>
      <c r="I49" s="491"/>
      <c r="K49" s="543"/>
      <c r="L49" s="543"/>
    </row>
    <row r="50" spans="1:12" x14ac:dyDescent="0.2">
      <c r="A50" s="356" t="s">
        <v>401</v>
      </c>
      <c r="B50" s="240">
        <v>8</v>
      </c>
      <c r="C50" s="351">
        <v>206</v>
      </c>
      <c r="D50" s="353">
        <f t="shared" si="0"/>
        <v>25.75</v>
      </c>
      <c r="E50" s="491"/>
      <c r="F50" s="240">
        <v>3</v>
      </c>
      <c r="G50" s="351">
        <v>24</v>
      </c>
      <c r="H50" s="353">
        <f t="shared" si="1"/>
        <v>8</v>
      </c>
      <c r="I50" s="491"/>
      <c r="K50" s="543"/>
      <c r="L50" s="543"/>
    </row>
    <row r="51" spans="1:12" x14ac:dyDescent="0.2">
      <c r="A51" s="356" t="s">
        <v>202</v>
      </c>
      <c r="B51" s="240">
        <v>3</v>
      </c>
      <c r="C51" s="351">
        <v>78</v>
      </c>
      <c r="D51" s="353">
        <f t="shared" si="0"/>
        <v>26</v>
      </c>
      <c r="E51" s="491"/>
      <c r="F51" s="240">
        <v>1</v>
      </c>
      <c r="G51" s="351">
        <v>11</v>
      </c>
      <c r="H51" s="353">
        <f t="shared" si="1"/>
        <v>11</v>
      </c>
      <c r="I51" s="491"/>
      <c r="K51" s="543"/>
      <c r="L51" s="543"/>
    </row>
    <row r="52" spans="1:12" x14ac:dyDescent="0.2">
      <c r="A52" s="356" t="s">
        <v>186</v>
      </c>
      <c r="B52" s="240">
        <v>13</v>
      </c>
      <c r="C52" s="351">
        <v>510</v>
      </c>
      <c r="D52" s="353">
        <f t="shared" si="0"/>
        <v>39.230769230769234</v>
      </c>
      <c r="E52" s="491"/>
      <c r="F52" s="240">
        <v>7</v>
      </c>
      <c r="G52" s="351">
        <v>27</v>
      </c>
      <c r="H52" s="353">
        <f t="shared" si="1"/>
        <v>3.8571428571428572</v>
      </c>
      <c r="I52" s="491"/>
      <c r="K52" s="543"/>
      <c r="L52" s="543"/>
    </row>
    <row r="53" spans="1:12" x14ac:dyDescent="0.2">
      <c r="A53" s="356" t="s">
        <v>109</v>
      </c>
      <c r="B53" s="240">
        <v>59</v>
      </c>
      <c r="C53" s="351">
        <v>1418</v>
      </c>
      <c r="D53" s="353">
        <f t="shared" si="0"/>
        <v>24.033898305084747</v>
      </c>
      <c r="E53" s="491"/>
      <c r="F53" s="240">
        <v>21</v>
      </c>
      <c r="G53" s="351">
        <v>108</v>
      </c>
      <c r="H53" s="353">
        <f t="shared" si="1"/>
        <v>5.1428571428571432</v>
      </c>
      <c r="I53" s="491"/>
      <c r="K53" s="543"/>
      <c r="L53" s="543"/>
    </row>
    <row r="54" spans="1:12" x14ac:dyDescent="0.2">
      <c r="A54" s="356" t="s">
        <v>172</v>
      </c>
      <c r="B54" s="240">
        <v>1</v>
      </c>
      <c r="C54" s="351">
        <v>68</v>
      </c>
      <c r="D54" s="353">
        <f t="shared" si="0"/>
        <v>68</v>
      </c>
      <c r="E54" s="491"/>
      <c r="F54" s="240"/>
      <c r="G54" s="351"/>
      <c r="H54" s="353" t="str">
        <f t="shared" si="1"/>
        <v/>
      </c>
      <c r="I54" s="491"/>
      <c r="K54" s="543"/>
      <c r="L54" s="543"/>
    </row>
    <row r="55" spans="1:12" x14ac:dyDescent="0.2">
      <c r="A55" s="356" t="s">
        <v>123</v>
      </c>
      <c r="B55" s="240">
        <v>12</v>
      </c>
      <c r="C55" s="351">
        <v>485</v>
      </c>
      <c r="D55" s="353">
        <f t="shared" si="0"/>
        <v>40.416666666666664</v>
      </c>
      <c r="E55" s="491"/>
      <c r="F55" s="240">
        <v>2</v>
      </c>
      <c r="G55" s="351">
        <v>13</v>
      </c>
      <c r="H55" s="353">
        <f t="shared" si="1"/>
        <v>6.5</v>
      </c>
      <c r="I55" s="491"/>
      <c r="K55" s="543"/>
      <c r="L55" s="543"/>
    </row>
    <row r="56" spans="1:12" x14ac:dyDescent="0.2">
      <c r="A56" s="356" t="s">
        <v>173</v>
      </c>
      <c r="B56" s="240">
        <v>14</v>
      </c>
      <c r="C56" s="351">
        <v>355</v>
      </c>
      <c r="D56" s="353">
        <f t="shared" si="0"/>
        <v>25.357142857142858</v>
      </c>
      <c r="E56" s="491"/>
      <c r="F56" s="240">
        <v>3</v>
      </c>
      <c r="G56" s="351">
        <v>13</v>
      </c>
      <c r="H56" s="353">
        <f t="shared" si="1"/>
        <v>4.333333333333333</v>
      </c>
      <c r="I56" s="491"/>
      <c r="K56" s="543"/>
      <c r="L56" s="543"/>
    </row>
    <row r="57" spans="1:12" x14ac:dyDescent="0.2">
      <c r="A57" s="356" t="s">
        <v>184</v>
      </c>
      <c r="B57" s="240">
        <v>59</v>
      </c>
      <c r="C57" s="351">
        <v>1325</v>
      </c>
      <c r="D57" s="353">
        <f t="shared" si="0"/>
        <v>22.457627118644069</v>
      </c>
      <c r="E57" s="491"/>
      <c r="F57" s="240">
        <v>32</v>
      </c>
      <c r="G57" s="351">
        <v>187</v>
      </c>
      <c r="H57" s="353">
        <f t="shared" si="1"/>
        <v>5.84375</v>
      </c>
      <c r="I57" s="491"/>
      <c r="K57" s="543"/>
      <c r="L57" s="543"/>
    </row>
    <row r="58" spans="1:12" x14ac:dyDescent="0.2">
      <c r="A58" s="356" t="s">
        <v>378</v>
      </c>
      <c r="B58" s="240">
        <v>30</v>
      </c>
      <c r="C58" s="351">
        <v>624</v>
      </c>
      <c r="D58" s="353">
        <f t="shared" si="0"/>
        <v>20.8</v>
      </c>
      <c r="E58" s="491"/>
      <c r="F58" s="240">
        <v>10</v>
      </c>
      <c r="G58" s="351">
        <v>116</v>
      </c>
      <c r="H58" s="353">
        <f t="shared" si="1"/>
        <v>11.6</v>
      </c>
      <c r="I58" s="491"/>
      <c r="K58" s="543"/>
      <c r="L58" s="543"/>
    </row>
    <row r="59" spans="1:12" x14ac:dyDescent="0.2">
      <c r="A59" s="356" t="s">
        <v>174</v>
      </c>
      <c r="B59" s="240">
        <v>15</v>
      </c>
      <c r="C59" s="351">
        <v>535</v>
      </c>
      <c r="D59" s="353">
        <f t="shared" si="0"/>
        <v>35.666666666666664</v>
      </c>
      <c r="E59" s="491"/>
      <c r="F59" s="240">
        <v>12</v>
      </c>
      <c r="G59" s="351">
        <v>96</v>
      </c>
      <c r="H59" s="353">
        <f t="shared" si="1"/>
        <v>8</v>
      </c>
      <c r="I59" s="491"/>
      <c r="K59" s="543"/>
      <c r="L59" s="543"/>
    </row>
    <row r="60" spans="1:12" x14ac:dyDescent="0.2">
      <c r="A60" s="356" t="s">
        <v>175</v>
      </c>
      <c r="B60" s="240">
        <v>13</v>
      </c>
      <c r="C60" s="351">
        <v>562</v>
      </c>
      <c r="D60" s="353">
        <f t="shared" si="0"/>
        <v>43.230769230769234</v>
      </c>
      <c r="E60" s="491"/>
      <c r="F60" s="240">
        <v>8</v>
      </c>
      <c r="G60" s="351">
        <v>46</v>
      </c>
      <c r="H60" s="353">
        <f t="shared" si="1"/>
        <v>5.75</v>
      </c>
      <c r="I60" s="491"/>
      <c r="K60" s="543"/>
      <c r="L60" s="543"/>
    </row>
    <row r="61" spans="1:12" x14ac:dyDescent="0.2">
      <c r="A61" s="356" t="s">
        <v>176</v>
      </c>
      <c r="B61" s="240">
        <v>3</v>
      </c>
      <c r="C61" s="351">
        <v>67</v>
      </c>
      <c r="D61" s="353">
        <f t="shared" si="0"/>
        <v>22.333333333333332</v>
      </c>
      <c r="E61" s="491"/>
      <c r="F61" s="240">
        <v>1</v>
      </c>
      <c r="G61" s="351">
        <v>11</v>
      </c>
      <c r="H61" s="353">
        <f t="shared" si="1"/>
        <v>11</v>
      </c>
      <c r="I61" s="491"/>
      <c r="K61" s="543"/>
      <c r="L61" s="543"/>
    </row>
    <row r="62" spans="1:12" x14ac:dyDescent="0.2">
      <c r="A62" s="356" t="s">
        <v>177</v>
      </c>
      <c r="B62" s="240">
        <v>5</v>
      </c>
      <c r="C62" s="351">
        <v>168</v>
      </c>
      <c r="D62" s="353">
        <f t="shared" si="0"/>
        <v>33.6</v>
      </c>
      <c r="E62" s="491"/>
      <c r="F62" s="240">
        <v>3</v>
      </c>
      <c r="G62" s="351">
        <v>43</v>
      </c>
      <c r="H62" s="353">
        <f t="shared" si="1"/>
        <v>14.333333333333334</v>
      </c>
      <c r="I62" s="491"/>
      <c r="K62" s="543"/>
      <c r="L62" s="543"/>
    </row>
    <row r="63" spans="1:12" x14ac:dyDescent="0.2">
      <c r="A63" s="356" t="s">
        <v>397</v>
      </c>
      <c r="B63" s="240">
        <v>1</v>
      </c>
      <c r="C63" s="351">
        <v>9</v>
      </c>
      <c r="D63" s="353">
        <f t="shared" si="0"/>
        <v>9</v>
      </c>
      <c r="E63" s="491"/>
      <c r="F63" s="240"/>
      <c r="G63" s="351"/>
      <c r="H63" s="353" t="str">
        <f t="shared" si="1"/>
        <v/>
      </c>
      <c r="I63" s="491"/>
      <c r="K63" s="543"/>
      <c r="L63" s="543"/>
    </row>
    <row r="64" spans="1:12" x14ac:dyDescent="0.2">
      <c r="A64" s="356" t="s">
        <v>178</v>
      </c>
      <c r="B64" s="240">
        <v>2</v>
      </c>
      <c r="C64" s="351">
        <v>118</v>
      </c>
      <c r="D64" s="353">
        <f t="shared" si="0"/>
        <v>59</v>
      </c>
      <c r="E64" s="491"/>
      <c r="F64" s="240">
        <v>1</v>
      </c>
      <c r="G64" s="351">
        <v>3</v>
      </c>
      <c r="H64" s="353">
        <f t="shared" si="1"/>
        <v>3</v>
      </c>
      <c r="I64" s="491"/>
      <c r="K64" s="543"/>
      <c r="L64" s="543"/>
    </row>
    <row r="65" spans="1:12" x14ac:dyDescent="0.2">
      <c r="A65" s="356" t="s">
        <v>179</v>
      </c>
      <c r="B65" s="240">
        <v>1</v>
      </c>
      <c r="C65" s="351">
        <v>19</v>
      </c>
      <c r="D65" s="353">
        <f t="shared" si="0"/>
        <v>19</v>
      </c>
      <c r="E65" s="491"/>
      <c r="F65" s="240">
        <v>5</v>
      </c>
      <c r="G65" s="351">
        <v>20</v>
      </c>
      <c r="H65" s="353">
        <f t="shared" si="1"/>
        <v>4</v>
      </c>
      <c r="I65" s="491"/>
      <c r="K65" s="543"/>
      <c r="L65" s="543"/>
    </row>
    <row r="66" spans="1:12" x14ac:dyDescent="0.2">
      <c r="A66" s="356" t="s">
        <v>384</v>
      </c>
      <c r="B66" s="240">
        <v>3</v>
      </c>
      <c r="C66" s="351">
        <v>32</v>
      </c>
      <c r="D66" s="353">
        <f t="shared" si="0"/>
        <v>10.666666666666666</v>
      </c>
      <c r="E66" s="491"/>
      <c r="F66" s="240">
        <v>1</v>
      </c>
      <c r="G66" s="351">
        <v>4</v>
      </c>
      <c r="H66" s="353">
        <f t="shared" si="1"/>
        <v>4</v>
      </c>
      <c r="I66" s="491"/>
      <c r="K66" s="543"/>
      <c r="L66" s="543"/>
    </row>
    <row r="67" spans="1:12" x14ac:dyDescent="0.2">
      <c r="A67" s="356" t="s">
        <v>111</v>
      </c>
      <c r="B67" s="240">
        <v>18</v>
      </c>
      <c r="C67" s="351">
        <v>581</v>
      </c>
      <c r="D67" s="353">
        <f t="shared" si="0"/>
        <v>32.277777777777779</v>
      </c>
      <c r="E67" s="491"/>
      <c r="F67" s="240">
        <v>11</v>
      </c>
      <c r="G67" s="351">
        <v>74</v>
      </c>
      <c r="H67" s="353">
        <f t="shared" si="1"/>
        <v>6.7272727272727275</v>
      </c>
      <c r="I67" s="491"/>
      <c r="K67" s="543"/>
      <c r="L67" s="543"/>
    </row>
    <row r="68" spans="1:12" x14ac:dyDescent="0.2">
      <c r="A68" s="356" t="s">
        <v>181</v>
      </c>
      <c r="B68" s="240">
        <v>11</v>
      </c>
      <c r="C68" s="351">
        <v>596</v>
      </c>
      <c r="D68" s="353">
        <f t="shared" si="0"/>
        <v>54.18181818181818</v>
      </c>
      <c r="E68" s="491"/>
      <c r="F68" s="240">
        <v>14</v>
      </c>
      <c r="G68" s="351">
        <v>80</v>
      </c>
      <c r="H68" s="353">
        <f t="shared" si="1"/>
        <v>5.7142857142857144</v>
      </c>
      <c r="I68" s="491"/>
      <c r="K68" s="543"/>
      <c r="L68" s="543"/>
    </row>
    <row r="69" spans="1:12" x14ac:dyDescent="0.2">
      <c r="A69" s="356" t="s">
        <v>491</v>
      </c>
      <c r="B69" s="240"/>
      <c r="C69" s="351"/>
      <c r="D69" s="353" t="str">
        <f t="shared" si="0"/>
        <v/>
      </c>
      <c r="E69" s="491"/>
      <c r="F69" s="240">
        <v>2</v>
      </c>
      <c r="G69" s="351">
        <v>4</v>
      </c>
      <c r="H69" s="353">
        <f t="shared" si="1"/>
        <v>2</v>
      </c>
      <c r="I69" s="491"/>
      <c r="K69" s="543"/>
      <c r="L69" s="543"/>
    </row>
    <row r="70" spans="1:12" x14ac:dyDescent="0.2">
      <c r="A70" s="356" t="s">
        <v>204</v>
      </c>
      <c r="B70" s="240">
        <v>9</v>
      </c>
      <c r="C70" s="351">
        <v>152</v>
      </c>
      <c r="D70" s="353">
        <f t="shared" si="0"/>
        <v>16.888888888888889</v>
      </c>
      <c r="E70" s="491"/>
      <c r="F70" s="240">
        <v>3</v>
      </c>
      <c r="G70" s="351">
        <v>20</v>
      </c>
      <c r="H70" s="353">
        <f t="shared" si="1"/>
        <v>6.666666666666667</v>
      </c>
      <c r="I70" s="491"/>
      <c r="K70" s="543"/>
      <c r="L70" s="543"/>
    </row>
    <row r="71" spans="1:12" x14ac:dyDescent="0.2">
      <c r="A71" s="356" t="s">
        <v>112</v>
      </c>
      <c r="B71" s="240">
        <v>27</v>
      </c>
      <c r="C71" s="351">
        <v>674</v>
      </c>
      <c r="D71" s="353">
        <f t="shared" si="0"/>
        <v>24.962962962962962</v>
      </c>
      <c r="E71" s="491"/>
      <c r="F71" s="240">
        <v>13</v>
      </c>
      <c r="G71" s="351">
        <v>88</v>
      </c>
      <c r="H71" s="353">
        <f t="shared" si="1"/>
        <v>6.7692307692307692</v>
      </c>
      <c r="I71" s="491"/>
      <c r="K71" s="543"/>
      <c r="L71" s="543"/>
    </row>
    <row r="72" spans="1:12" x14ac:dyDescent="0.2">
      <c r="A72" s="356" t="s">
        <v>187</v>
      </c>
      <c r="B72" s="240">
        <v>2</v>
      </c>
      <c r="C72" s="351">
        <v>72</v>
      </c>
      <c r="D72" s="353">
        <f t="shared" si="0"/>
        <v>36</v>
      </c>
      <c r="E72" s="491"/>
      <c r="F72" s="240">
        <v>4</v>
      </c>
      <c r="G72" s="351">
        <v>23</v>
      </c>
      <c r="H72" s="353">
        <f t="shared" si="1"/>
        <v>5.75</v>
      </c>
      <c r="I72" s="491"/>
      <c r="K72" s="543"/>
      <c r="L72" s="543"/>
    </row>
    <row r="73" spans="1:12" x14ac:dyDescent="0.2">
      <c r="A73" s="356" t="s">
        <v>182</v>
      </c>
      <c r="B73" s="240">
        <v>9</v>
      </c>
      <c r="C73" s="351">
        <v>365</v>
      </c>
      <c r="D73" s="353">
        <f t="shared" si="0"/>
        <v>40.555555555555557</v>
      </c>
      <c r="E73" s="491"/>
      <c r="F73" s="240"/>
      <c r="G73" s="351"/>
      <c r="H73" s="353" t="str">
        <f t="shared" si="1"/>
        <v/>
      </c>
      <c r="I73" s="491"/>
      <c r="K73" s="543"/>
      <c r="L73" s="543"/>
    </row>
    <row r="74" spans="1:12" x14ac:dyDescent="0.2">
      <c r="A74" s="356" t="s">
        <v>189</v>
      </c>
      <c r="B74" s="240">
        <v>16</v>
      </c>
      <c r="C74" s="351">
        <v>572</v>
      </c>
      <c r="D74" s="353">
        <f t="shared" ref="D74:D123" si="2">IFERROR(C74/B74,"")</f>
        <v>35.75</v>
      </c>
      <c r="E74" s="491"/>
      <c r="F74" s="240">
        <v>3</v>
      </c>
      <c r="G74" s="351">
        <v>16</v>
      </c>
      <c r="H74" s="353">
        <f t="shared" ref="H74:H123" si="3">IFERROR(G74/F74,"")</f>
        <v>5.333333333333333</v>
      </c>
      <c r="I74" s="491"/>
      <c r="K74" s="543"/>
      <c r="L74" s="543"/>
    </row>
    <row r="75" spans="1:12" x14ac:dyDescent="0.2">
      <c r="A75" s="356" t="s">
        <v>398</v>
      </c>
      <c r="B75" s="240">
        <v>32</v>
      </c>
      <c r="C75" s="351">
        <v>1196</v>
      </c>
      <c r="D75" s="353">
        <f t="shared" si="2"/>
        <v>37.375</v>
      </c>
      <c r="E75" s="491"/>
      <c r="F75" s="240">
        <v>12</v>
      </c>
      <c r="G75" s="351">
        <v>65</v>
      </c>
      <c r="H75" s="353">
        <f t="shared" si="3"/>
        <v>5.416666666666667</v>
      </c>
      <c r="I75" s="491"/>
      <c r="K75" s="543"/>
      <c r="L75" s="543"/>
    </row>
    <row r="76" spans="1:12" x14ac:dyDescent="0.2">
      <c r="A76" s="356" t="s">
        <v>399</v>
      </c>
      <c r="B76" s="240">
        <v>11</v>
      </c>
      <c r="C76" s="351">
        <v>430</v>
      </c>
      <c r="D76" s="353">
        <f t="shared" si="2"/>
        <v>39.090909090909093</v>
      </c>
      <c r="E76" s="491"/>
      <c r="F76" s="240">
        <v>9</v>
      </c>
      <c r="G76" s="351">
        <v>74</v>
      </c>
      <c r="H76" s="353">
        <f t="shared" si="3"/>
        <v>8.2222222222222214</v>
      </c>
      <c r="I76" s="491"/>
      <c r="K76" s="543"/>
      <c r="L76" s="543"/>
    </row>
    <row r="77" spans="1:12" x14ac:dyDescent="0.2">
      <c r="A77" s="356" t="s">
        <v>400</v>
      </c>
      <c r="B77" s="240">
        <v>17</v>
      </c>
      <c r="C77" s="351">
        <v>553</v>
      </c>
      <c r="D77" s="353">
        <f t="shared" si="2"/>
        <v>32.529411764705884</v>
      </c>
      <c r="E77" s="491"/>
      <c r="F77" s="240">
        <v>15</v>
      </c>
      <c r="G77" s="351">
        <v>110</v>
      </c>
      <c r="H77" s="353">
        <f t="shared" si="3"/>
        <v>7.333333333333333</v>
      </c>
      <c r="I77" s="491"/>
      <c r="K77" s="543"/>
      <c r="L77" s="543"/>
    </row>
    <row r="78" spans="1:12" x14ac:dyDescent="0.2">
      <c r="A78" s="356" t="s">
        <v>394</v>
      </c>
      <c r="B78" s="240">
        <v>24</v>
      </c>
      <c r="C78" s="351">
        <v>1002</v>
      </c>
      <c r="D78" s="353">
        <f t="shared" si="2"/>
        <v>41.75</v>
      </c>
      <c r="E78" s="491"/>
      <c r="F78" s="240">
        <v>14</v>
      </c>
      <c r="G78" s="351">
        <v>96</v>
      </c>
      <c r="H78" s="353">
        <f t="shared" si="3"/>
        <v>6.8571428571428568</v>
      </c>
      <c r="I78" s="491"/>
      <c r="K78" s="543"/>
      <c r="L78" s="543"/>
    </row>
    <row r="79" spans="1:12" x14ac:dyDescent="0.2">
      <c r="A79" s="356" t="s">
        <v>214</v>
      </c>
      <c r="B79" s="240">
        <v>31</v>
      </c>
      <c r="C79" s="351">
        <v>1177</v>
      </c>
      <c r="D79" s="353">
        <f t="shared" si="2"/>
        <v>37.967741935483872</v>
      </c>
      <c r="E79" s="491"/>
      <c r="F79" s="240">
        <v>17</v>
      </c>
      <c r="G79" s="351">
        <v>124</v>
      </c>
      <c r="H79" s="353">
        <f t="shared" si="3"/>
        <v>7.2941176470588234</v>
      </c>
      <c r="I79" s="491"/>
      <c r="K79" s="543"/>
      <c r="L79" s="543"/>
    </row>
    <row r="80" spans="1:12" x14ac:dyDescent="0.2">
      <c r="A80" s="356" t="s">
        <v>166</v>
      </c>
      <c r="B80" s="240">
        <v>28</v>
      </c>
      <c r="C80" s="351">
        <v>827</v>
      </c>
      <c r="D80" s="353">
        <f t="shared" si="2"/>
        <v>29.535714285714285</v>
      </c>
      <c r="E80" s="491"/>
      <c r="F80" s="240">
        <v>12</v>
      </c>
      <c r="G80" s="351">
        <v>80</v>
      </c>
      <c r="H80" s="353">
        <f t="shared" si="3"/>
        <v>6.666666666666667</v>
      </c>
      <c r="I80" s="491"/>
      <c r="K80" s="543"/>
      <c r="L80" s="543"/>
    </row>
    <row r="81" spans="1:12" x14ac:dyDescent="0.2">
      <c r="A81" s="356" t="s">
        <v>167</v>
      </c>
      <c r="B81" s="240">
        <v>14</v>
      </c>
      <c r="C81" s="351">
        <v>566</v>
      </c>
      <c r="D81" s="353">
        <f t="shared" si="2"/>
        <v>40.428571428571431</v>
      </c>
      <c r="E81" s="491"/>
      <c r="F81" s="240">
        <v>9</v>
      </c>
      <c r="G81" s="351">
        <v>76</v>
      </c>
      <c r="H81" s="353">
        <f t="shared" si="3"/>
        <v>8.4444444444444446</v>
      </c>
      <c r="I81" s="491"/>
      <c r="K81" s="543"/>
      <c r="L81" s="543"/>
    </row>
    <row r="82" spans="1:12" x14ac:dyDescent="0.2">
      <c r="A82" s="356" t="s">
        <v>475</v>
      </c>
      <c r="B82" s="240">
        <v>56</v>
      </c>
      <c r="C82" s="351">
        <v>1034</v>
      </c>
      <c r="D82" s="353">
        <f t="shared" si="2"/>
        <v>18.464285714285715</v>
      </c>
      <c r="E82" s="491"/>
      <c r="F82" s="240">
        <v>20</v>
      </c>
      <c r="G82" s="351">
        <v>145</v>
      </c>
      <c r="H82" s="353">
        <f t="shared" si="3"/>
        <v>7.25</v>
      </c>
      <c r="I82" s="491"/>
      <c r="K82" s="543"/>
      <c r="L82" s="543"/>
    </row>
    <row r="83" spans="1:12" x14ac:dyDescent="0.2">
      <c r="A83" s="356" t="s">
        <v>192</v>
      </c>
      <c r="B83" s="240">
        <v>8</v>
      </c>
      <c r="C83" s="351">
        <v>299</v>
      </c>
      <c r="D83" s="353">
        <f t="shared" si="2"/>
        <v>37.375</v>
      </c>
      <c r="E83" s="491"/>
      <c r="F83" s="240">
        <v>5</v>
      </c>
      <c r="G83" s="351">
        <v>12</v>
      </c>
      <c r="H83" s="353">
        <f t="shared" si="3"/>
        <v>2.4</v>
      </c>
      <c r="I83" s="491"/>
      <c r="K83" s="543"/>
      <c r="L83" s="543"/>
    </row>
    <row r="84" spans="1:12" x14ac:dyDescent="0.2">
      <c r="A84" s="356" t="s">
        <v>193</v>
      </c>
      <c r="B84" s="240">
        <v>10</v>
      </c>
      <c r="C84" s="351">
        <v>450</v>
      </c>
      <c r="D84" s="353">
        <f t="shared" si="2"/>
        <v>45</v>
      </c>
      <c r="E84" s="491"/>
      <c r="F84" s="240">
        <v>2</v>
      </c>
      <c r="G84" s="351">
        <v>5</v>
      </c>
      <c r="H84" s="353">
        <f t="shared" si="3"/>
        <v>2.5</v>
      </c>
      <c r="I84" s="491"/>
      <c r="K84" s="543"/>
      <c r="L84" s="543"/>
    </row>
    <row r="85" spans="1:12" x14ac:dyDescent="0.2">
      <c r="A85" s="356" t="s">
        <v>194</v>
      </c>
      <c r="B85" s="240">
        <v>8</v>
      </c>
      <c r="C85" s="351">
        <v>287</v>
      </c>
      <c r="D85" s="353">
        <f t="shared" si="2"/>
        <v>35.875</v>
      </c>
      <c r="E85" s="491"/>
      <c r="F85" s="240">
        <v>2</v>
      </c>
      <c r="G85" s="351">
        <v>7</v>
      </c>
      <c r="H85" s="353">
        <f t="shared" si="3"/>
        <v>3.5</v>
      </c>
      <c r="I85" s="491"/>
      <c r="K85" s="543"/>
      <c r="L85" s="543"/>
    </row>
    <row r="86" spans="1:12" x14ac:dyDescent="0.2">
      <c r="A86" s="356" t="s">
        <v>195</v>
      </c>
      <c r="B86" s="240">
        <v>5</v>
      </c>
      <c r="C86" s="351">
        <v>79</v>
      </c>
      <c r="D86" s="353">
        <f t="shared" si="2"/>
        <v>15.8</v>
      </c>
      <c r="E86" s="491"/>
      <c r="F86" s="240">
        <v>4</v>
      </c>
      <c r="G86" s="351">
        <v>20</v>
      </c>
      <c r="H86" s="353">
        <f t="shared" si="3"/>
        <v>5</v>
      </c>
      <c r="I86" s="491"/>
      <c r="K86" s="543"/>
      <c r="L86" s="543"/>
    </row>
    <row r="87" spans="1:12" x14ac:dyDescent="0.2">
      <c r="A87" s="356" t="s">
        <v>492</v>
      </c>
      <c r="B87" s="240"/>
      <c r="C87" s="351"/>
      <c r="D87" s="353" t="str">
        <f t="shared" si="2"/>
        <v/>
      </c>
      <c r="E87" s="491"/>
      <c r="F87" s="240">
        <v>4</v>
      </c>
      <c r="G87" s="351">
        <v>21</v>
      </c>
      <c r="H87" s="353">
        <f t="shared" si="3"/>
        <v>5.25</v>
      </c>
      <c r="I87" s="491"/>
      <c r="K87" s="543"/>
      <c r="L87" s="543"/>
    </row>
    <row r="88" spans="1:12" x14ac:dyDescent="0.2">
      <c r="A88" s="356" t="s">
        <v>493</v>
      </c>
      <c r="B88" s="240">
        <v>2</v>
      </c>
      <c r="C88" s="351">
        <v>36</v>
      </c>
      <c r="D88" s="353">
        <f t="shared" si="2"/>
        <v>18</v>
      </c>
      <c r="E88" s="491"/>
      <c r="F88" s="240"/>
      <c r="G88" s="351"/>
      <c r="H88" s="353" t="str">
        <f t="shared" si="3"/>
        <v/>
      </c>
      <c r="I88" s="491"/>
      <c r="K88" s="543"/>
      <c r="L88" s="543"/>
    </row>
    <row r="89" spans="1:12" x14ac:dyDescent="0.2">
      <c r="A89" s="356" t="s">
        <v>379</v>
      </c>
      <c r="B89" s="240"/>
      <c r="C89" s="351"/>
      <c r="D89" s="353" t="str">
        <f t="shared" si="2"/>
        <v/>
      </c>
      <c r="E89" s="491"/>
      <c r="F89" s="240">
        <v>7</v>
      </c>
      <c r="G89" s="351">
        <v>19</v>
      </c>
      <c r="H89" s="353">
        <f t="shared" si="3"/>
        <v>2.7142857142857144</v>
      </c>
      <c r="I89" s="491"/>
      <c r="K89" s="543"/>
      <c r="L89" s="543"/>
    </row>
    <row r="90" spans="1:12" x14ac:dyDescent="0.2">
      <c r="A90" s="356" t="s">
        <v>380</v>
      </c>
      <c r="B90" s="240">
        <v>10</v>
      </c>
      <c r="C90" s="351">
        <v>122</v>
      </c>
      <c r="D90" s="353">
        <f t="shared" si="2"/>
        <v>12.2</v>
      </c>
      <c r="E90" s="491"/>
      <c r="F90" s="240">
        <v>1</v>
      </c>
      <c r="G90" s="351">
        <v>2</v>
      </c>
      <c r="H90" s="353">
        <f t="shared" si="3"/>
        <v>2</v>
      </c>
      <c r="I90" s="491"/>
      <c r="K90" s="543"/>
      <c r="L90" s="543"/>
    </row>
    <row r="91" spans="1:12" x14ac:dyDescent="0.2">
      <c r="A91" s="356" t="s">
        <v>168</v>
      </c>
      <c r="B91" s="240">
        <v>2</v>
      </c>
      <c r="C91" s="351">
        <v>65</v>
      </c>
      <c r="D91" s="353">
        <f t="shared" si="2"/>
        <v>32.5</v>
      </c>
      <c r="E91" s="491"/>
      <c r="F91" s="240">
        <v>2</v>
      </c>
      <c r="G91" s="351">
        <v>9</v>
      </c>
      <c r="H91" s="353">
        <f t="shared" si="3"/>
        <v>4.5</v>
      </c>
      <c r="I91" s="491"/>
      <c r="K91" s="543"/>
      <c r="L91" s="543"/>
    </row>
    <row r="92" spans="1:12" x14ac:dyDescent="0.2">
      <c r="A92" s="356" t="s">
        <v>452</v>
      </c>
      <c r="B92" s="240">
        <v>22</v>
      </c>
      <c r="C92" s="351">
        <v>599</v>
      </c>
      <c r="D92" s="353">
        <f t="shared" si="2"/>
        <v>27.227272727272727</v>
      </c>
      <c r="E92" s="491"/>
      <c r="F92" s="240">
        <v>12</v>
      </c>
      <c r="G92" s="351">
        <v>108</v>
      </c>
      <c r="H92" s="353">
        <f t="shared" si="3"/>
        <v>9</v>
      </c>
      <c r="I92" s="491"/>
      <c r="K92" s="543"/>
      <c r="L92" s="543"/>
    </row>
    <row r="93" spans="1:12" x14ac:dyDescent="0.2">
      <c r="A93" s="356" t="s">
        <v>164</v>
      </c>
      <c r="B93" s="240">
        <v>10</v>
      </c>
      <c r="C93" s="351">
        <v>162</v>
      </c>
      <c r="D93" s="353">
        <f t="shared" si="2"/>
        <v>16.2</v>
      </c>
      <c r="E93" s="491"/>
      <c r="F93" s="240">
        <v>6</v>
      </c>
      <c r="G93" s="351">
        <v>35</v>
      </c>
      <c r="H93" s="353">
        <f t="shared" si="3"/>
        <v>5.833333333333333</v>
      </c>
      <c r="I93" s="491"/>
      <c r="K93" s="543"/>
      <c r="L93" s="543"/>
    </row>
    <row r="94" spans="1:12" x14ac:dyDescent="0.2">
      <c r="A94" s="356" t="s">
        <v>183</v>
      </c>
      <c r="B94" s="240">
        <v>13</v>
      </c>
      <c r="C94" s="351">
        <v>420</v>
      </c>
      <c r="D94" s="353">
        <f t="shared" si="2"/>
        <v>32.307692307692307</v>
      </c>
      <c r="E94" s="491"/>
      <c r="F94" s="240">
        <v>3</v>
      </c>
      <c r="G94" s="351">
        <v>23</v>
      </c>
      <c r="H94" s="353">
        <f t="shared" si="3"/>
        <v>7.666666666666667</v>
      </c>
      <c r="I94" s="491"/>
      <c r="K94" s="543"/>
      <c r="L94" s="543"/>
    </row>
    <row r="95" spans="1:12" x14ac:dyDescent="0.2">
      <c r="A95" s="356" t="s">
        <v>115</v>
      </c>
      <c r="B95" s="240">
        <v>14</v>
      </c>
      <c r="C95" s="351">
        <v>394</v>
      </c>
      <c r="D95" s="353">
        <f t="shared" si="2"/>
        <v>28.142857142857142</v>
      </c>
      <c r="E95" s="491"/>
      <c r="F95" s="240">
        <v>8</v>
      </c>
      <c r="G95" s="351">
        <v>63</v>
      </c>
      <c r="H95" s="353">
        <f t="shared" si="3"/>
        <v>7.875</v>
      </c>
      <c r="I95" s="491"/>
      <c r="K95" s="543"/>
      <c r="L95" s="543"/>
    </row>
    <row r="96" spans="1:12" x14ac:dyDescent="0.2">
      <c r="A96" s="356" t="s">
        <v>196</v>
      </c>
      <c r="B96" s="240">
        <v>1</v>
      </c>
      <c r="C96" s="351">
        <v>25</v>
      </c>
      <c r="D96" s="353">
        <f t="shared" si="2"/>
        <v>25</v>
      </c>
      <c r="E96" s="491"/>
      <c r="F96" s="240">
        <v>1</v>
      </c>
      <c r="G96" s="351">
        <v>9</v>
      </c>
      <c r="H96" s="353">
        <f t="shared" si="3"/>
        <v>9</v>
      </c>
      <c r="I96" s="491"/>
      <c r="K96" s="543"/>
      <c r="L96" s="543"/>
    </row>
    <row r="97" spans="1:12" x14ac:dyDescent="0.2">
      <c r="A97" s="356" t="s">
        <v>191</v>
      </c>
      <c r="B97" s="240">
        <v>2</v>
      </c>
      <c r="C97" s="351">
        <v>43</v>
      </c>
      <c r="D97" s="353">
        <f t="shared" si="2"/>
        <v>21.5</v>
      </c>
      <c r="E97" s="491"/>
      <c r="F97" s="240">
        <v>1</v>
      </c>
      <c r="G97" s="351">
        <v>5</v>
      </c>
      <c r="H97" s="353">
        <f t="shared" si="3"/>
        <v>5</v>
      </c>
      <c r="I97" s="491"/>
      <c r="K97" s="543"/>
      <c r="L97" s="543"/>
    </row>
    <row r="98" spans="1:12" x14ac:dyDescent="0.2">
      <c r="A98" s="356" t="s">
        <v>116</v>
      </c>
      <c r="B98" s="240">
        <v>14</v>
      </c>
      <c r="C98" s="351">
        <v>374</v>
      </c>
      <c r="D98" s="353">
        <f t="shared" si="2"/>
        <v>26.714285714285715</v>
      </c>
      <c r="E98" s="491"/>
      <c r="F98" s="240">
        <v>3</v>
      </c>
      <c r="G98" s="351">
        <v>7</v>
      </c>
      <c r="H98" s="353">
        <f t="shared" si="3"/>
        <v>2.3333333333333335</v>
      </c>
      <c r="I98" s="491"/>
      <c r="K98" s="543"/>
      <c r="L98" s="543"/>
    </row>
    <row r="99" spans="1:12" x14ac:dyDescent="0.2">
      <c r="A99" s="356" t="s">
        <v>199</v>
      </c>
      <c r="B99" s="240">
        <v>16</v>
      </c>
      <c r="C99" s="351">
        <v>309</v>
      </c>
      <c r="D99" s="353">
        <f t="shared" si="2"/>
        <v>19.3125</v>
      </c>
      <c r="E99" s="491"/>
      <c r="F99" s="240">
        <v>13</v>
      </c>
      <c r="G99" s="351">
        <v>62</v>
      </c>
      <c r="H99" s="353">
        <f t="shared" si="3"/>
        <v>4.7692307692307692</v>
      </c>
      <c r="I99" s="491"/>
      <c r="K99" s="543"/>
      <c r="L99" s="543"/>
    </row>
    <row r="100" spans="1:12" x14ac:dyDescent="0.2">
      <c r="A100" s="356" t="s">
        <v>382</v>
      </c>
      <c r="B100" s="240">
        <v>15</v>
      </c>
      <c r="C100" s="351">
        <v>604</v>
      </c>
      <c r="D100" s="353">
        <f t="shared" si="2"/>
        <v>40.266666666666666</v>
      </c>
      <c r="E100" s="491"/>
      <c r="F100" s="240">
        <v>6</v>
      </c>
      <c r="G100" s="351">
        <v>40</v>
      </c>
      <c r="H100" s="353">
        <f t="shared" si="3"/>
        <v>6.666666666666667</v>
      </c>
      <c r="I100" s="491"/>
      <c r="K100" s="543"/>
      <c r="L100" s="543"/>
    </row>
    <row r="101" spans="1:12" x14ac:dyDescent="0.2">
      <c r="A101" s="356" t="s">
        <v>494</v>
      </c>
      <c r="B101" s="240">
        <v>1</v>
      </c>
      <c r="C101" s="351">
        <v>28</v>
      </c>
      <c r="D101" s="353">
        <f t="shared" si="2"/>
        <v>28</v>
      </c>
      <c r="E101" s="491"/>
      <c r="F101" s="240">
        <v>1</v>
      </c>
      <c r="G101" s="351">
        <v>9</v>
      </c>
      <c r="H101" s="353">
        <f t="shared" si="3"/>
        <v>9</v>
      </c>
      <c r="I101" s="491"/>
      <c r="K101" s="543"/>
      <c r="L101" s="543"/>
    </row>
    <row r="102" spans="1:12" x14ac:dyDescent="0.2">
      <c r="A102" s="356" t="s">
        <v>453</v>
      </c>
      <c r="B102" s="240">
        <v>1</v>
      </c>
      <c r="C102" s="351">
        <v>20</v>
      </c>
      <c r="D102" s="353">
        <f t="shared" si="2"/>
        <v>20</v>
      </c>
      <c r="E102" s="491"/>
      <c r="F102" s="240"/>
      <c r="G102" s="351"/>
      <c r="H102" s="353" t="str">
        <f t="shared" si="3"/>
        <v/>
      </c>
      <c r="I102" s="491"/>
      <c r="K102" s="543"/>
      <c r="L102" s="543"/>
    </row>
    <row r="103" spans="1:12" x14ac:dyDescent="0.2">
      <c r="A103" s="356" t="s">
        <v>200</v>
      </c>
      <c r="B103" s="240">
        <v>1</v>
      </c>
      <c r="C103" s="351">
        <v>36</v>
      </c>
      <c r="D103" s="353">
        <f t="shared" si="2"/>
        <v>36</v>
      </c>
      <c r="E103" s="491"/>
      <c r="F103" s="240">
        <v>1</v>
      </c>
      <c r="G103" s="351">
        <v>11</v>
      </c>
      <c r="H103" s="353">
        <f t="shared" si="3"/>
        <v>11</v>
      </c>
      <c r="I103" s="491"/>
      <c r="K103" s="543"/>
      <c r="L103" s="543"/>
    </row>
    <row r="104" spans="1:12" x14ac:dyDescent="0.2">
      <c r="A104" s="356" t="s">
        <v>201</v>
      </c>
      <c r="B104" s="240">
        <v>3</v>
      </c>
      <c r="C104" s="351">
        <v>82</v>
      </c>
      <c r="D104" s="353">
        <f t="shared" si="2"/>
        <v>27.333333333333332</v>
      </c>
      <c r="E104" s="491"/>
      <c r="F104" s="240">
        <v>3</v>
      </c>
      <c r="G104" s="351">
        <v>25</v>
      </c>
      <c r="H104" s="353">
        <f t="shared" si="3"/>
        <v>8.3333333333333339</v>
      </c>
      <c r="I104" s="491"/>
      <c r="K104" s="543"/>
      <c r="L104" s="543"/>
    </row>
    <row r="105" spans="1:12" x14ac:dyDescent="0.2">
      <c r="A105" s="356" t="s">
        <v>118</v>
      </c>
      <c r="B105" s="240">
        <v>21</v>
      </c>
      <c r="C105" s="351">
        <v>553</v>
      </c>
      <c r="D105" s="353">
        <f t="shared" si="2"/>
        <v>26.333333333333332</v>
      </c>
      <c r="E105" s="491"/>
      <c r="F105" s="240">
        <v>14</v>
      </c>
      <c r="G105" s="351">
        <v>62</v>
      </c>
      <c r="H105" s="353">
        <f t="shared" si="3"/>
        <v>4.4285714285714288</v>
      </c>
      <c r="I105" s="491"/>
      <c r="K105" s="543"/>
      <c r="L105" s="543"/>
    </row>
    <row r="106" spans="1:12" x14ac:dyDescent="0.2">
      <c r="A106" s="356" t="s">
        <v>203</v>
      </c>
      <c r="B106" s="240">
        <v>2</v>
      </c>
      <c r="C106" s="351">
        <v>56</v>
      </c>
      <c r="D106" s="353">
        <f t="shared" si="2"/>
        <v>28</v>
      </c>
      <c r="E106" s="491"/>
      <c r="F106" s="240">
        <v>2</v>
      </c>
      <c r="G106" s="351">
        <v>15</v>
      </c>
      <c r="H106" s="353">
        <f t="shared" si="3"/>
        <v>7.5</v>
      </c>
      <c r="I106" s="491"/>
      <c r="K106" s="543"/>
      <c r="L106" s="543"/>
    </row>
    <row r="107" spans="1:12" x14ac:dyDescent="0.2">
      <c r="A107" s="356" t="s">
        <v>444</v>
      </c>
      <c r="B107" s="240">
        <v>46</v>
      </c>
      <c r="C107" s="351">
        <v>983</v>
      </c>
      <c r="D107" s="353">
        <f t="shared" si="2"/>
        <v>21.369565217391305</v>
      </c>
      <c r="E107" s="491"/>
      <c r="F107" s="240">
        <v>28</v>
      </c>
      <c r="G107" s="351">
        <v>265</v>
      </c>
      <c r="H107" s="353">
        <f t="shared" si="3"/>
        <v>9.4642857142857135</v>
      </c>
      <c r="I107" s="491"/>
      <c r="K107" s="543"/>
      <c r="L107" s="543"/>
    </row>
    <row r="108" spans="1:12" x14ac:dyDescent="0.2">
      <c r="A108" s="356" t="s">
        <v>180</v>
      </c>
      <c r="B108" s="240">
        <v>12</v>
      </c>
      <c r="C108" s="351">
        <v>311</v>
      </c>
      <c r="D108" s="353">
        <f t="shared" si="2"/>
        <v>25.916666666666668</v>
      </c>
      <c r="E108" s="491"/>
      <c r="F108" s="240">
        <v>8</v>
      </c>
      <c r="G108" s="351">
        <v>75</v>
      </c>
      <c r="H108" s="353">
        <f t="shared" si="3"/>
        <v>9.375</v>
      </c>
      <c r="I108" s="491"/>
      <c r="K108" s="543"/>
      <c r="L108" s="543"/>
    </row>
    <row r="109" spans="1:12" x14ac:dyDescent="0.2">
      <c r="A109" s="356" t="s">
        <v>119</v>
      </c>
      <c r="B109" s="240">
        <v>33</v>
      </c>
      <c r="C109" s="351">
        <v>869</v>
      </c>
      <c r="D109" s="353">
        <f t="shared" si="2"/>
        <v>26.333333333333332</v>
      </c>
      <c r="E109" s="491"/>
      <c r="F109" s="240">
        <v>10</v>
      </c>
      <c r="G109" s="351">
        <v>65</v>
      </c>
      <c r="H109" s="353">
        <f t="shared" si="3"/>
        <v>6.5</v>
      </c>
      <c r="I109" s="491"/>
      <c r="K109" s="543"/>
      <c r="L109" s="543"/>
    </row>
    <row r="110" spans="1:12" x14ac:dyDescent="0.2">
      <c r="A110" s="356" t="s">
        <v>205</v>
      </c>
      <c r="B110" s="240">
        <v>1</v>
      </c>
      <c r="C110" s="351">
        <v>70</v>
      </c>
      <c r="D110" s="353">
        <f t="shared" si="2"/>
        <v>70</v>
      </c>
      <c r="E110" s="491"/>
      <c r="F110" s="240"/>
      <c r="G110" s="351"/>
      <c r="H110" s="353" t="str">
        <f t="shared" si="3"/>
        <v/>
      </c>
      <c r="I110" s="491"/>
      <c r="K110" s="543"/>
      <c r="L110" s="543"/>
    </row>
    <row r="111" spans="1:12" x14ac:dyDescent="0.2">
      <c r="A111" s="356" t="s">
        <v>215</v>
      </c>
      <c r="B111" s="240">
        <v>3</v>
      </c>
      <c r="C111" s="351">
        <v>137</v>
      </c>
      <c r="D111" s="353">
        <f t="shared" si="2"/>
        <v>45.666666666666664</v>
      </c>
      <c r="E111" s="491"/>
      <c r="F111" s="240">
        <v>1</v>
      </c>
      <c r="G111" s="351">
        <v>11</v>
      </c>
      <c r="H111" s="353">
        <f t="shared" si="3"/>
        <v>11</v>
      </c>
      <c r="I111" s="491"/>
      <c r="K111" s="543"/>
      <c r="L111" s="543"/>
    </row>
    <row r="112" spans="1:12" x14ac:dyDescent="0.2">
      <c r="A112" s="356" t="s">
        <v>206</v>
      </c>
      <c r="B112" s="240">
        <v>4</v>
      </c>
      <c r="C112" s="351">
        <v>92</v>
      </c>
      <c r="D112" s="353">
        <f t="shared" si="2"/>
        <v>23</v>
      </c>
      <c r="E112" s="491"/>
      <c r="F112" s="240"/>
      <c r="G112" s="351"/>
      <c r="H112" s="353" t="str">
        <f t="shared" si="3"/>
        <v/>
      </c>
      <c r="I112" s="491"/>
      <c r="K112" s="543"/>
      <c r="L112" s="543"/>
    </row>
    <row r="113" spans="1:15" x14ac:dyDescent="0.2">
      <c r="A113" s="356" t="s">
        <v>188</v>
      </c>
      <c r="B113" s="240">
        <v>5</v>
      </c>
      <c r="C113" s="351">
        <v>132</v>
      </c>
      <c r="D113" s="353">
        <f t="shared" si="2"/>
        <v>26.4</v>
      </c>
      <c r="E113" s="491"/>
      <c r="F113" s="240">
        <v>6</v>
      </c>
      <c r="G113" s="351">
        <v>53</v>
      </c>
      <c r="H113" s="353">
        <f t="shared" si="3"/>
        <v>8.8333333333333339</v>
      </c>
      <c r="I113" s="491"/>
      <c r="K113" s="543"/>
      <c r="L113" s="543"/>
    </row>
    <row r="114" spans="1:15" x14ac:dyDescent="0.2">
      <c r="A114" s="356" t="s">
        <v>383</v>
      </c>
      <c r="B114" s="240">
        <v>12</v>
      </c>
      <c r="C114" s="351">
        <v>397</v>
      </c>
      <c r="D114" s="353">
        <f t="shared" si="2"/>
        <v>33.083333333333336</v>
      </c>
      <c r="E114" s="491"/>
      <c r="F114" s="240">
        <v>6</v>
      </c>
      <c r="G114" s="351">
        <v>25</v>
      </c>
      <c r="H114" s="353">
        <f t="shared" si="3"/>
        <v>4.166666666666667</v>
      </c>
      <c r="I114" s="491"/>
      <c r="K114" s="543"/>
      <c r="L114" s="543"/>
    </row>
    <row r="115" spans="1:15" x14ac:dyDescent="0.2">
      <c r="A115" s="356" t="s">
        <v>207</v>
      </c>
      <c r="B115" s="240">
        <v>21</v>
      </c>
      <c r="C115" s="351">
        <v>658</v>
      </c>
      <c r="D115" s="353">
        <f t="shared" si="2"/>
        <v>31.333333333333332</v>
      </c>
      <c r="E115" s="491"/>
      <c r="F115" s="240">
        <v>21</v>
      </c>
      <c r="G115" s="351">
        <v>89</v>
      </c>
      <c r="H115" s="353">
        <f t="shared" si="3"/>
        <v>4.2380952380952381</v>
      </c>
      <c r="I115" s="491"/>
      <c r="K115" s="543"/>
      <c r="L115" s="543"/>
    </row>
    <row r="116" spans="1:15" x14ac:dyDescent="0.2">
      <c r="A116" s="356" t="s">
        <v>208</v>
      </c>
      <c r="B116" s="240">
        <v>16</v>
      </c>
      <c r="C116" s="351">
        <v>385</v>
      </c>
      <c r="D116" s="353">
        <f t="shared" si="2"/>
        <v>24.0625</v>
      </c>
      <c r="E116" s="491"/>
      <c r="F116" s="240">
        <v>3</v>
      </c>
      <c r="G116" s="351">
        <v>33</v>
      </c>
      <c r="H116" s="353">
        <f t="shared" si="3"/>
        <v>11</v>
      </c>
      <c r="I116" s="491"/>
      <c r="K116" s="543"/>
      <c r="L116" s="543"/>
    </row>
    <row r="117" spans="1:15" x14ac:dyDescent="0.2">
      <c r="A117" s="356" t="s">
        <v>454</v>
      </c>
      <c r="B117" s="240">
        <v>1</v>
      </c>
      <c r="C117" s="351">
        <v>96</v>
      </c>
      <c r="D117" s="353">
        <f t="shared" si="2"/>
        <v>96</v>
      </c>
      <c r="E117" s="491"/>
      <c r="F117" s="240"/>
      <c r="G117" s="351"/>
      <c r="H117" s="353" t="str">
        <f t="shared" si="3"/>
        <v/>
      </c>
      <c r="I117" s="491"/>
      <c r="K117" s="543"/>
      <c r="L117" s="543"/>
    </row>
    <row r="118" spans="1:15" x14ac:dyDescent="0.2">
      <c r="A118" s="356" t="s">
        <v>209</v>
      </c>
      <c r="B118" s="240">
        <v>4</v>
      </c>
      <c r="C118" s="351">
        <v>99</v>
      </c>
      <c r="D118" s="353">
        <f t="shared" si="2"/>
        <v>24.75</v>
      </c>
      <c r="E118" s="491"/>
      <c r="F118" s="240">
        <v>6</v>
      </c>
      <c r="G118" s="351">
        <v>33</v>
      </c>
      <c r="H118" s="353">
        <f t="shared" si="3"/>
        <v>5.5</v>
      </c>
      <c r="I118" s="491"/>
      <c r="K118" s="543"/>
      <c r="L118" s="543"/>
    </row>
    <row r="119" spans="1:15" x14ac:dyDescent="0.2">
      <c r="A119" s="356" t="s">
        <v>210</v>
      </c>
      <c r="B119" s="240">
        <v>5</v>
      </c>
      <c r="C119" s="351">
        <v>108</v>
      </c>
      <c r="D119" s="353">
        <f t="shared" si="2"/>
        <v>21.6</v>
      </c>
      <c r="E119" s="491"/>
      <c r="F119" s="240">
        <v>4</v>
      </c>
      <c r="G119" s="351">
        <v>25</v>
      </c>
      <c r="H119" s="353">
        <f t="shared" si="3"/>
        <v>6.25</v>
      </c>
      <c r="I119" s="491"/>
      <c r="K119" s="543"/>
      <c r="L119" s="543"/>
    </row>
    <row r="120" spans="1:15" x14ac:dyDescent="0.2">
      <c r="A120" s="356" t="s">
        <v>190</v>
      </c>
      <c r="B120" s="240">
        <v>16</v>
      </c>
      <c r="C120" s="351">
        <v>631</v>
      </c>
      <c r="D120" s="353">
        <f t="shared" si="2"/>
        <v>39.4375</v>
      </c>
      <c r="E120" s="491"/>
      <c r="F120" s="240">
        <v>12</v>
      </c>
      <c r="G120" s="351">
        <v>91</v>
      </c>
      <c r="H120" s="353">
        <f t="shared" si="3"/>
        <v>7.583333333333333</v>
      </c>
      <c r="I120" s="491"/>
      <c r="K120" s="543"/>
      <c r="L120" s="543"/>
    </row>
    <row r="121" spans="1:15" x14ac:dyDescent="0.2">
      <c r="A121" s="356" t="s">
        <v>381</v>
      </c>
      <c r="B121" s="240">
        <v>1</v>
      </c>
      <c r="C121" s="351">
        <v>42</v>
      </c>
      <c r="D121" s="353">
        <f t="shared" si="2"/>
        <v>42</v>
      </c>
      <c r="E121" s="491"/>
      <c r="F121" s="240">
        <v>1</v>
      </c>
      <c r="G121" s="351">
        <v>11</v>
      </c>
      <c r="H121" s="353">
        <f t="shared" si="3"/>
        <v>11</v>
      </c>
      <c r="I121" s="491"/>
    </row>
    <row r="122" spans="1:15" ht="16.5" customHeight="1" x14ac:dyDescent="0.2">
      <c r="A122" s="356" t="s">
        <v>455</v>
      </c>
      <c r="B122" s="240">
        <v>11</v>
      </c>
      <c r="C122" s="351">
        <v>365</v>
      </c>
      <c r="D122" s="353">
        <f t="shared" si="2"/>
        <v>33.18181818181818</v>
      </c>
      <c r="E122" s="491"/>
      <c r="F122" s="240">
        <v>3</v>
      </c>
      <c r="G122" s="351">
        <v>18</v>
      </c>
      <c r="H122" s="353">
        <f t="shared" si="3"/>
        <v>6</v>
      </c>
      <c r="I122" s="491"/>
      <c r="M122" s="543"/>
      <c r="N122" s="543"/>
      <c r="O122" s="543"/>
    </row>
    <row r="123" spans="1:15" x14ac:dyDescent="0.2">
      <c r="A123" s="356" t="s">
        <v>495</v>
      </c>
      <c r="B123" s="240">
        <v>6</v>
      </c>
      <c r="C123" s="351">
        <v>279</v>
      </c>
      <c r="D123" s="353">
        <f t="shared" si="2"/>
        <v>46.5</v>
      </c>
      <c r="E123" s="491"/>
      <c r="F123" s="240">
        <v>15</v>
      </c>
      <c r="G123" s="351">
        <v>66</v>
      </c>
      <c r="H123" s="353">
        <f t="shared" si="3"/>
        <v>4.4000000000000004</v>
      </c>
      <c r="I123" s="491"/>
      <c r="K123" s="543"/>
      <c r="L123" s="543"/>
      <c r="M123" s="543"/>
      <c r="N123" s="543"/>
      <c r="O123" s="543"/>
    </row>
    <row r="124" spans="1:15" x14ac:dyDescent="0.2">
      <c r="A124" s="176"/>
      <c r="B124" s="12">
        <f>SUM(B9:B123)</f>
        <v>1351</v>
      </c>
      <c r="C124" s="12">
        <v>8230</v>
      </c>
      <c r="D124" s="352">
        <f t="shared" ref="D124" si="4">IFERROR(C124/B124,"")</f>
        <v>6.0917838638045891</v>
      </c>
      <c r="F124" s="242">
        <f>SUM(F9:F123)</f>
        <v>704</v>
      </c>
      <c r="G124" s="12">
        <v>2361</v>
      </c>
      <c r="H124" s="352">
        <f t="shared" ref="H124" si="5">IFERROR(G124/F124,"")</f>
        <v>3.3536931818181817</v>
      </c>
      <c r="I124" s="491"/>
      <c r="K124" s="543"/>
      <c r="L124" s="543"/>
      <c r="M124" s="543"/>
      <c r="N124" s="543"/>
      <c r="O124" s="543"/>
    </row>
    <row r="125" spans="1:15" x14ac:dyDescent="0.2">
      <c r="I125" s="491"/>
      <c r="K125" s="543"/>
      <c r="L125" s="543"/>
      <c r="M125" s="543"/>
      <c r="N125" s="543"/>
      <c r="O125" s="543"/>
    </row>
    <row r="126" spans="1:15" x14ac:dyDescent="0.2">
      <c r="A126" s="294" t="s">
        <v>466</v>
      </c>
      <c r="I126" s="491"/>
      <c r="K126" s="543"/>
      <c r="L126" s="543"/>
      <c r="M126" s="543"/>
      <c r="N126" s="543"/>
      <c r="O126" s="543"/>
    </row>
    <row r="127" spans="1:15" x14ac:dyDescent="0.2">
      <c r="A127" s="602" t="s">
        <v>513</v>
      </c>
      <c r="B127" s="602"/>
      <c r="C127" s="602"/>
      <c r="D127" s="602"/>
      <c r="E127" s="602"/>
      <c r="F127" s="602"/>
      <c r="G127" s="602"/>
      <c r="H127" s="602"/>
      <c r="I127" s="491"/>
      <c r="K127" s="543"/>
      <c r="L127" s="543"/>
      <c r="M127" s="543"/>
      <c r="N127" s="543"/>
      <c r="O127" s="543"/>
    </row>
    <row r="128" spans="1:15" x14ac:dyDescent="0.2">
      <c r="I128" s="491"/>
      <c r="K128" s="543"/>
      <c r="L128" s="543"/>
      <c r="M128" s="543"/>
      <c r="N128" s="543"/>
      <c r="O128" s="543"/>
    </row>
    <row r="129" spans="9:15" x14ac:dyDescent="0.2">
      <c r="I129" s="491"/>
      <c r="K129" s="543"/>
      <c r="L129" s="543"/>
      <c r="M129" s="543"/>
      <c r="N129" s="543"/>
      <c r="O129" s="543"/>
    </row>
    <row r="130" spans="9:15" x14ac:dyDescent="0.2">
      <c r="I130" s="491"/>
      <c r="K130" s="543"/>
      <c r="L130" s="543"/>
      <c r="M130" s="543"/>
      <c r="N130" s="543"/>
      <c r="O130" s="543"/>
    </row>
    <row r="131" spans="9:15" x14ac:dyDescent="0.2">
      <c r="I131" s="491"/>
      <c r="K131" s="543"/>
      <c r="L131" s="543"/>
      <c r="M131" s="543"/>
      <c r="N131" s="543"/>
      <c r="O131" s="543"/>
    </row>
    <row r="132" spans="9:15" ht="11.25" customHeight="1" x14ac:dyDescent="0.2">
      <c r="K132" s="543"/>
      <c r="L132" s="543"/>
      <c r="M132" s="543"/>
      <c r="N132" s="543"/>
      <c r="O132" s="543"/>
    </row>
    <row r="133" spans="9:15" x14ac:dyDescent="0.2">
      <c r="K133" s="543"/>
      <c r="L133" s="543"/>
      <c r="M133" s="543"/>
      <c r="N133" s="543"/>
      <c r="O133" s="543"/>
    </row>
    <row r="134" spans="9:15" x14ac:dyDescent="0.2">
      <c r="K134" s="543"/>
      <c r="L134" s="543"/>
      <c r="M134" s="543"/>
      <c r="N134" s="543"/>
      <c r="O134" s="543"/>
    </row>
    <row r="135" spans="9:15" x14ac:dyDescent="0.2">
      <c r="K135" s="543"/>
      <c r="L135" s="543"/>
      <c r="M135" s="543"/>
      <c r="N135" s="543"/>
      <c r="O135" s="543"/>
    </row>
    <row r="136" spans="9:15" ht="27" customHeight="1" x14ac:dyDescent="0.2">
      <c r="K136" s="543"/>
      <c r="L136" s="543"/>
      <c r="M136" s="543"/>
      <c r="N136" s="543"/>
      <c r="O136" s="543"/>
    </row>
    <row r="137" spans="9:15" x14ac:dyDescent="0.2">
      <c r="K137" s="543"/>
      <c r="L137" s="543"/>
    </row>
  </sheetData>
  <sortState ref="J9:L117">
    <sortCondition ref="J9:J117"/>
  </sortState>
  <mergeCells count="5">
    <mergeCell ref="A127:H127"/>
    <mergeCell ref="B6:D6"/>
    <mergeCell ref="F6:H6"/>
    <mergeCell ref="A2:H2"/>
    <mergeCell ref="A4:H4"/>
  </mergeCells>
  <printOptions horizontalCentered="1"/>
  <pageMargins left="0.39370078740157483" right="0.39370078740157483" top="0.47244094488188981" bottom="0.47244094488188981" header="0.31496062992125984" footer="0.31496062992125984"/>
  <pageSetup paperSize="9" scale="46"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3" tint="-0.499984740745262"/>
    <pageSetUpPr fitToPage="1"/>
  </sheetPr>
  <dimension ref="A1:V795"/>
  <sheetViews>
    <sheetView showGridLines="0" topLeftCell="A7"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229</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x14ac:dyDescent="0.2">
      <c r="B35" s="284"/>
      <c r="C35" s="284"/>
      <c r="D35" s="284"/>
    </row>
    <row r="36" spans="1:9" x14ac:dyDescent="0.2">
      <c r="B36" s="284"/>
      <c r="C36" s="284"/>
      <c r="D36" s="284"/>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92D050"/>
    <pageSetUpPr fitToPage="1"/>
  </sheetPr>
  <dimension ref="A1:P92"/>
  <sheetViews>
    <sheetView showGridLines="0" zoomScaleNormal="100" workbookViewId="0">
      <pane ySplit="9" topLeftCell="A58" activePane="bottomLeft" state="frozen"/>
      <selection activeCell="K19" sqref="K19"/>
      <selection pane="bottomLeft" activeCell="K19" sqref="K19"/>
    </sheetView>
  </sheetViews>
  <sheetFormatPr baseColWidth="10" defaultRowHeight="12.75" x14ac:dyDescent="0.2"/>
  <cols>
    <col min="1" max="1" width="31.1640625" style="6" customWidth="1"/>
    <col min="2" max="2" width="14.1640625" bestFit="1" customWidth="1"/>
    <col min="3" max="3" width="9.5" bestFit="1" customWidth="1"/>
    <col min="4" max="4" width="12.83203125" bestFit="1" customWidth="1"/>
    <col min="5" max="5" width="9.83203125" bestFit="1" customWidth="1"/>
    <col min="6" max="6" width="14.1640625" customWidth="1"/>
    <col min="7" max="7" width="4.1640625" customWidth="1"/>
    <col min="8" max="8" width="15.33203125" customWidth="1"/>
    <col min="9" max="9" width="16.33203125" customWidth="1"/>
    <col min="10" max="10" width="14.83203125" customWidth="1"/>
    <col min="11" max="11" width="0" style="543" hidden="1" customWidth="1"/>
    <col min="12" max="16" width="12" style="543"/>
  </cols>
  <sheetData>
    <row r="1" spans="1:11" ht="13.5" thickBot="1" x14ac:dyDescent="0.25"/>
    <row r="2" spans="1:11" ht="34.5" customHeight="1" thickTop="1" thickBot="1" x14ac:dyDescent="0.25">
      <c r="A2" s="581" t="s">
        <v>497</v>
      </c>
      <c r="B2" s="593"/>
      <c r="C2" s="593"/>
      <c r="D2" s="593"/>
      <c r="E2" s="593"/>
      <c r="F2" s="593"/>
      <c r="G2" s="593"/>
      <c r="H2" s="593"/>
      <c r="I2" s="593"/>
      <c r="J2" s="594"/>
    </row>
    <row r="3" spans="1:11" ht="13.5" thickTop="1" x14ac:dyDescent="0.2"/>
    <row r="4" spans="1:11" ht="6" customHeight="1" x14ac:dyDescent="0.2"/>
    <row r="5" spans="1:11" x14ac:dyDescent="0.2">
      <c r="A5" s="598" t="s">
        <v>230</v>
      </c>
      <c r="B5" s="598"/>
      <c r="C5" s="598"/>
      <c r="D5" s="598"/>
      <c r="E5" s="598"/>
      <c r="F5" s="598"/>
      <c r="G5" s="598"/>
      <c r="H5" s="598"/>
      <c r="I5" s="598"/>
      <c r="J5" s="598"/>
    </row>
    <row r="7" spans="1:11" ht="3.75" customHeight="1" x14ac:dyDescent="0.2"/>
    <row r="8" spans="1:11" ht="24" customHeight="1" x14ac:dyDescent="0.2">
      <c r="A8" s="615"/>
      <c r="B8" s="611" t="s">
        <v>60</v>
      </c>
      <c r="C8" s="605" t="s">
        <v>61</v>
      </c>
      <c r="D8" s="606"/>
      <c r="E8" s="607"/>
      <c r="F8" s="609" t="s">
        <v>62</v>
      </c>
      <c r="H8" s="613" t="s">
        <v>66</v>
      </c>
      <c r="I8" s="614" t="s">
        <v>67</v>
      </c>
      <c r="J8" s="608" t="s">
        <v>68</v>
      </c>
    </row>
    <row r="9" spans="1:11" ht="30.75" customHeight="1" x14ac:dyDescent="0.2">
      <c r="A9" s="615"/>
      <c r="B9" s="612"/>
      <c r="C9" s="1" t="s">
        <v>63</v>
      </c>
      <c r="D9" s="2" t="s">
        <v>64</v>
      </c>
      <c r="E9" s="3" t="s">
        <v>65</v>
      </c>
      <c r="F9" s="610"/>
      <c r="H9" s="613"/>
      <c r="I9" s="614"/>
      <c r="J9" s="608"/>
    </row>
    <row r="11" spans="1:11" x14ac:dyDescent="0.2">
      <c r="A11" s="405" t="s">
        <v>0</v>
      </c>
      <c r="B11" s="51">
        <v>263</v>
      </c>
      <c r="C11" s="51">
        <v>55</v>
      </c>
      <c r="D11" s="51">
        <v>1</v>
      </c>
      <c r="E11" s="51">
        <v>196</v>
      </c>
      <c r="F11" s="47">
        <f>SUM(C11:E11)</f>
        <v>252</v>
      </c>
      <c r="H11" s="49">
        <f>IFERROR(F11/B11,"")</f>
        <v>0.95817490494296575</v>
      </c>
      <c r="I11" s="53">
        <f>IFERROR(E11/B11,"")</f>
        <v>0.74524714828897343</v>
      </c>
      <c r="J11" s="54">
        <f>IFERROR((C11+D11)/B11,"")</f>
        <v>0.21292775665399238</v>
      </c>
      <c r="K11" s="543" t="s">
        <v>0</v>
      </c>
    </row>
    <row r="12" spans="1:11" x14ac:dyDescent="0.2">
      <c r="A12" s="406" t="s">
        <v>404</v>
      </c>
      <c r="B12" s="52">
        <v>127</v>
      </c>
      <c r="C12" s="52">
        <v>27</v>
      </c>
      <c r="D12" s="52">
        <v>0</v>
      </c>
      <c r="E12" s="52">
        <v>97</v>
      </c>
      <c r="F12" s="48">
        <f t="shared" ref="F12:F74" si="0">SUM(C12:E12)</f>
        <v>124</v>
      </c>
      <c r="H12" s="50">
        <f t="shared" ref="H12:H75" si="1">IFERROR(F12/B12,"")</f>
        <v>0.97637795275590555</v>
      </c>
      <c r="I12" s="55">
        <f t="shared" ref="I12:I75" si="2">IFERROR(E12/B12,"")</f>
        <v>0.76377952755905509</v>
      </c>
      <c r="J12" s="56">
        <f t="shared" ref="J12:J75" si="3">IFERROR((C12+D12)/B12,"")</f>
        <v>0.2125984251968504</v>
      </c>
      <c r="K12" s="543" t="s">
        <v>404</v>
      </c>
    </row>
    <row r="13" spans="1:11" x14ac:dyDescent="0.2">
      <c r="A13" s="407" t="s">
        <v>1</v>
      </c>
      <c r="B13" s="17">
        <v>71</v>
      </c>
      <c r="C13" s="14">
        <v>18</v>
      </c>
      <c r="D13" s="14">
        <v>0</v>
      </c>
      <c r="E13" s="23">
        <v>50</v>
      </c>
      <c r="F13" s="26">
        <f t="shared" si="0"/>
        <v>68</v>
      </c>
      <c r="H13" s="20">
        <f t="shared" si="1"/>
        <v>0.95774647887323938</v>
      </c>
      <c r="I13" s="29">
        <f t="shared" si="2"/>
        <v>0.70422535211267601</v>
      </c>
      <c r="J13" s="30">
        <f t="shared" si="3"/>
        <v>0.25352112676056338</v>
      </c>
      <c r="K13" s="543">
        <v>1</v>
      </c>
    </row>
    <row r="14" spans="1:11" x14ac:dyDescent="0.2">
      <c r="A14" s="408" t="s">
        <v>2</v>
      </c>
      <c r="B14" s="18">
        <v>39</v>
      </c>
      <c r="C14" s="15">
        <v>7</v>
      </c>
      <c r="D14" s="15">
        <v>0</v>
      </c>
      <c r="E14" s="24">
        <v>32</v>
      </c>
      <c r="F14" s="27">
        <f t="shared" si="0"/>
        <v>39</v>
      </c>
      <c r="H14" s="21">
        <f t="shared" si="1"/>
        <v>1</v>
      </c>
      <c r="I14" s="31">
        <f t="shared" si="2"/>
        <v>0.82051282051282048</v>
      </c>
      <c r="J14" s="32">
        <f t="shared" si="3"/>
        <v>0.17948717948717949</v>
      </c>
      <c r="K14" s="543">
        <v>2</v>
      </c>
    </row>
    <row r="15" spans="1:11" x14ac:dyDescent="0.2">
      <c r="A15" s="408" t="s">
        <v>3</v>
      </c>
      <c r="B15" s="18">
        <v>4</v>
      </c>
      <c r="C15" s="15">
        <v>1</v>
      </c>
      <c r="D15" s="15">
        <v>0</v>
      </c>
      <c r="E15" s="24">
        <v>3</v>
      </c>
      <c r="F15" s="27">
        <f t="shared" si="0"/>
        <v>4</v>
      </c>
      <c r="H15" s="21">
        <f t="shared" si="1"/>
        <v>1</v>
      </c>
      <c r="I15" s="31">
        <f t="shared" si="2"/>
        <v>0.75</v>
      </c>
      <c r="J15" s="32">
        <f t="shared" si="3"/>
        <v>0.25</v>
      </c>
      <c r="K15" s="543">
        <v>3</v>
      </c>
    </row>
    <row r="16" spans="1:11" x14ac:dyDescent="0.2">
      <c r="A16" s="409" t="s">
        <v>4</v>
      </c>
      <c r="B16" s="35">
        <v>13</v>
      </c>
      <c r="C16" s="36">
        <v>1</v>
      </c>
      <c r="D16" s="36">
        <v>0</v>
      </c>
      <c r="E16" s="37">
        <v>12</v>
      </c>
      <c r="F16" s="38">
        <f t="shared" si="0"/>
        <v>13</v>
      </c>
      <c r="H16" s="39">
        <f t="shared" si="1"/>
        <v>1</v>
      </c>
      <c r="I16" s="40">
        <f t="shared" si="2"/>
        <v>0.92307692307692313</v>
      </c>
      <c r="J16" s="41">
        <f t="shared" si="3"/>
        <v>7.6923076923076927E-2</v>
      </c>
      <c r="K16" s="543">
        <v>4</v>
      </c>
    </row>
    <row r="17" spans="1:11" ht="25.5" x14ac:dyDescent="0.2">
      <c r="A17" s="410" t="s">
        <v>405</v>
      </c>
      <c r="B17" s="42"/>
      <c r="C17" s="42"/>
      <c r="D17" s="42"/>
      <c r="E17" s="42"/>
      <c r="F17" s="45">
        <f t="shared" si="0"/>
        <v>0</v>
      </c>
      <c r="H17" s="46" t="str">
        <f t="shared" si="1"/>
        <v/>
      </c>
      <c r="I17" s="43" t="str">
        <f t="shared" si="2"/>
        <v/>
      </c>
      <c r="J17" s="44" t="str">
        <f t="shared" si="3"/>
        <v/>
      </c>
      <c r="K17" s="543" t="s">
        <v>405</v>
      </c>
    </row>
    <row r="18" spans="1:11" x14ac:dyDescent="0.2">
      <c r="A18" s="407" t="s">
        <v>5</v>
      </c>
      <c r="B18" s="17">
        <v>50</v>
      </c>
      <c r="C18" s="14">
        <v>9</v>
      </c>
      <c r="D18" s="14">
        <v>0</v>
      </c>
      <c r="E18" s="23">
        <v>38</v>
      </c>
      <c r="F18" s="26">
        <f t="shared" si="0"/>
        <v>47</v>
      </c>
      <c r="H18" s="20">
        <f t="shared" si="1"/>
        <v>0.94</v>
      </c>
      <c r="I18" s="29">
        <f t="shared" si="2"/>
        <v>0.76</v>
      </c>
      <c r="J18" s="30">
        <f t="shared" si="3"/>
        <v>0.18</v>
      </c>
      <c r="K18" s="543">
        <v>5</v>
      </c>
    </row>
    <row r="19" spans="1:11" x14ac:dyDescent="0.2">
      <c r="A19" s="409" t="s">
        <v>6</v>
      </c>
      <c r="B19" s="35">
        <v>86</v>
      </c>
      <c r="C19" s="36">
        <v>19</v>
      </c>
      <c r="D19" s="36">
        <v>1</v>
      </c>
      <c r="E19" s="37">
        <v>61</v>
      </c>
      <c r="F19" s="38">
        <f t="shared" si="0"/>
        <v>81</v>
      </c>
      <c r="H19" s="39">
        <f t="shared" si="1"/>
        <v>0.94186046511627908</v>
      </c>
      <c r="I19" s="40">
        <f t="shared" si="2"/>
        <v>0.70930232558139539</v>
      </c>
      <c r="J19" s="41">
        <f t="shared" si="3"/>
        <v>0.23255813953488372</v>
      </c>
      <c r="K19" s="543">
        <v>6</v>
      </c>
    </row>
    <row r="20" spans="1:11" ht="25.5" x14ac:dyDescent="0.2">
      <c r="A20" s="405" t="s">
        <v>402</v>
      </c>
      <c r="B20" s="51">
        <v>522</v>
      </c>
      <c r="C20" s="51">
        <v>59</v>
      </c>
      <c r="D20" s="51">
        <v>3</v>
      </c>
      <c r="E20" s="51">
        <v>431</v>
      </c>
      <c r="F20" s="47">
        <f t="shared" si="0"/>
        <v>493</v>
      </c>
      <c r="H20" s="49">
        <f t="shared" si="1"/>
        <v>0.94444444444444442</v>
      </c>
      <c r="I20" s="53">
        <f t="shared" si="2"/>
        <v>0.82567049808429116</v>
      </c>
      <c r="J20" s="54">
        <f t="shared" si="3"/>
        <v>0.11877394636015326</v>
      </c>
      <c r="K20" s="543" t="s">
        <v>402</v>
      </c>
    </row>
    <row r="21" spans="1:11" x14ac:dyDescent="0.2">
      <c r="A21" s="406" t="s">
        <v>406</v>
      </c>
      <c r="B21" s="52">
        <v>187</v>
      </c>
      <c r="C21" s="52">
        <v>19</v>
      </c>
      <c r="D21" s="52">
        <v>0</v>
      </c>
      <c r="E21" s="52">
        <v>160</v>
      </c>
      <c r="F21" s="48">
        <f t="shared" si="0"/>
        <v>179</v>
      </c>
      <c r="H21" s="50">
        <f t="shared" si="1"/>
        <v>0.95721925133689845</v>
      </c>
      <c r="I21" s="55">
        <f t="shared" si="2"/>
        <v>0.85561497326203206</v>
      </c>
      <c r="J21" s="56">
        <f t="shared" si="3"/>
        <v>0.10160427807486631</v>
      </c>
      <c r="K21" s="543" t="s">
        <v>406</v>
      </c>
    </row>
    <row r="22" spans="1:11" x14ac:dyDescent="0.2">
      <c r="A22" s="407" t="s">
        <v>8</v>
      </c>
      <c r="B22" s="17">
        <v>36</v>
      </c>
      <c r="C22" s="14">
        <v>1</v>
      </c>
      <c r="D22" s="14">
        <v>0</v>
      </c>
      <c r="E22" s="23">
        <v>33</v>
      </c>
      <c r="F22" s="26">
        <f t="shared" si="0"/>
        <v>34</v>
      </c>
      <c r="H22" s="20">
        <f t="shared" si="1"/>
        <v>0.94444444444444442</v>
      </c>
      <c r="I22" s="29">
        <f t="shared" si="2"/>
        <v>0.91666666666666663</v>
      </c>
      <c r="J22" s="30">
        <f t="shared" si="3"/>
        <v>2.7777777777777776E-2</v>
      </c>
      <c r="K22" s="543">
        <v>7</v>
      </c>
    </row>
    <row r="23" spans="1:11" x14ac:dyDescent="0.2">
      <c r="A23" s="408" t="s">
        <v>9</v>
      </c>
      <c r="B23" s="18">
        <v>2</v>
      </c>
      <c r="C23" s="15">
        <v>0</v>
      </c>
      <c r="D23" s="15">
        <v>0</v>
      </c>
      <c r="E23" s="24">
        <v>2</v>
      </c>
      <c r="F23" s="27">
        <f t="shared" si="0"/>
        <v>2</v>
      </c>
      <c r="H23" s="21">
        <f t="shared" si="1"/>
        <v>1</v>
      </c>
      <c r="I23" s="31">
        <f t="shared" si="2"/>
        <v>1</v>
      </c>
      <c r="J23" s="32">
        <f t="shared" si="3"/>
        <v>0</v>
      </c>
      <c r="K23" s="543">
        <v>8</v>
      </c>
    </row>
    <row r="24" spans="1:11" x14ac:dyDescent="0.2">
      <c r="A24" s="408" t="s">
        <v>10</v>
      </c>
      <c r="B24" s="18">
        <v>19</v>
      </c>
      <c r="C24" s="15">
        <v>1</v>
      </c>
      <c r="D24" s="15">
        <v>0</v>
      </c>
      <c r="E24" s="24">
        <v>18</v>
      </c>
      <c r="F24" s="27">
        <f t="shared" si="0"/>
        <v>19</v>
      </c>
      <c r="H24" s="21">
        <f t="shared" si="1"/>
        <v>1</v>
      </c>
      <c r="I24" s="31">
        <f t="shared" si="2"/>
        <v>0.94736842105263153</v>
      </c>
      <c r="J24" s="32">
        <f t="shared" si="3"/>
        <v>5.2631578947368418E-2</v>
      </c>
      <c r="K24" s="543">
        <v>9</v>
      </c>
    </row>
    <row r="25" spans="1:11" x14ac:dyDescent="0.2">
      <c r="A25" s="408" t="s">
        <v>11</v>
      </c>
      <c r="B25" s="18">
        <v>7</v>
      </c>
      <c r="C25" s="15">
        <v>2</v>
      </c>
      <c r="D25" s="15">
        <v>0</v>
      </c>
      <c r="E25" s="24">
        <v>5</v>
      </c>
      <c r="F25" s="27">
        <f t="shared" si="0"/>
        <v>7</v>
      </c>
      <c r="H25" s="21">
        <f t="shared" si="1"/>
        <v>1</v>
      </c>
      <c r="I25" s="31">
        <f t="shared" si="2"/>
        <v>0.7142857142857143</v>
      </c>
      <c r="J25" s="32">
        <f t="shared" si="3"/>
        <v>0.2857142857142857</v>
      </c>
      <c r="K25" s="543">
        <v>10</v>
      </c>
    </row>
    <row r="26" spans="1:11" x14ac:dyDescent="0.2">
      <c r="A26" s="408" t="s">
        <v>12</v>
      </c>
      <c r="B26" s="18">
        <v>54</v>
      </c>
      <c r="C26" s="15">
        <v>7</v>
      </c>
      <c r="D26" s="15">
        <v>0</v>
      </c>
      <c r="E26" s="24">
        <v>44</v>
      </c>
      <c r="F26" s="27">
        <f t="shared" si="0"/>
        <v>51</v>
      </c>
      <c r="H26" s="21">
        <f t="shared" si="1"/>
        <v>0.94444444444444442</v>
      </c>
      <c r="I26" s="31">
        <f t="shared" si="2"/>
        <v>0.81481481481481477</v>
      </c>
      <c r="J26" s="32">
        <f t="shared" si="3"/>
        <v>0.12962962962962962</v>
      </c>
      <c r="K26" s="543">
        <v>11</v>
      </c>
    </row>
    <row r="27" spans="1:11" x14ac:dyDescent="0.2">
      <c r="A27" s="408" t="s">
        <v>13</v>
      </c>
      <c r="B27" s="18">
        <v>15</v>
      </c>
      <c r="C27" s="15">
        <v>1</v>
      </c>
      <c r="D27" s="15">
        <v>0</v>
      </c>
      <c r="E27" s="24">
        <v>14</v>
      </c>
      <c r="F27" s="27">
        <f t="shared" si="0"/>
        <v>15</v>
      </c>
      <c r="H27" s="21">
        <f t="shared" si="1"/>
        <v>1</v>
      </c>
      <c r="I27" s="31">
        <f t="shared" si="2"/>
        <v>0.93333333333333335</v>
      </c>
      <c r="J27" s="32">
        <f t="shared" si="3"/>
        <v>6.6666666666666666E-2</v>
      </c>
      <c r="K27" s="543">
        <v>12</v>
      </c>
    </row>
    <row r="28" spans="1:11" x14ac:dyDescent="0.2">
      <c r="A28" s="408" t="s">
        <v>14</v>
      </c>
      <c r="B28" s="18">
        <v>1</v>
      </c>
      <c r="C28" s="15">
        <v>0</v>
      </c>
      <c r="D28" s="15">
        <v>0</v>
      </c>
      <c r="E28" s="24">
        <v>1</v>
      </c>
      <c r="F28" s="27">
        <f t="shared" si="0"/>
        <v>1</v>
      </c>
      <c r="H28" s="21">
        <f t="shared" si="1"/>
        <v>1</v>
      </c>
      <c r="I28" s="31">
        <f t="shared" si="2"/>
        <v>1</v>
      </c>
      <c r="J28" s="32">
        <f t="shared" si="3"/>
        <v>0</v>
      </c>
      <c r="K28" s="543">
        <v>13</v>
      </c>
    </row>
    <row r="29" spans="1:11" x14ac:dyDescent="0.2">
      <c r="A29" s="408" t="s">
        <v>15</v>
      </c>
      <c r="B29" s="18">
        <v>32</v>
      </c>
      <c r="C29" s="15">
        <v>4</v>
      </c>
      <c r="D29" s="15">
        <v>0</v>
      </c>
      <c r="E29" s="24">
        <v>26</v>
      </c>
      <c r="F29" s="27">
        <f t="shared" si="0"/>
        <v>30</v>
      </c>
      <c r="H29" s="21">
        <f t="shared" si="1"/>
        <v>0.9375</v>
      </c>
      <c r="I29" s="31">
        <f t="shared" si="2"/>
        <v>0.8125</v>
      </c>
      <c r="J29" s="32">
        <f t="shared" si="3"/>
        <v>0.125</v>
      </c>
      <c r="K29" s="543">
        <v>14</v>
      </c>
    </row>
    <row r="30" spans="1:11" x14ac:dyDescent="0.2">
      <c r="A30" s="409" t="s">
        <v>16</v>
      </c>
      <c r="B30" s="35">
        <v>21</v>
      </c>
      <c r="C30" s="36">
        <v>3</v>
      </c>
      <c r="D30" s="36">
        <v>0</v>
      </c>
      <c r="E30" s="37">
        <v>17</v>
      </c>
      <c r="F30" s="38">
        <f t="shared" si="0"/>
        <v>20</v>
      </c>
      <c r="H30" s="39">
        <f t="shared" si="1"/>
        <v>0.95238095238095233</v>
      </c>
      <c r="I30" s="40">
        <f t="shared" si="2"/>
        <v>0.80952380952380953</v>
      </c>
      <c r="J30" s="41">
        <f t="shared" si="3"/>
        <v>0.14285714285714285</v>
      </c>
      <c r="K30" s="543">
        <v>15</v>
      </c>
    </row>
    <row r="31" spans="1:11" x14ac:dyDescent="0.2">
      <c r="A31" s="410" t="s">
        <v>262</v>
      </c>
      <c r="B31" s="42">
        <v>211</v>
      </c>
      <c r="C31" s="42">
        <v>21</v>
      </c>
      <c r="D31" s="42">
        <v>2</v>
      </c>
      <c r="E31" s="42">
        <v>179</v>
      </c>
      <c r="F31" s="45">
        <f t="shared" si="0"/>
        <v>202</v>
      </c>
      <c r="H31" s="46">
        <f t="shared" si="1"/>
        <v>0.95734597156398105</v>
      </c>
      <c r="I31" s="43">
        <f t="shared" si="2"/>
        <v>0.84834123222748814</v>
      </c>
      <c r="J31" s="44">
        <f t="shared" si="3"/>
        <v>0.10900473933649289</v>
      </c>
      <c r="K31" s="543" t="s">
        <v>262</v>
      </c>
    </row>
    <row r="32" spans="1:11" x14ac:dyDescent="0.2">
      <c r="A32" s="407" t="s">
        <v>17</v>
      </c>
      <c r="B32" s="17">
        <v>53</v>
      </c>
      <c r="C32" s="14">
        <v>7</v>
      </c>
      <c r="D32" s="14">
        <v>0</v>
      </c>
      <c r="E32" s="23">
        <v>44</v>
      </c>
      <c r="F32" s="26">
        <f t="shared" si="0"/>
        <v>51</v>
      </c>
      <c r="H32" s="20">
        <f t="shared" si="1"/>
        <v>0.96226415094339623</v>
      </c>
      <c r="I32" s="29">
        <f t="shared" si="2"/>
        <v>0.83018867924528306</v>
      </c>
      <c r="J32" s="30">
        <f t="shared" si="3"/>
        <v>0.13207547169811321</v>
      </c>
      <c r="K32" s="543">
        <v>16</v>
      </c>
    </row>
    <row r="33" spans="1:11" x14ac:dyDescent="0.2">
      <c r="A33" s="408" t="s">
        <v>18</v>
      </c>
      <c r="B33" s="18">
        <v>14</v>
      </c>
      <c r="C33" s="15">
        <v>0</v>
      </c>
      <c r="D33" s="15">
        <v>1</v>
      </c>
      <c r="E33" s="24">
        <v>12</v>
      </c>
      <c r="F33" s="27">
        <f t="shared" si="0"/>
        <v>13</v>
      </c>
      <c r="H33" s="21">
        <f t="shared" si="1"/>
        <v>0.9285714285714286</v>
      </c>
      <c r="I33" s="31">
        <f t="shared" si="2"/>
        <v>0.8571428571428571</v>
      </c>
      <c r="J33" s="32">
        <f t="shared" si="3"/>
        <v>7.1428571428571425E-2</v>
      </c>
      <c r="K33" s="543">
        <v>17</v>
      </c>
    </row>
    <row r="34" spans="1:11" x14ac:dyDescent="0.2">
      <c r="A34" s="408" t="s">
        <v>19</v>
      </c>
      <c r="B34" s="18">
        <v>32</v>
      </c>
      <c r="C34" s="15">
        <v>3</v>
      </c>
      <c r="D34" s="15">
        <v>0</v>
      </c>
      <c r="E34" s="24">
        <v>28</v>
      </c>
      <c r="F34" s="27">
        <f t="shared" si="0"/>
        <v>31</v>
      </c>
      <c r="H34" s="21">
        <f t="shared" si="1"/>
        <v>0.96875</v>
      </c>
      <c r="I34" s="31">
        <f t="shared" si="2"/>
        <v>0.875</v>
      </c>
      <c r="J34" s="32">
        <f t="shared" si="3"/>
        <v>9.375E-2</v>
      </c>
      <c r="K34" s="543">
        <v>18</v>
      </c>
    </row>
    <row r="35" spans="1:11" x14ac:dyDescent="0.2">
      <c r="A35" s="408" t="s">
        <v>20</v>
      </c>
      <c r="B35" s="18">
        <v>33</v>
      </c>
      <c r="C35" s="15">
        <v>2</v>
      </c>
      <c r="D35" s="15">
        <v>1</v>
      </c>
      <c r="E35" s="24">
        <v>27</v>
      </c>
      <c r="F35" s="27">
        <f t="shared" si="0"/>
        <v>30</v>
      </c>
      <c r="H35" s="21">
        <f t="shared" si="1"/>
        <v>0.90909090909090906</v>
      </c>
      <c r="I35" s="31">
        <f t="shared" si="2"/>
        <v>0.81818181818181823</v>
      </c>
      <c r="J35" s="32">
        <f t="shared" si="3"/>
        <v>9.0909090909090912E-2</v>
      </c>
      <c r="K35" s="543">
        <v>19</v>
      </c>
    </row>
    <row r="36" spans="1:11" x14ac:dyDescent="0.2">
      <c r="A36" s="408" t="s">
        <v>21</v>
      </c>
      <c r="B36" s="18">
        <v>7</v>
      </c>
      <c r="C36" s="15">
        <v>0</v>
      </c>
      <c r="D36" s="15">
        <v>0</v>
      </c>
      <c r="E36" s="24">
        <v>7</v>
      </c>
      <c r="F36" s="27">
        <f t="shared" si="0"/>
        <v>7</v>
      </c>
      <c r="H36" s="21">
        <f t="shared" si="1"/>
        <v>1</v>
      </c>
      <c r="I36" s="31">
        <f t="shared" si="2"/>
        <v>1</v>
      </c>
      <c r="J36" s="32">
        <f t="shared" si="3"/>
        <v>0</v>
      </c>
      <c r="K36" s="543">
        <v>20</v>
      </c>
    </row>
    <row r="37" spans="1:11" x14ac:dyDescent="0.2">
      <c r="A37" s="408" t="s">
        <v>22</v>
      </c>
      <c r="B37" s="18">
        <v>20</v>
      </c>
      <c r="C37" s="15">
        <v>3</v>
      </c>
      <c r="D37" s="15">
        <v>0</v>
      </c>
      <c r="E37" s="24">
        <v>17</v>
      </c>
      <c r="F37" s="27">
        <f t="shared" si="0"/>
        <v>20</v>
      </c>
      <c r="H37" s="21">
        <f t="shared" si="1"/>
        <v>1</v>
      </c>
      <c r="I37" s="31">
        <f t="shared" si="2"/>
        <v>0.85</v>
      </c>
      <c r="J37" s="32">
        <f t="shared" si="3"/>
        <v>0.15</v>
      </c>
      <c r="K37" s="543">
        <v>21</v>
      </c>
    </row>
    <row r="38" spans="1:11" x14ac:dyDescent="0.2">
      <c r="A38" s="408" t="s">
        <v>23</v>
      </c>
      <c r="B38" s="18">
        <v>29</v>
      </c>
      <c r="C38" s="15">
        <v>0</v>
      </c>
      <c r="D38" s="15">
        <v>0</v>
      </c>
      <c r="E38" s="24">
        <v>28</v>
      </c>
      <c r="F38" s="27">
        <f t="shared" si="0"/>
        <v>28</v>
      </c>
      <c r="H38" s="21">
        <f t="shared" si="1"/>
        <v>0.96551724137931039</v>
      </c>
      <c r="I38" s="31">
        <f t="shared" si="2"/>
        <v>0.96551724137931039</v>
      </c>
      <c r="J38" s="32">
        <f t="shared" si="3"/>
        <v>0</v>
      </c>
      <c r="K38" s="543">
        <v>22</v>
      </c>
    </row>
    <row r="39" spans="1:11" x14ac:dyDescent="0.2">
      <c r="A39" s="408" t="s">
        <v>24</v>
      </c>
      <c r="B39" s="18">
        <v>16</v>
      </c>
      <c r="C39" s="15">
        <v>3</v>
      </c>
      <c r="D39" s="15">
        <v>0</v>
      </c>
      <c r="E39" s="24">
        <v>12</v>
      </c>
      <c r="F39" s="27">
        <f t="shared" si="0"/>
        <v>15</v>
      </c>
      <c r="H39" s="21">
        <f t="shared" si="1"/>
        <v>0.9375</v>
      </c>
      <c r="I39" s="31">
        <f t="shared" si="2"/>
        <v>0.75</v>
      </c>
      <c r="J39" s="32">
        <f t="shared" si="3"/>
        <v>0.1875</v>
      </c>
      <c r="K39" s="543">
        <v>23</v>
      </c>
    </row>
    <row r="40" spans="1:11" x14ac:dyDescent="0.2">
      <c r="A40" s="409" t="s">
        <v>25</v>
      </c>
      <c r="B40" s="35">
        <v>7</v>
      </c>
      <c r="C40" s="36">
        <v>3</v>
      </c>
      <c r="D40" s="36">
        <v>0</v>
      </c>
      <c r="E40" s="37">
        <v>4</v>
      </c>
      <c r="F40" s="38">
        <f t="shared" si="0"/>
        <v>7</v>
      </c>
      <c r="H40" s="39">
        <f t="shared" si="1"/>
        <v>1</v>
      </c>
      <c r="I40" s="40">
        <f t="shared" si="2"/>
        <v>0.5714285714285714</v>
      </c>
      <c r="J40" s="41">
        <f t="shared" si="3"/>
        <v>0.42857142857142855</v>
      </c>
      <c r="K40" s="543">
        <v>24</v>
      </c>
    </row>
    <row r="41" spans="1:11" x14ac:dyDescent="0.2">
      <c r="A41" s="410" t="s">
        <v>272</v>
      </c>
      <c r="B41" s="42">
        <v>124</v>
      </c>
      <c r="C41" s="42">
        <v>19</v>
      </c>
      <c r="D41" s="42">
        <v>1</v>
      </c>
      <c r="E41" s="42">
        <v>92</v>
      </c>
      <c r="F41" s="45">
        <f t="shared" si="0"/>
        <v>112</v>
      </c>
      <c r="H41" s="46">
        <f t="shared" si="1"/>
        <v>0.90322580645161288</v>
      </c>
      <c r="I41" s="43">
        <f t="shared" si="2"/>
        <v>0.74193548387096775</v>
      </c>
      <c r="J41" s="44">
        <f t="shared" si="3"/>
        <v>0.16129032258064516</v>
      </c>
      <c r="K41" s="543" t="s">
        <v>272</v>
      </c>
    </row>
    <row r="42" spans="1:11" x14ac:dyDescent="0.2">
      <c r="A42" s="407" t="s">
        <v>26</v>
      </c>
      <c r="B42" s="17">
        <v>40</v>
      </c>
      <c r="C42" s="14">
        <v>4</v>
      </c>
      <c r="D42" s="14">
        <v>0</v>
      </c>
      <c r="E42" s="23">
        <v>31</v>
      </c>
      <c r="F42" s="26">
        <f t="shared" si="0"/>
        <v>35</v>
      </c>
      <c r="H42" s="20">
        <f t="shared" si="1"/>
        <v>0.875</v>
      </c>
      <c r="I42" s="29">
        <f t="shared" si="2"/>
        <v>0.77500000000000002</v>
      </c>
      <c r="J42" s="30">
        <f t="shared" si="3"/>
        <v>0.1</v>
      </c>
      <c r="K42" s="543">
        <v>70</v>
      </c>
    </row>
    <row r="43" spans="1:11" x14ac:dyDescent="0.2">
      <c r="A43" s="408" t="s">
        <v>27</v>
      </c>
      <c r="B43" s="18">
        <v>25</v>
      </c>
      <c r="C43" s="15">
        <v>4</v>
      </c>
      <c r="D43" s="15">
        <v>0</v>
      </c>
      <c r="E43" s="24">
        <v>19</v>
      </c>
      <c r="F43" s="27">
        <f t="shared" si="0"/>
        <v>23</v>
      </c>
      <c r="H43" s="21">
        <f t="shared" si="1"/>
        <v>0.92</v>
      </c>
      <c r="I43" s="31">
        <f t="shared" si="2"/>
        <v>0.76</v>
      </c>
      <c r="J43" s="32">
        <f t="shared" si="3"/>
        <v>0.16</v>
      </c>
      <c r="K43" s="543">
        <v>71</v>
      </c>
    </row>
    <row r="44" spans="1:11" x14ac:dyDescent="0.2">
      <c r="A44" s="408" t="s">
        <v>28</v>
      </c>
      <c r="B44" s="18">
        <v>3</v>
      </c>
      <c r="C44" s="15">
        <v>1</v>
      </c>
      <c r="D44" s="15">
        <v>0</v>
      </c>
      <c r="E44" s="24">
        <v>2</v>
      </c>
      <c r="F44" s="27">
        <f t="shared" si="0"/>
        <v>3</v>
      </c>
      <c r="H44" s="21">
        <f t="shared" si="1"/>
        <v>1</v>
      </c>
      <c r="I44" s="31">
        <f t="shared" si="2"/>
        <v>0.66666666666666663</v>
      </c>
      <c r="J44" s="32">
        <f t="shared" si="3"/>
        <v>0.33333333333333331</v>
      </c>
      <c r="K44" s="543">
        <v>72</v>
      </c>
    </row>
    <row r="45" spans="1:11" x14ac:dyDescent="0.2">
      <c r="A45" s="408" t="s">
        <v>29</v>
      </c>
      <c r="B45" s="18">
        <v>2</v>
      </c>
      <c r="C45" s="15">
        <v>0</v>
      </c>
      <c r="D45" s="15">
        <v>0</v>
      </c>
      <c r="E45" s="24">
        <v>2</v>
      </c>
      <c r="F45" s="27">
        <f t="shared" si="0"/>
        <v>2</v>
      </c>
      <c r="H45" s="21">
        <f t="shared" si="1"/>
        <v>1</v>
      </c>
      <c r="I45" s="31">
        <f t="shared" si="2"/>
        <v>1</v>
      </c>
      <c r="J45" s="32">
        <f t="shared" si="3"/>
        <v>0</v>
      </c>
      <c r="K45" s="543">
        <v>73</v>
      </c>
    </row>
    <row r="46" spans="1:11" x14ac:dyDescent="0.2">
      <c r="A46" s="409" t="s">
        <v>30</v>
      </c>
      <c r="B46" s="35">
        <v>54</v>
      </c>
      <c r="C46" s="36">
        <v>10</v>
      </c>
      <c r="D46" s="36">
        <v>1</v>
      </c>
      <c r="E46" s="37">
        <v>38</v>
      </c>
      <c r="F46" s="38">
        <f t="shared" si="0"/>
        <v>49</v>
      </c>
      <c r="H46" s="39">
        <f t="shared" si="1"/>
        <v>0.90740740740740744</v>
      </c>
      <c r="I46" s="40">
        <f t="shared" si="2"/>
        <v>0.70370370370370372</v>
      </c>
      <c r="J46" s="41">
        <f t="shared" si="3"/>
        <v>0.20370370370370369</v>
      </c>
      <c r="K46" s="543">
        <v>74</v>
      </c>
    </row>
    <row r="47" spans="1:11" x14ac:dyDescent="0.2">
      <c r="A47" s="410" t="s">
        <v>278</v>
      </c>
      <c r="B47" s="42"/>
      <c r="C47" s="42"/>
      <c r="D47" s="42"/>
      <c r="E47" s="42"/>
      <c r="F47" s="45"/>
      <c r="H47" s="46" t="str">
        <f t="shared" si="1"/>
        <v/>
      </c>
      <c r="I47" s="43" t="str">
        <f t="shared" si="2"/>
        <v/>
      </c>
      <c r="J47" s="44" t="str">
        <f t="shared" si="3"/>
        <v/>
      </c>
      <c r="K47" s="543" t="s">
        <v>278</v>
      </c>
    </row>
    <row r="48" spans="1:11" x14ac:dyDescent="0.2">
      <c r="A48" s="411" t="s">
        <v>69</v>
      </c>
      <c r="B48" s="35"/>
      <c r="C48" s="36"/>
      <c r="D48" s="36"/>
      <c r="E48" s="37"/>
      <c r="F48" s="38"/>
      <c r="H48" s="39" t="str">
        <f t="shared" si="1"/>
        <v/>
      </c>
      <c r="I48" s="40" t="str">
        <f t="shared" si="2"/>
        <v/>
      </c>
      <c r="J48" s="41" t="str">
        <f t="shared" si="3"/>
        <v/>
      </c>
      <c r="K48" s="543">
        <v>77</v>
      </c>
    </row>
    <row r="49" spans="1:11" x14ac:dyDescent="0.2">
      <c r="A49" s="405" t="s">
        <v>403</v>
      </c>
      <c r="B49" s="51">
        <v>518</v>
      </c>
      <c r="C49" s="51">
        <v>44</v>
      </c>
      <c r="D49" s="51">
        <v>1</v>
      </c>
      <c r="E49" s="51">
        <v>434</v>
      </c>
      <c r="F49" s="47">
        <f t="shared" si="0"/>
        <v>479</v>
      </c>
      <c r="H49" s="49">
        <f t="shared" si="1"/>
        <v>0.92471042471042475</v>
      </c>
      <c r="I49" s="53">
        <f t="shared" si="2"/>
        <v>0.83783783783783783</v>
      </c>
      <c r="J49" s="54">
        <f t="shared" si="3"/>
        <v>8.6872586872586879E-2</v>
      </c>
      <c r="K49" s="543" t="s">
        <v>403</v>
      </c>
    </row>
    <row r="50" spans="1:11" x14ac:dyDescent="0.2">
      <c r="A50" s="406" t="s">
        <v>407</v>
      </c>
      <c r="B50" s="52">
        <v>180</v>
      </c>
      <c r="C50" s="52">
        <v>30</v>
      </c>
      <c r="D50" s="52">
        <v>1</v>
      </c>
      <c r="E50" s="52">
        <v>136</v>
      </c>
      <c r="F50" s="48">
        <f t="shared" si="0"/>
        <v>167</v>
      </c>
      <c r="H50" s="50">
        <f t="shared" si="1"/>
        <v>0.92777777777777781</v>
      </c>
      <c r="I50" s="55">
        <f t="shared" si="2"/>
        <v>0.75555555555555554</v>
      </c>
      <c r="J50" s="56">
        <f t="shared" si="3"/>
        <v>0.17222222222222222</v>
      </c>
      <c r="K50" s="543" t="s">
        <v>407</v>
      </c>
    </row>
    <row r="51" spans="1:11" x14ac:dyDescent="0.2">
      <c r="A51" s="407" t="s">
        <v>36</v>
      </c>
      <c r="B51" s="17">
        <v>32</v>
      </c>
      <c r="C51" s="14">
        <v>8</v>
      </c>
      <c r="D51" s="14">
        <v>0</v>
      </c>
      <c r="E51" s="23">
        <v>24</v>
      </c>
      <c r="F51" s="26">
        <f t="shared" si="0"/>
        <v>32</v>
      </c>
      <c r="H51" s="20">
        <f t="shared" si="1"/>
        <v>1</v>
      </c>
      <c r="I51" s="29">
        <f t="shared" si="2"/>
        <v>0.75</v>
      </c>
      <c r="J51" s="30">
        <f t="shared" si="3"/>
        <v>0.25</v>
      </c>
      <c r="K51" s="543">
        <v>25</v>
      </c>
    </row>
    <row r="52" spans="1:11" x14ac:dyDescent="0.2">
      <c r="A52" s="408" t="s">
        <v>37</v>
      </c>
      <c r="B52" s="18">
        <v>51</v>
      </c>
      <c r="C52" s="15">
        <v>4</v>
      </c>
      <c r="D52" s="15">
        <v>0</v>
      </c>
      <c r="E52" s="24">
        <v>46</v>
      </c>
      <c r="F52" s="27">
        <f t="shared" si="0"/>
        <v>50</v>
      </c>
      <c r="H52" s="21">
        <f t="shared" si="1"/>
        <v>0.98039215686274506</v>
      </c>
      <c r="I52" s="31">
        <f t="shared" si="2"/>
        <v>0.90196078431372551</v>
      </c>
      <c r="J52" s="32">
        <f t="shared" si="3"/>
        <v>7.8431372549019607E-2</v>
      </c>
      <c r="K52" s="543">
        <v>26</v>
      </c>
    </row>
    <row r="53" spans="1:11" x14ac:dyDescent="0.2">
      <c r="A53" s="409" t="s">
        <v>38</v>
      </c>
      <c r="B53" s="35">
        <v>97</v>
      </c>
      <c r="C53" s="36">
        <v>18</v>
      </c>
      <c r="D53" s="36">
        <v>1</v>
      </c>
      <c r="E53" s="37">
        <v>66</v>
      </c>
      <c r="F53" s="38">
        <f t="shared" si="0"/>
        <v>85</v>
      </c>
      <c r="H53" s="39">
        <f t="shared" si="1"/>
        <v>0.87628865979381443</v>
      </c>
      <c r="I53" s="40">
        <f t="shared" si="2"/>
        <v>0.68041237113402064</v>
      </c>
      <c r="J53" s="41">
        <f t="shared" si="3"/>
        <v>0.19587628865979381</v>
      </c>
      <c r="K53" s="543">
        <v>27</v>
      </c>
    </row>
    <row r="54" spans="1:11" x14ac:dyDescent="0.2">
      <c r="A54" s="410" t="s">
        <v>285</v>
      </c>
      <c r="B54" s="42">
        <v>28</v>
      </c>
      <c r="C54" s="42">
        <v>0</v>
      </c>
      <c r="D54" s="42">
        <v>0</v>
      </c>
      <c r="E54" s="42">
        <v>26</v>
      </c>
      <c r="F54" s="45">
        <f t="shared" si="0"/>
        <v>26</v>
      </c>
      <c r="H54" s="46">
        <f t="shared" si="1"/>
        <v>0.9285714285714286</v>
      </c>
      <c r="I54" s="43">
        <f t="shared" si="2"/>
        <v>0.9285714285714286</v>
      </c>
      <c r="J54" s="44">
        <f t="shared" si="3"/>
        <v>0</v>
      </c>
      <c r="K54" s="543" t="s">
        <v>285</v>
      </c>
    </row>
    <row r="55" spans="1:11" x14ac:dyDescent="0.2">
      <c r="A55" s="407" t="s">
        <v>39</v>
      </c>
      <c r="B55" s="17">
        <v>15</v>
      </c>
      <c r="C55" s="14">
        <v>0</v>
      </c>
      <c r="D55" s="14">
        <v>0</v>
      </c>
      <c r="E55" s="23">
        <v>15</v>
      </c>
      <c r="F55" s="26">
        <f t="shared" si="0"/>
        <v>15</v>
      </c>
      <c r="H55" s="20">
        <f t="shared" si="1"/>
        <v>1</v>
      </c>
      <c r="I55" s="29">
        <f t="shared" si="2"/>
        <v>1</v>
      </c>
      <c r="J55" s="30">
        <f t="shared" si="3"/>
        <v>0</v>
      </c>
      <c r="K55" s="543">
        <v>28</v>
      </c>
    </row>
    <row r="56" spans="1:11" x14ac:dyDescent="0.2">
      <c r="A56" s="408" t="s">
        <v>40</v>
      </c>
      <c r="B56" s="18">
        <v>6</v>
      </c>
      <c r="C56" s="15">
        <v>0</v>
      </c>
      <c r="D56" s="15">
        <v>0</v>
      </c>
      <c r="E56" s="24">
        <v>5</v>
      </c>
      <c r="F56" s="27">
        <f t="shared" si="0"/>
        <v>5</v>
      </c>
      <c r="H56" s="21">
        <f t="shared" si="1"/>
        <v>0.83333333333333337</v>
      </c>
      <c r="I56" s="31">
        <f t="shared" si="2"/>
        <v>0.83333333333333337</v>
      </c>
      <c r="J56" s="32">
        <f t="shared" si="3"/>
        <v>0</v>
      </c>
      <c r="K56" s="543">
        <v>29</v>
      </c>
    </row>
    <row r="57" spans="1:11" x14ac:dyDescent="0.2">
      <c r="A57" s="409" t="s">
        <v>41</v>
      </c>
      <c r="B57" s="35">
        <v>7</v>
      </c>
      <c r="C57" s="36">
        <v>0</v>
      </c>
      <c r="D57" s="36">
        <v>0</v>
      </c>
      <c r="E57" s="37">
        <v>6</v>
      </c>
      <c r="F57" s="38">
        <f t="shared" si="0"/>
        <v>6</v>
      </c>
      <c r="H57" s="39">
        <f t="shared" si="1"/>
        <v>0.8571428571428571</v>
      </c>
      <c r="I57" s="40">
        <f t="shared" si="2"/>
        <v>0.8571428571428571</v>
      </c>
      <c r="J57" s="41">
        <f t="shared" si="3"/>
        <v>0</v>
      </c>
      <c r="K57" s="543">
        <v>30</v>
      </c>
    </row>
    <row r="58" spans="1:11" x14ac:dyDescent="0.2">
      <c r="A58" s="410" t="s">
        <v>289</v>
      </c>
      <c r="B58" s="42">
        <v>39</v>
      </c>
      <c r="C58" s="42">
        <v>3</v>
      </c>
      <c r="D58" s="42">
        <v>0</v>
      </c>
      <c r="E58" s="42">
        <v>34</v>
      </c>
      <c r="F58" s="45">
        <f t="shared" si="0"/>
        <v>37</v>
      </c>
      <c r="H58" s="46">
        <f t="shared" si="1"/>
        <v>0.94871794871794868</v>
      </c>
      <c r="I58" s="43">
        <f t="shared" si="2"/>
        <v>0.87179487179487181</v>
      </c>
      <c r="J58" s="44">
        <f t="shared" si="3"/>
        <v>7.6923076923076927E-2</v>
      </c>
      <c r="K58" s="543" t="s">
        <v>289</v>
      </c>
    </row>
    <row r="59" spans="1:11" x14ac:dyDescent="0.2">
      <c r="A59" s="407" t="s">
        <v>42</v>
      </c>
      <c r="B59" s="17">
        <v>19</v>
      </c>
      <c r="C59" s="14">
        <v>2</v>
      </c>
      <c r="D59" s="14">
        <v>0</v>
      </c>
      <c r="E59" s="23">
        <v>15</v>
      </c>
      <c r="F59" s="26">
        <f t="shared" si="0"/>
        <v>17</v>
      </c>
      <c r="H59" s="20">
        <f t="shared" si="1"/>
        <v>0.89473684210526316</v>
      </c>
      <c r="I59" s="29">
        <f t="shared" si="2"/>
        <v>0.78947368421052633</v>
      </c>
      <c r="J59" s="30">
        <f t="shared" si="3"/>
        <v>0.10526315789473684</v>
      </c>
      <c r="K59" s="543">
        <v>31</v>
      </c>
    </row>
    <row r="60" spans="1:11" x14ac:dyDescent="0.2">
      <c r="A60" s="408" t="s">
        <v>43</v>
      </c>
      <c r="B60" s="18">
        <v>7</v>
      </c>
      <c r="C60" s="15">
        <v>1</v>
      </c>
      <c r="D60" s="15">
        <v>0</v>
      </c>
      <c r="E60" s="24">
        <v>6</v>
      </c>
      <c r="F60" s="27">
        <f t="shared" si="0"/>
        <v>7</v>
      </c>
      <c r="H60" s="21">
        <f t="shared" si="1"/>
        <v>1</v>
      </c>
      <c r="I60" s="31">
        <f t="shared" si="2"/>
        <v>0.8571428571428571</v>
      </c>
      <c r="J60" s="32">
        <f t="shared" si="3"/>
        <v>0.14285714285714285</v>
      </c>
      <c r="K60" s="543">
        <v>32</v>
      </c>
    </row>
    <row r="61" spans="1:11" x14ac:dyDescent="0.2">
      <c r="A61" s="409" t="s">
        <v>44</v>
      </c>
      <c r="B61" s="35">
        <v>13</v>
      </c>
      <c r="C61" s="36">
        <v>0</v>
      </c>
      <c r="D61" s="36">
        <v>0</v>
      </c>
      <c r="E61" s="37">
        <v>13</v>
      </c>
      <c r="F61" s="38">
        <f t="shared" si="0"/>
        <v>13</v>
      </c>
      <c r="H61" s="39">
        <f t="shared" si="1"/>
        <v>1</v>
      </c>
      <c r="I61" s="40">
        <f t="shared" si="2"/>
        <v>1</v>
      </c>
      <c r="J61" s="41">
        <f t="shared" si="3"/>
        <v>0</v>
      </c>
      <c r="K61" s="543">
        <v>33</v>
      </c>
    </row>
    <row r="62" spans="1:11" x14ac:dyDescent="0.2">
      <c r="A62" s="410" t="s">
        <v>293</v>
      </c>
      <c r="B62" s="42">
        <v>22</v>
      </c>
      <c r="C62" s="42">
        <v>0</v>
      </c>
      <c r="D62" s="42">
        <v>0</v>
      </c>
      <c r="E62" s="42">
        <v>20</v>
      </c>
      <c r="F62" s="45">
        <f t="shared" si="0"/>
        <v>20</v>
      </c>
      <c r="H62" s="46">
        <f t="shared" si="1"/>
        <v>0.90909090909090906</v>
      </c>
      <c r="I62" s="43">
        <f t="shared" si="2"/>
        <v>0.90909090909090906</v>
      </c>
      <c r="J62" s="44">
        <f t="shared" si="3"/>
        <v>0</v>
      </c>
      <c r="K62" s="543" t="s">
        <v>293</v>
      </c>
    </row>
    <row r="63" spans="1:11" x14ac:dyDescent="0.2">
      <c r="A63" s="407" t="s">
        <v>45</v>
      </c>
      <c r="B63" s="17">
        <v>4</v>
      </c>
      <c r="C63" s="14">
        <v>0</v>
      </c>
      <c r="D63" s="14">
        <v>0</v>
      </c>
      <c r="E63" s="23">
        <v>3</v>
      </c>
      <c r="F63" s="26"/>
      <c r="H63" s="21">
        <f t="shared" si="1"/>
        <v>0</v>
      </c>
      <c r="I63" s="31">
        <f t="shared" si="2"/>
        <v>0.75</v>
      </c>
      <c r="J63" s="32">
        <f t="shared" si="3"/>
        <v>0</v>
      </c>
      <c r="K63" s="543">
        <v>34</v>
      </c>
    </row>
    <row r="64" spans="1:11" x14ac:dyDescent="0.2">
      <c r="A64" s="408" t="s">
        <v>46</v>
      </c>
      <c r="B64" s="18">
        <v>14</v>
      </c>
      <c r="C64" s="15">
        <v>0</v>
      </c>
      <c r="D64" s="15">
        <v>0</v>
      </c>
      <c r="E64" s="24">
        <v>13</v>
      </c>
      <c r="F64" s="27">
        <f t="shared" si="0"/>
        <v>13</v>
      </c>
      <c r="H64" s="21">
        <f>IFERROR(F64/B64,"")</f>
        <v>0.9285714285714286</v>
      </c>
      <c r="I64" s="31">
        <f t="shared" si="2"/>
        <v>0.9285714285714286</v>
      </c>
      <c r="J64" s="32">
        <f t="shared" si="3"/>
        <v>0</v>
      </c>
      <c r="K64" s="543">
        <v>35</v>
      </c>
    </row>
    <row r="65" spans="1:11" x14ac:dyDescent="0.2">
      <c r="A65" s="408" t="s">
        <v>47</v>
      </c>
      <c r="B65" s="18">
        <v>2</v>
      </c>
      <c r="C65" s="15">
        <v>0</v>
      </c>
      <c r="D65" s="15">
        <v>0</v>
      </c>
      <c r="E65" s="24">
        <v>2</v>
      </c>
      <c r="F65" s="27">
        <f t="shared" si="0"/>
        <v>2</v>
      </c>
      <c r="H65" s="21">
        <f t="shared" si="1"/>
        <v>1</v>
      </c>
      <c r="I65" s="31">
        <f t="shared" si="2"/>
        <v>1</v>
      </c>
      <c r="J65" s="32">
        <f t="shared" si="3"/>
        <v>0</v>
      </c>
      <c r="K65" s="543">
        <v>36</v>
      </c>
    </row>
    <row r="66" spans="1:11" x14ac:dyDescent="0.2">
      <c r="A66" s="409" t="s">
        <v>48</v>
      </c>
      <c r="B66" s="35">
        <v>2</v>
      </c>
      <c r="C66" s="36">
        <v>0</v>
      </c>
      <c r="D66" s="36">
        <v>0</v>
      </c>
      <c r="E66" s="37">
        <v>2</v>
      </c>
      <c r="F66" s="38">
        <f t="shared" si="0"/>
        <v>2</v>
      </c>
      <c r="H66" s="39">
        <f t="shared" si="1"/>
        <v>1</v>
      </c>
      <c r="I66" s="40">
        <f t="shared" si="2"/>
        <v>1</v>
      </c>
      <c r="J66" s="41">
        <f t="shared" si="3"/>
        <v>0</v>
      </c>
      <c r="K66" s="543">
        <v>37</v>
      </c>
    </row>
    <row r="67" spans="1:11" ht="25.5" x14ac:dyDescent="0.2">
      <c r="A67" s="410" t="s">
        <v>408</v>
      </c>
      <c r="B67" s="42">
        <v>158</v>
      </c>
      <c r="C67" s="42">
        <v>7</v>
      </c>
      <c r="D67" s="42">
        <v>0</v>
      </c>
      <c r="E67" s="42">
        <v>137</v>
      </c>
      <c r="F67" s="45">
        <f t="shared" si="0"/>
        <v>144</v>
      </c>
      <c r="H67" s="46">
        <f t="shared" si="1"/>
        <v>0.91139240506329111</v>
      </c>
      <c r="I67" s="43">
        <f t="shared" si="2"/>
        <v>0.86708860759493667</v>
      </c>
      <c r="J67" s="44">
        <f t="shared" si="3"/>
        <v>4.4303797468354431E-2</v>
      </c>
      <c r="K67" s="543" t="s">
        <v>408</v>
      </c>
    </row>
    <row r="68" spans="1:11" x14ac:dyDescent="0.2">
      <c r="A68" s="407" t="s">
        <v>49</v>
      </c>
      <c r="B68" s="17">
        <v>64</v>
      </c>
      <c r="C68" s="14">
        <v>3</v>
      </c>
      <c r="D68" s="14">
        <v>0</v>
      </c>
      <c r="E68" s="23">
        <v>56</v>
      </c>
      <c r="F68" s="26">
        <f t="shared" si="0"/>
        <v>59</v>
      </c>
      <c r="H68" s="20">
        <f t="shared" si="1"/>
        <v>0.921875</v>
      </c>
      <c r="I68" s="29">
        <f t="shared" si="2"/>
        <v>0.875</v>
      </c>
      <c r="J68" s="30">
        <f t="shared" si="3"/>
        <v>4.6875E-2</v>
      </c>
      <c r="K68" s="543">
        <v>60</v>
      </c>
    </row>
    <row r="69" spans="1:11" x14ac:dyDescent="0.2">
      <c r="A69" s="408" t="s">
        <v>50</v>
      </c>
      <c r="B69" s="18">
        <v>42</v>
      </c>
      <c r="C69" s="15">
        <v>1</v>
      </c>
      <c r="D69" s="15">
        <v>0</v>
      </c>
      <c r="E69" s="24">
        <v>35</v>
      </c>
      <c r="F69" s="27">
        <f t="shared" si="0"/>
        <v>36</v>
      </c>
      <c r="H69" s="21">
        <f t="shared" si="1"/>
        <v>0.8571428571428571</v>
      </c>
      <c r="I69" s="31">
        <f t="shared" si="2"/>
        <v>0.83333333333333337</v>
      </c>
      <c r="J69" s="32">
        <f t="shared" si="3"/>
        <v>2.3809523809523808E-2</v>
      </c>
      <c r="K69" s="543">
        <v>61</v>
      </c>
    </row>
    <row r="70" spans="1:11" x14ac:dyDescent="0.2">
      <c r="A70" s="408" t="s">
        <v>51</v>
      </c>
      <c r="B70" s="18">
        <v>16</v>
      </c>
      <c r="C70" s="15">
        <v>0</v>
      </c>
      <c r="D70" s="15">
        <v>0</v>
      </c>
      <c r="E70" s="24">
        <v>16</v>
      </c>
      <c r="F70" s="27">
        <f t="shared" si="0"/>
        <v>16</v>
      </c>
      <c r="H70" s="21">
        <f t="shared" si="1"/>
        <v>1</v>
      </c>
      <c r="I70" s="31">
        <f t="shared" si="2"/>
        <v>1</v>
      </c>
      <c r="J70" s="32">
        <f t="shared" si="3"/>
        <v>0</v>
      </c>
      <c r="K70" s="543">
        <v>62</v>
      </c>
    </row>
    <row r="71" spans="1:11" x14ac:dyDescent="0.2">
      <c r="A71" s="409" t="s">
        <v>52</v>
      </c>
      <c r="B71" s="35">
        <v>36</v>
      </c>
      <c r="C71" s="36">
        <v>3</v>
      </c>
      <c r="D71" s="36">
        <v>0</v>
      </c>
      <c r="E71" s="37">
        <v>30</v>
      </c>
      <c r="F71" s="38">
        <f t="shared" si="0"/>
        <v>33</v>
      </c>
      <c r="H71" s="39">
        <f t="shared" si="1"/>
        <v>0.91666666666666663</v>
      </c>
      <c r="I71" s="40">
        <f t="shared" si="2"/>
        <v>0.83333333333333337</v>
      </c>
      <c r="J71" s="41">
        <f t="shared" si="3"/>
        <v>8.3333333333333329E-2</v>
      </c>
      <c r="K71" s="543">
        <v>63</v>
      </c>
    </row>
    <row r="72" spans="1:11" x14ac:dyDescent="0.2">
      <c r="A72" s="410" t="s">
        <v>409</v>
      </c>
      <c r="B72" s="42">
        <v>91</v>
      </c>
      <c r="C72" s="42">
        <v>4</v>
      </c>
      <c r="D72" s="42">
        <v>0</v>
      </c>
      <c r="E72" s="42">
        <v>81</v>
      </c>
      <c r="F72" s="45">
        <f t="shared" si="0"/>
        <v>85</v>
      </c>
      <c r="H72" s="46">
        <f t="shared" si="1"/>
        <v>0.93406593406593408</v>
      </c>
      <c r="I72" s="43">
        <f t="shared" si="2"/>
        <v>0.89010989010989006</v>
      </c>
      <c r="J72" s="44">
        <f t="shared" si="3"/>
        <v>4.3956043956043959E-2</v>
      </c>
      <c r="K72" s="543" t="s">
        <v>409</v>
      </c>
    </row>
    <row r="73" spans="1:11" x14ac:dyDescent="0.2">
      <c r="A73" s="407" t="s">
        <v>53</v>
      </c>
      <c r="B73" s="17">
        <v>23</v>
      </c>
      <c r="C73" s="14">
        <v>1</v>
      </c>
      <c r="D73" s="14">
        <v>0</v>
      </c>
      <c r="E73" s="23">
        <v>19</v>
      </c>
      <c r="F73" s="26">
        <f t="shared" si="0"/>
        <v>20</v>
      </c>
      <c r="H73" s="20">
        <f t="shared" si="1"/>
        <v>0.86956521739130432</v>
      </c>
      <c r="I73" s="29">
        <f t="shared" si="2"/>
        <v>0.82608695652173914</v>
      </c>
      <c r="J73" s="30">
        <f t="shared" si="3"/>
        <v>4.3478260869565216E-2</v>
      </c>
      <c r="K73" s="543">
        <v>64</v>
      </c>
    </row>
    <row r="74" spans="1:11" x14ac:dyDescent="0.2">
      <c r="A74" s="408" t="s">
        <v>54</v>
      </c>
      <c r="B74" s="18">
        <v>26</v>
      </c>
      <c r="C74" s="15">
        <v>2</v>
      </c>
      <c r="D74" s="15">
        <v>0</v>
      </c>
      <c r="E74" s="24">
        <v>21</v>
      </c>
      <c r="F74" s="27">
        <f t="shared" si="0"/>
        <v>23</v>
      </c>
      <c r="H74" s="21">
        <f t="shared" si="1"/>
        <v>0.88461538461538458</v>
      </c>
      <c r="I74" s="31">
        <f t="shared" si="2"/>
        <v>0.80769230769230771</v>
      </c>
      <c r="J74" s="32">
        <f t="shared" si="3"/>
        <v>7.6923076923076927E-2</v>
      </c>
      <c r="K74" s="543">
        <v>65</v>
      </c>
    </row>
    <row r="75" spans="1:11" x14ac:dyDescent="0.2">
      <c r="A75" s="408" t="s">
        <v>55</v>
      </c>
      <c r="B75" s="18">
        <v>12</v>
      </c>
      <c r="C75" s="15">
        <v>0</v>
      </c>
      <c r="D75" s="15">
        <v>0</v>
      </c>
      <c r="E75" s="24">
        <v>12</v>
      </c>
      <c r="F75" s="27">
        <f t="shared" ref="F75:F87" si="4">SUM(C75:E75)</f>
        <v>12</v>
      </c>
      <c r="H75" s="21">
        <f t="shared" si="1"/>
        <v>1</v>
      </c>
      <c r="I75" s="31">
        <f t="shared" si="2"/>
        <v>1</v>
      </c>
      <c r="J75" s="32">
        <f t="shared" si="3"/>
        <v>0</v>
      </c>
      <c r="K75" s="543">
        <v>66</v>
      </c>
    </row>
    <row r="76" spans="1:11" x14ac:dyDescent="0.2">
      <c r="A76" s="408" t="s">
        <v>56</v>
      </c>
      <c r="B76" s="18">
        <v>18</v>
      </c>
      <c r="C76" s="15">
        <v>0</v>
      </c>
      <c r="D76" s="15">
        <v>0</v>
      </c>
      <c r="E76" s="24">
        <v>18</v>
      </c>
      <c r="F76" s="27">
        <f t="shared" si="4"/>
        <v>18</v>
      </c>
      <c r="H76" s="21">
        <f t="shared" ref="H76:H89" si="5">IFERROR(F76/B76,"")</f>
        <v>1</v>
      </c>
      <c r="I76" s="31">
        <f t="shared" ref="I76:I89" si="6">IFERROR(E76/B76,"")</f>
        <v>1</v>
      </c>
      <c r="J76" s="32">
        <f t="shared" ref="J76:J89" si="7">IFERROR((C76+D76)/B76,"")</f>
        <v>0</v>
      </c>
      <c r="K76" s="543">
        <v>67</v>
      </c>
    </row>
    <row r="77" spans="1:11" x14ac:dyDescent="0.2">
      <c r="A77" s="408" t="s">
        <v>57</v>
      </c>
      <c r="B77" s="18">
        <v>7</v>
      </c>
      <c r="C77" s="15">
        <v>0</v>
      </c>
      <c r="D77" s="15">
        <v>0</v>
      </c>
      <c r="E77" s="24">
        <v>7</v>
      </c>
      <c r="F77" s="27">
        <f t="shared" si="4"/>
        <v>7</v>
      </c>
      <c r="H77" s="21">
        <f t="shared" si="5"/>
        <v>1</v>
      </c>
      <c r="I77" s="31">
        <f t="shared" si="6"/>
        <v>1</v>
      </c>
      <c r="J77" s="32">
        <f t="shared" si="7"/>
        <v>0</v>
      </c>
      <c r="K77" s="543">
        <v>68</v>
      </c>
    </row>
    <row r="78" spans="1:11" x14ac:dyDescent="0.2">
      <c r="A78" s="409" t="s">
        <v>58</v>
      </c>
      <c r="B78" s="35">
        <v>5</v>
      </c>
      <c r="C78" s="36">
        <v>1</v>
      </c>
      <c r="D78" s="36">
        <v>0</v>
      </c>
      <c r="E78" s="37">
        <v>4</v>
      </c>
      <c r="F78" s="38">
        <f t="shared" si="4"/>
        <v>5</v>
      </c>
      <c r="H78" s="39">
        <f t="shared" si="5"/>
        <v>1</v>
      </c>
      <c r="I78" s="40">
        <f t="shared" si="6"/>
        <v>0.8</v>
      </c>
      <c r="J78" s="41">
        <f t="shared" si="7"/>
        <v>0.2</v>
      </c>
      <c r="K78" s="543">
        <v>69</v>
      </c>
    </row>
    <row r="79" spans="1:11" ht="25.5" x14ac:dyDescent="0.2">
      <c r="A79" s="417" t="s">
        <v>472</v>
      </c>
      <c r="B79" s="51">
        <v>48</v>
      </c>
      <c r="C79" s="51">
        <v>2</v>
      </c>
      <c r="D79" s="51">
        <v>0</v>
      </c>
      <c r="E79" s="51">
        <v>44</v>
      </c>
      <c r="F79" s="47">
        <f t="shared" si="4"/>
        <v>46</v>
      </c>
      <c r="H79" s="49">
        <f t="shared" si="5"/>
        <v>0.95833333333333337</v>
      </c>
      <c r="I79" s="53">
        <f t="shared" si="6"/>
        <v>0.91666666666666663</v>
      </c>
      <c r="J79" s="54">
        <f t="shared" si="7"/>
        <v>4.1666666666666664E-2</v>
      </c>
      <c r="K79" s="543" t="s">
        <v>446</v>
      </c>
    </row>
    <row r="80" spans="1:11" x14ac:dyDescent="0.2">
      <c r="A80" s="406" t="s">
        <v>85</v>
      </c>
      <c r="B80" s="52">
        <v>27</v>
      </c>
      <c r="C80" s="52">
        <v>1</v>
      </c>
      <c r="D80" s="52">
        <v>0</v>
      </c>
      <c r="E80" s="52">
        <v>25</v>
      </c>
      <c r="F80" s="48">
        <f t="shared" si="4"/>
        <v>26</v>
      </c>
      <c r="H80" s="50">
        <f t="shared" si="5"/>
        <v>0.96296296296296291</v>
      </c>
      <c r="I80" s="55">
        <f t="shared" si="6"/>
        <v>0.92592592592592593</v>
      </c>
      <c r="J80" s="56">
        <f t="shared" si="7"/>
        <v>3.7037037037037035E-2</v>
      </c>
      <c r="K80" s="543" t="s">
        <v>85</v>
      </c>
    </row>
    <row r="81" spans="1:11" x14ac:dyDescent="0.2">
      <c r="A81" s="407" t="s">
        <v>32</v>
      </c>
      <c r="B81" s="17">
        <v>8</v>
      </c>
      <c r="C81" s="14">
        <v>0</v>
      </c>
      <c r="D81" s="14">
        <v>0</v>
      </c>
      <c r="E81" s="23">
        <v>8</v>
      </c>
      <c r="F81" s="26">
        <f t="shared" si="4"/>
        <v>8</v>
      </c>
      <c r="H81" s="20">
        <f t="shared" si="5"/>
        <v>1</v>
      </c>
      <c r="I81" s="29">
        <f t="shared" si="6"/>
        <v>1</v>
      </c>
      <c r="J81" s="30">
        <f t="shared" si="7"/>
        <v>0</v>
      </c>
      <c r="K81" s="543">
        <v>85</v>
      </c>
    </row>
    <row r="82" spans="1:11" x14ac:dyDescent="0.2">
      <c r="A82" s="408" t="s">
        <v>33</v>
      </c>
      <c r="B82" s="18">
        <v>9</v>
      </c>
      <c r="C82" s="15">
        <v>1</v>
      </c>
      <c r="D82" s="15">
        <v>0</v>
      </c>
      <c r="E82" s="24">
        <v>8</v>
      </c>
      <c r="F82" s="27">
        <f t="shared" si="4"/>
        <v>9</v>
      </c>
      <c r="H82" s="21">
        <f t="shared" si="5"/>
        <v>1</v>
      </c>
      <c r="I82" s="31">
        <f t="shared" si="6"/>
        <v>0.88888888888888884</v>
      </c>
      <c r="J82" s="32">
        <f t="shared" si="7"/>
        <v>0.1111111111111111</v>
      </c>
      <c r="K82" s="543">
        <v>86</v>
      </c>
    </row>
    <row r="83" spans="1:11" x14ac:dyDescent="0.2">
      <c r="A83" s="412" t="s">
        <v>34</v>
      </c>
      <c r="B83" s="19">
        <v>10</v>
      </c>
      <c r="C83" s="16">
        <v>0</v>
      </c>
      <c r="D83" s="16">
        <v>0</v>
      </c>
      <c r="E83" s="25">
        <v>9</v>
      </c>
      <c r="F83" s="28">
        <f t="shared" si="4"/>
        <v>9</v>
      </c>
      <c r="H83" s="22">
        <f t="shared" si="5"/>
        <v>0.9</v>
      </c>
      <c r="I83" s="33">
        <f t="shared" si="6"/>
        <v>0.9</v>
      </c>
      <c r="J83" s="34">
        <f t="shared" si="7"/>
        <v>0</v>
      </c>
      <c r="K83" s="543">
        <v>87</v>
      </c>
    </row>
    <row r="84" spans="1:11" x14ac:dyDescent="0.2">
      <c r="A84" s="406" t="s">
        <v>445</v>
      </c>
      <c r="B84" s="52">
        <v>21</v>
      </c>
      <c r="C84" s="52">
        <v>1</v>
      </c>
      <c r="D84" s="52">
        <v>0</v>
      </c>
      <c r="E84" s="52">
        <v>19</v>
      </c>
      <c r="F84" s="48">
        <f t="shared" si="4"/>
        <v>20</v>
      </c>
      <c r="H84" s="50">
        <f t="shared" si="5"/>
        <v>0.95238095238095233</v>
      </c>
      <c r="I84" s="55">
        <f t="shared" si="6"/>
        <v>0.90476190476190477</v>
      </c>
      <c r="J84" s="56">
        <f t="shared" si="7"/>
        <v>4.7619047619047616E-2</v>
      </c>
      <c r="K84" s="543" t="s">
        <v>445</v>
      </c>
    </row>
    <row r="85" spans="1:11" x14ac:dyDescent="0.2">
      <c r="A85" s="407">
        <v>90</v>
      </c>
      <c r="B85" s="17">
        <v>5</v>
      </c>
      <c r="C85" s="14">
        <v>0</v>
      </c>
      <c r="D85" s="14">
        <v>0</v>
      </c>
      <c r="E85" s="23">
        <v>4</v>
      </c>
      <c r="F85" s="26">
        <f t="shared" si="4"/>
        <v>4</v>
      </c>
      <c r="H85" s="20">
        <f t="shared" si="5"/>
        <v>0.8</v>
      </c>
      <c r="I85" s="29">
        <f t="shared" si="6"/>
        <v>0.8</v>
      </c>
      <c r="J85" s="30">
        <f t="shared" si="7"/>
        <v>0</v>
      </c>
      <c r="K85" s="543">
        <v>90</v>
      </c>
    </row>
    <row r="86" spans="1:11" x14ac:dyDescent="0.2">
      <c r="A86" s="528">
        <v>91</v>
      </c>
      <c r="B86" s="17">
        <v>9</v>
      </c>
      <c r="C86" s="14">
        <v>1</v>
      </c>
      <c r="D86" s="14">
        <v>0</v>
      </c>
      <c r="E86" s="23">
        <v>8</v>
      </c>
      <c r="F86" s="26">
        <f t="shared" ref="F86" si="8">SUM(C86:E86)</f>
        <v>9</v>
      </c>
      <c r="G86" s="491"/>
      <c r="H86" s="20">
        <f t="shared" ref="H86" si="9">IFERROR(F86/B86,"")</f>
        <v>1</v>
      </c>
      <c r="I86" s="29">
        <f t="shared" ref="I86" si="10">IFERROR(E86/B86,"")</f>
        <v>0.88888888888888884</v>
      </c>
      <c r="J86" s="30">
        <f t="shared" ref="J86" si="11">IFERROR((C86+D86)/B86,"")</f>
        <v>0.1111111111111111</v>
      </c>
      <c r="K86" s="543">
        <v>91</v>
      </c>
    </row>
    <row r="87" spans="1:11" x14ac:dyDescent="0.2">
      <c r="A87" s="408">
        <v>92</v>
      </c>
      <c r="B87" s="18">
        <v>7</v>
      </c>
      <c r="C87" s="15">
        <v>0</v>
      </c>
      <c r="D87" s="15">
        <v>0</v>
      </c>
      <c r="E87" s="24">
        <v>7</v>
      </c>
      <c r="F87" s="27">
        <f t="shared" si="4"/>
        <v>7</v>
      </c>
      <c r="H87" s="21">
        <f t="shared" si="5"/>
        <v>1</v>
      </c>
      <c r="I87" s="31">
        <f t="shared" si="6"/>
        <v>1</v>
      </c>
      <c r="J87" s="32">
        <f t="shared" si="7"/>
        <v>0</v>
      </c>
      <c r="K87" s="543">
        <v>92</v>
      </c>
    </row>
    <row r="88" spans="1:11" x14ac:dyDescent="0.2">
      <c r="A88" s="435"/>
      <c r="H88" s="5" t="str">
        <f t="shared" si="5"/>
        <v/>
      </c>
      <c r="I88" s="5" t="str">
        <f t="shared" si="6"/>
        <v/>
      </c>
      <c r="J88" s="5" t="str">
        <f t="shared" si="7"/>
        <v/>
      </c>
    </row>
    <row r="89" spans="1:11" ht="10.5" customHeight="1" x14ac:dyDescent="0.2">
      <c r="A89" s="436" t="s">
        <v>59</v>
      </c>
      <c r="B89" s="12">
        <f>B79+B49+B20+B11</f>
        <v>1351</v>
      </c>
      <c r="C89" s="12">
        <f>C79+C49+C20+C11</f>
        <v>160</v>
      </c>
      <c r="D89" s="12">
        <f>D79+D49+D20+D11</f>
        <v>5</v>
      </c>
      <c r="E89" s="12">
        <f>E79+E49+E20+E11</f>
        <v>1105</v>
      </c>
      <c r="F89" s="13">
        <f t="shared" ref="F89" si="12">E89+D89+C89</f>
        <v>1270</v>
      </c>
      <c r="G89" s="7"/>
      <c r="H89" s="11">
        <f t="shared" si="5"/>
        <v>0.94004441154700225</v>
      </c>
      <c r="I89" s="9">
        <f t="shared" si="6"/>
        <v>0.81791265729089568</v>
      </c>
      <c r="J89" s="10">
        <f t="shared" si="7"/>
        <v>0.12213175425610659</v>
      </c>
    </row>
    <row r="91" spans="1:11" x14ac:dyDescent="0.2">
      <c r="A91" s="294" t="s">
        <v>466</v>
      </c>
    </row>
    <row r="92" spans="1:11" x14ac:dyDescent="0.2">
      <c r="A92" s="295" t="s">
        <v>504</v>
      </c>
    </row>
  </sheetData>
  <mergeCells count="9">
    <mergeCell ref="A2:J2"/>
    <mergeCell ref="A5:J5"/>
    <mergeCell ref="J8:J9"/>
    <mergeCell ref="C8:E8"/>
    <mergeCell ref="F8:F9"/>
    <mergeCell ref="B8:B9"/>
    <mergeCell ref="H8:H9"/>
    <mergeCell ref="I8:I9"/>
    <mergeCell ref="A8:A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92D050"/>
    <pageSetUpPr fitToPage="1"/>
  </sheetPr>
  <dimension ref="A1:O93"/>
  <sheetViews>
    <sheetView showGridLines="0" topLeftCell="A54" workbookViewId="0">
      <selection activeCell="K19" sqref="K19"/>
    </sheetView>
  </sheetViews>
  <sheetFormatPr baseColWidth="10" defaultRowHeight="12.75" x14ac:dyDescent="0.2"/>
  <cols>
    <col min="1" max="1" width="30.6640625" customWidth="1"/>
    <col min="7" max="7" width="4.5" customWidth="1"/>
    <col min="8" max="10" width="15" customWidth="1"/>
    <col min="11" max="11" width="0" style="543" hidden="1" customWidth="1"/>
  </cols>
  <sheetData>
    <row r="1" spans="1:15" ht="13.5" thickBot="1" x14ac:dyDescent="0.25"/>
    <row r="2" spans="1:15" ht="34.5" customHeight="1" thickTop="1" thickBot="1" x14ac:dyDescent="0.25">
      <c r="A2" s="581" t="s">
        <v>499</v>
      </c>
      <c r="B2" s="593"/>
      <c r="C2" s="593"/>
      <c r="D2" s="593"/>
      <c r="E2" s="593"/>
      <c r="F2" s="593"/>
      <c r="G2" s="593"/>
      <c r="H2" s="593"/>
      <c r="I2" s="593"/>
      <c r="J2" s="594"/>
    </row>
    <row r="3" spans="1:15" ht="13.5" thickTop="1" x14ac:dyDescent="0.2"/>
    <row r="4" spans="1:15" ht="6.75" customHeight="1" x14ac:dyDescent="0.2"/>
    <row r="5" spans="1:15" ht="17.25" customHeight="1" x14ac:dyDescent="0.2">
      <c r="A5" s="598" t="s">
        <v>231</v>
      </c>
      <c r="B5" s="598"/>
      <c r="C5" s="598"/>
      <c r="D5" s="598"/>
      <c r="E5" s="598"/>
      <c r="F5" s="598"/>
      <c r="G5" s="598"/>
      <c r="H5" s="598"/>
      <c r="I5" s="598"/>
      <c r="J5" s="598"/>
    </row>
    <row r="7" spans="1:15" ht="6" customHeight="1" x14ac:dyDescent="0.2"/>
    <row r="8" spans="1:15" ht="29.25" customHeight="1" x14ac:dyDescent="0.2">
      <c r="B8" s="611" t="s">
        <v>60</v>
      </c>
      <c r="C8" s="605" t="s">
        <v>61</v>
      </c>
      <c r="D8" s="606"/>
      <c r="E8" s="607"/>
      <c r="F8" s="609" t="s">
        <v>62</v>
      </c>
      <c r="H8" s="613" t="s">
        <v>66</v>
      </c>
      <c r="I8" s="614" t="s">
        <v>67</v>
      </c>
      <c r="J8" s="608" t="s">
        <v>68</v>
      </c>
    </row>
    <row r="9" spans="1:15" ht="29.25" customHeight="1" x14ac:dyDescent="0.2">
      <c r="B9" s="612"/>
      <c r="C9" s="1" t="s">
        <v>63</v>
      </c>
      <c r="D9" s="2" t="s">
        <v>64</v>
      </c>
      <c r="E9" s="3" t="s">
        <v>65</v>
      </c>
      <c r="F9" s="610"/>
      <c r="H9" s="613"/>
      <c r="I9" s="614"/>
      <c r="J9" s="608"/>
    </row>
    <row r="11" spans="1:15" x14ac:dyDescent="0.2">
      <c r="A11" s="405" t="s">
        <v>0</v>
      </c>
      <c r="B11" s="51">
        <v>259</v>
      </c>
      <c r="C11" s="51">
        <v>53</v>
      </c>
      <c r="D11" s="51">
        <v>1</v>
      </c>
      <c r="E11" s="51">
        <v>195</v>
      </c>
      <c r="F11" s="47">
        <f t="shared" ref="F11:F73" si="0">SUM(C11:E11)</f>
        <v>249</v>
      </c>
      <c r="H11" s="49">
        <f>IFERROR(F11/B11,"")</f>
        <v>0.96138996138996136</v>
      </c>
      <c r="I11" s="53">
        <f>IFERROR(E11/B11,"")</f>
        <v>0.75289575289575295</v>
      </c>
      <c r="J11" s="54">
        <f>IFERROR((D11+C11)/B11,"")</f>
        <v>0.20849420849420849</v>
      </c>
      <c r="K11" s="543" t="s">
        <v>0</v>
      </c>
      <c r="M11" s="491"/>
      <c r="N11" s="491"/>
      <c r="O11" s="491"/>
    </row>
    <row r="12" spans="1:15" x14ac:dyDescent="0.2">
      <c r="A12" s="406" t="s">
        <v>404</v>
      </c>
      <c r="B12" s="52">
        <v>125</v>
      </c>
      <c r="C12" s="52">
        <v>25</v>
      </c>
      <c r="D12" s="52">
        <v>0</v>
      </c>
      <c r="E12" s="52">
        <v>97</v>
      </c>
      <c r="F12" s="48">
        <f t="shared" si="0"/>
        <v>122</v>
      </c>
      <c r="H12" s="50">
        <f t="shared" ref="H12:H75" si="1">IFERROR(F12/B12,"")</f>
        <v>0.97599999999999998</v>
      </c>
      <c r="I12" s="55">
        <f t="shared" ref="I12:I75" si="2">IFERROR(E12/B12,"")</f>
        <v>0.77600000000000002</v>
      </c>
      <c r="J12" s="56">
        <f t="shared" ref="J12:J75" si="3">IFERROR((D12+C12)/B12,"")</f>
        <v>0.2</v>
      </c>
      <c r="K12" s="543" t="s">
        <v>404</v>
      </c>
      <c r="L12" s="491"/>
      <c r="M12" s="491"/>
      <c r="N12" s="491"/>
      <c r="O12" s="491"/>
    </row>
    <row r="13" spans="1:15" x14ac:dyDescent="0.2">
      <c r="A13" s="407" t="s">
        <v>1</v>
      </c>
      <c r="B13" s="17">
        <v>69</v>
      </c>
      <c r="C13" s="14">
        <v>16</v>
      </c>
      <c r="D13" s="14">
        <v>0</v>
      </c>
      <c r="E13" s="23">
        <v>50</v>
      </c>
      <c r="F13" s="26">
        <f t="shared" si="0"/>
        <v>66</v>
      </c>
      <c r="H13" s="20">
        <f t="shared" si="1"/>
        <v>0.95652173913043481</v>
      </c>
      <c r="I13" s="29">
        <f t="shared" si="2"/>
        <v>0.72463768115942029</v>
      </c>
      <c r="J13" s="30">
        <f t="shared" si="3"/>
        <v>0.2318840579710145</v>
      </c>
      <c r="K13" s="543">
        <v>1</v>
      </c>
      <c r="L13" s="491"/>
      <c r="M13" s="491"/>
      <c r="N13" s="491"/>
      <c r="O13" s="491"/>
    </row>
    <row r="14" spans="1:15" x14ac:dyDescent="0.2">
      <c r="A14" s="408" t="s">
        <v>2</v>
      </c>
      <c r="B14" s="18">
        <v>39</v>
      </c>
      <c r="C14" s="15">
        <v>7</v>
      </c>
      <c r="D14" s="15">
        <v>0</v>
      </c>
      <c r="E14" s="24">
        <v>32</v>
      </c>
      <c r="F14" s="27">
        <f t="shared" si="0"/>
        <v>39</v>
      </c>
      <c r="H14" s="21">
        <f t="shared" si="1"/>
        <v>1</v>
      </c>
      <c r="I14" s="31">
        <f t="shared" si="2"/>
        <v>0.82051282051282048</v>
      </c>
      <c r="J14" s="32">
        <f t="shared" si="3"/>
        <v>0.17948717948717949</v>
      </c>
      <c r="K14" s="543">
        <v>2</v>
      </c>
      <c r="L14" s="491"/>
      <c r="M14" s="491"/>
      <c r="N14" s="491"/>
      <c r="O14" s="491"/>
    </row>
    <row r="15" spans="1:15" x14ac:dyDescent="0.2">
      <c r="A15" s="408" t="s">
        <v>3</v>
      </c>
      <c r="B15" s="18">
        <v>4</v>
      </c>
      <c r="C15" s="15">
        <v>1</v>
      </c>
      <c r="D15" s="15">
        <v>0</v>
      </c>
      <c r="E15" s="24">
        <v>3</v>
      </c>
      <c r="F15" s="27">
        <f t="shared" si="0"/>
        <v>4</v>
      </c>
      <c r="H15" s="21">
        <f t="shared" si="1"/>
        <v>1</v>
      </c>
      <c r="I15" s="31">
        <f t="shared" si="2"/>
        <v>0.75</v>
      </c>
      <c r="J15" s="32">
        <f t="shared" si="3"/>
        <v>0.25</v>
      </c>
      <c r="K15" s="543">
        <v>3</v>
      </c>
      <c r="L15" s="491"/>
      <c r="M15" s="491"/>
      <c r="N15" s="491"/>
      <c r="O15" s="491"/>
    </row>
    <row r="16" spans="1:15" x14ac:dyDescent="0.2">
      <c r="A16" s="409" t="s">
        <v>4</v>
      </c>
      <c r="B16" s="35">
        <v>13</v>
      </c>
      <c r="C16" s="36">
        <v>1</v>
      </c>
      <c r="D16" s="36">
        <v>0</v>
      </c>
      <c r="E16" s="37">
        <v>12</v>
      </c>
      <c r="F16" s="38">
        <f t="shared" si="0"/>
        <v>13</v>
      </c>
      <c r="H16" s="39">
        <f t="shared" si="1"/>
        <v>1</v>
      </c>
      <c r="I16" s="40">
        <f t="shared" si="2"/>
        <v>0.92307692307692313</v>
      </c>
      <c r="J16" s="41">
        <f t="shared" si="3"/>
        <v>7.6923076923076927E-2</v>
      </c>
      <c r="K16" s="543">
        <v>4</v>
      </c>
      <c r="L16" s="491"/>
      <c r="M16" s="491"/>
      <c r="N16" s="491"/>
      <c r="O16" s="491"/>
    </row>
    <row r="17" spans="1:15" ht="25.5" x14ac:dyDescent="0.2">
      <c r="A17" s="410" t="s">
        <v>405</v>
      </c>
      <c r="B17" s="42">
        <v>134</v>
      </c>
      <c r="C17" s="42">
        <v>28</v>
      </c>
      <c r="D17" s="42">
        <v>1</v>
      </c>
      <c r="E17" s="42">
        <v>98</v>
      </c>
      <c r="F17" s="45">
        <f t="shared" si="0"/>
        <v>127</v>
      </c>
      <c r="H17" s="46">
        <f t="shared" si="1"/>
        <v>0.94776119402985071</v>
      </c>
      <c r="I17" s="43">
        <f t="shared" si="2"/>
        <v>0.73134328358208955</v>
      </c>
      <c r="J17" s="44">
        <f t="shared" si="3"/>
        <v>0.21641791044776118</v>
      </c>
      <c r="K17" s="543" t="s">
        <v>405</v>
      </c>
      <c r="L17" s="491"/>
      <c r="M17" s="491"/>
      <c r="N17" s="491"/>
      <c r="O17" s="491"/>
    </row>
    <row r="18" spans="1:15" x14ac:dyDescent="0.2">
      <c r="A18" s="407" t="s">
        <v>5</v>
      </c>
      <c r="B18" s="17">
        <v>48</v>
      </c>
      <c r="C18" s="14">
        <v>9</v>
      </c>
      <c r="D18" s="14">
        <v>0</v>
      </c>
      <c r="E18" s="23">
        <v>37</v>
      </c>
      <c r="F18" s="26">
        <f t="shared" si="0"/>
        <v>46</v>
      </c>
      <c r="H18" s="20">
        <f t="shared" si="1"/>
        <v>0.95833333333333337</v>
      </c>
      <c r="I18" s="29">
        <f t="shared" si="2"/>
        <v>0.77083333333333337</v>
      </c>
      <c r="J18" s="30">
        <f t="shared" si="3"/>
        <v>0.1875</v>
      </c>
      <c r="K18" s="543">
        <v>5</v>
      </c>
      <c r="L18" s="491"/>
      <c r="M18" s="491"/>
      <c r="N18" s="491"/>
      <c r="O18" s="491"/>
    </row>
    <row r="19" spans="1:15" x14ac:dyDescent="0.2">
      <c r="A19" s="409" t="s">
        <v>6</v>
      </c>
      <c r="B19" s="35">
        <v>86</v>
      </c>
      <c r="C19" s="36">
        <v>19</v>
      </c>
      <c r="D19" s="36">
        <v>1</v>
      </c>
      <c r="E19" s="37">
        <v>61</v>
      </c>
      <c r="F19" s="38">
        <f t="shared" si="0"/>
        <v>81</v>
      </c>
      <c r="H19" s="39">
        <f t="shared" si="1"/>
        <v>0.94186046511627908</v>
      </c>
      <c r="I19" s="40">
        <f t="shared" si="2"/>
        <v>0.70930232558139539</v>
      </c>
      <c r="J19" s="41">
        <f t="shared" si="3"/>
        <v>0.23255813953488372</v>
      </c>
      <c r="K19" s="543">
        <v>6</v>
      </c>
      <c r="L19" s="491"/>
      <c r="M19" s="491"/>
      <c r="N19" s="491"/>
      <c r="O19" s="491"/>
    </row>
    <row r="20" spans="1:15" ht="25.5" x14ac:dyDescent="0.2">
      <c r="A20" s="405" t="s">
        <v>402</v>
      </c>
      <c r="B20" s="51">
        <v>500</v>
      </c>
      <c r="C20" s="51">
        <v>51</v>
      </c>
      <c r="D20" s="51">
        <v>2</v>
      </c>
      <c r="E20" s="51">
        <v>423</v>
      </c>
      <c r="F20" s="47">
        <f t="shared" si="0"/>
        <v>476</v>
      </c>
      <c r="H20" s="49">
        <f t="shared" si="1"/>
        <v>0.95199999999999996</v>
      </c>
      <c r="I20" s="53">
        <f t="shared" si="2"/>
        <v>0.84599999999999997</v>
      </c>
      <c r="J20" s="54">
        <f t="shared" si="3"/>
        <v>0.106</v>
      </c>
      <c r="K20" s="543" t="s">
        <v>402</v>
      </c>
      <c r="L20" s="491"/>
      <c r="M20" s="491"/>
      <c r="N20" s="491"/>
      <c r="O20" s="491"/>
    </row>
    <row r="21" spans="1:15" x14ac:dyDescent="0.2">
      <c r="A21" s="406" t="s">
        <v>406</v>
      </c>
      <c r="B21" s="52">
        <v>182</v>
      </c>
      <c r="C21" s="52">
        <v>19</v>
      </c>
      <c r="D21" s="52">
        <v>0</v>
      </c>
      <c r="E21" s="52">
        <v>157</v>
      </c>
      <c r="F21" s="48">
        <f t="shared" si="0"/>
        <v>176</v>
      </c>
      <c r="H21" s="50">
        <f t="shared" si="1"/>
        <v>0.96703296703296704</v>
      </c>
      <c r="I21" s="55">
        <f t="shared" si="2"/>
        <v>0.86263736263736268</v>
      </c>
      <c r="J21" s="56">
        <f t="shared" si="3"/>
        <v>0.1043956043956044</v>
      </c>
      <c r="K21" s="543" t="s">
        <v>406</v>
      </c>
      <c r="L21" s="491"/>
      <c r="M21" s="491"/>
      <c r="N21" s="491"/>
      <c r="O21" s="491"/>
    </row>
    <row r="22" spans="1:15" x14ac:dyDescent="0.2">
      <c r="A22" s="407" t="s">
        <v>8</v>
      </c>
      <c r="B22" s="17">
        <v>35</v>
      </c>
      <c r="C22" s="14">
        <v>1</v>
      </c>
      <c r="D22" s="14">
        <v>0</v>
      </c>
      <c r="E22" s="23">
        <v>33</v>
      </c>
      <c r="F22" s="26">
        <f t="shared" si="0"/>
        <v>34</v>
      </c>
      <c r="H22" s="20">
        <f t="shared" si="1"/>
        <v>0.97142857142857142</v>
      </c>
      <c r="I22" s="29">
        <f t="shared" si="2"/>
        <v>0.94285714285714284</v>
      </c>
      <c r="J22" s="30">
        <f t="shared" si="3"/>
        <v>2.8571428571428571E-2</v>
      </c>
      <c r="K22" s="543">
        <v>7</v>
      </c>
      <c r="L22" s="491"/>
      <c r="M22" s="491"/>
      <c r="N22" s="491"/>
      <c r="O22" s="491"/>
    </row>
    <row r="23" spans="1:15" x14ac:dyDescent="0.2">
      <c r="A23" s="408" t="s">
        <v>9</v>
      </c>
      <c r="B23" s="18">
        <v>2</v>
      </c>
      <c r="C23" s="15">
        <v>0</v>
      </c>
      <c r="D23" s="15">
        <v>0</v>
      </c>
      <c r="E23" s="24">
        <v>2</v>
      </c>
      <c r="F23" s="27">
        <f t="shared" si="0"/>
        <v>2</v>
      </c>
      <c r="H23" s="21">
        <f t="shared" si="1"/>
        <v>1</v>
      </c>
      <c r="I23" s="31">
        <f t="shared" si="2"/>
        <v>1</v>
      </c>
      <c r="J23" s="32">
        <f t="shared" si="3"/>
        <v>0</v>
      </c>
      <c r="K23" s="543">
        <v>8</v>
      </c>
      <c r="L23" s="491"/>
      <c r="M23" s="491"/>
      <c r="N23" s="491"/>
      <c r="O23" s="491"/>
    </row>
    <row r="24" spans="1:15" x14ac:dyDescent="0.2">
      <c r="A24" s="408" t="s">
        <v>10</v>
      </c>
      <c r="B24" s="18">
        <v>18</v>
      </c>
      <c r="C24" s="15">
        <v>1</v>
      </c>
      <c r="D24" s="15">
        <v>0</v>
      </c>
      <c r="E24" s="24">
        <v>17</v>
      </c>
      <c r="F24" s="27">
        <f t="shared" si="0"/>
        <v>18</v>
      </c>
      <c r="H24" s="21">
        <f t="shared" si="1"/>
        <v>1</v>
      </c>
      <c r="I24" s="31">
        <f t="shared" si="2"/>
        <v>0.94444444444444442</v>
      </c>
      <c r="J24" s="32">
        <f t="shared" si="3"/>
        <v>5.5555555555555552E-2</v>
      </c>
      <c r="K24" s="543">
        <v>9</v>
      </c>
      <c r="L24" s="491"/>
      <c r="M24" s="491"/>
      <c r="N24" s="491"/>
      <c r="O24" s="491"/>
    </row>
    <row r="25" spans="1:15" x14ac:dyDescent="0.2">
      <c r="A25" s="408" t="s">
        <v>11</v>
      </c>
      <c r="B25" s="18">
        <v>7</v>
      </c>
      <c r="C25" s="15">
        <v>2</v>
      </c>
      <c r="D25" s="15">
        <v>0</v>
      </c>
      <c r="E25" s="24">
        <v>5</v>
      </c>
      <c r="F25" s="27">
        <f t="shared" si="0"/>
        <v>7</v>
      </c>
      <c r="H25" s="21">
        <f t="shared" si="1"/>
        <v>1</v>
      </c>
      <c r="I25" s="31">
        <f t="shared" si="2"/>
        <v>0.7142857142857143</v>
      </c>
      <c r="J25" s="32">
        <f t="shared" si="3"/>
        <v>0.2857142857142857</v>
      </c>
      <c r="K25" s="543">
        <v>10</v>
      </c>
      <c r="L25" s="491"/>
      <c r="M25" s="491"/>
      <c r="N25" s="491"/>
      <c r="O25" s="491"/>
    </row>
    <row r="26" spans="1:15" x14ac:dyDescent="0.2">
      <c r="A26" s="408" t="s">
        <v>12</v>
      </c>
      <c r="B26" s="18">
        <v>54</v>
      </c>
      <c r="C26" s="15">
        <v>7</v>
      </c>
      <c r="D26" s="15">
        <v>0</v>
      </c>
      <c r="E26" s="24">
        <v>44</v>
      </c>
      <c r="F26" s="27">
        <f t="shared" si="0"/>
        <v>51</v>
      </c>
      <c r="H26" s="21">
        <f t="shared" si="1"/>
        <v>0.94444444444444442</v>
      </c>
      <c r="I26" s="31">
        <f t="shared" si="2"/>
        <v>0.81481481481481477</v>
      </c>
      <c r="J26" s="32">
        <f t="shared" si="3"/>
        <v>0.12962962962962962</v>
      </c>
      <c r="K26" s="543">
        <v>11</v>
      </c>
      <c r="L26" s="491"/>
      <c r="M26" s="491"/>
      <c r="N26" s="491"/>
      <c r="O26" s="491"/>
    </row>
    <row r="27" spans="1:15" x14ac:dyDescent="0.2">
      <c r="A27" s="408" t="s">
        <v>13</v>
      </c>
      <c r="B27" s="18">
        <v>15</v>
      </c>
      <c r="C27" s="15">
        <v>1</v>
      </c>
      <c r="D27" s="15">
        <v>0</v>
      </c>
      <c r="E27" s="24">
        <v>14</v>
      </c>
      <c r="F27" s="27">
        <f t="shared" si="0"/>
        <v>15</v>
      </c>
      <c r="H27" s="21">
        <f t="shared" si="1"/>
        <v>1</v>
      </c>
      <c r="I27" s="31">
        <f t="shared" si="2"/>
        <v>0.93333333333333335</v>
      </c>
      <c r="J27" s="32">
        <f t="shared" si="3"/>
        <v>6.6666666666666666E-2</v>
      </c>
      <c r="K27" s="543">
        <v>12</v>
      </c>
      <c r="L27" s="491"/>
      <c r="M27" s="491"/>
      <c r="N27" s="491"/>
      <c r="O27" s="491"/>
    </row>
    <row r="28" spans="1:15" x14ac:dyDescent="0.2">
      <c r="A28" s="408" t="s">
        <v>14</v>
      </c>
      <c r="B28" s="18">
        <v>1</v>
      </c>
      <c r="C28" s="15">
        <v>0</v>
      </c>
      <c r="D28" s="15">
        <v>0</v>
      </c>
      <c r="E28" s="24">
        <v>1</v>
      </c>
      <c r="F28" s="27">
        <f t="shared" si="0"/>
        <v>1</v>
      </c>
      <c r="H28" s="21">
        <f t="shared" si="1"/>
        <v>1</v>
      </c>
      <c r="I28" s="31">
        <f t="shared" si="2"/>
        <v>1</v>
      </c>
      <c r="J28" s="32">
        <f t="shared" si="3"/>
        <v>0</v>
      </c>
      <c r="K28" s="543">
        <v>13</v>
      </c>
      <c r="L28" s="491"/>
      <c r="M28" s="491"/>
      <c r="N28" s="491"/>
      <c r="O28" s="491"/>
    </row>
    <row r="29" spans="1:15" x14ac:dyDescent="0.2">
      <c r="A29" s="408" t="s">
        <v>15</v>
      </c>
      <c r="B29" s="18">
        <v>29</v>
      </c>
      <c r="C29" s="15">
        <v>4</v>
      </c>
      <c r="D29" s="15">
        <v>0</v>
      </c>
      <c r="E29" s="24">
        <v>24</v>
      </c>
      <c r="F29" s="27">
        <f t="shared" si="0"/>
        <v>28</v>
      </c>
      <c r="H29" s="21">
        <f t="shared" si="1"/>
        <v>0.96551724137931039</v>
      </c>
      <c r="I29" s="31">
        <f t="shared" si="2"/>
        <v>0.82758620689655171</v>
      </c>
      <c r="J29" s="32">
        <f t="shared" si="3"/>
        <v>0.13793103448275862</v>
      </c>
      <c r="K29" s="543">
        <v>14</v>
      </c>
      <c r="L29" s="491"/>
      <c r="M29" s="491"/>
      <c r="N29" s="491"/>
      <c r="O29" s="491"/>
    </row>
    <row r="30" spans="1:15" x14ac:dyDescent="0.2">
      <c r="A30" s="409" t="s">
        <v>16</v>
      </c>
      <c r="B30" s="35">
        <v>21</v>
      </c>
      <c r="C30" s="36">
        <v>3</v>
      </c>
      <c r="D30" s="36">
        <v>0</v>
      </c>
      <c r="E30" s="37">
        <v>17</v>
      </c>
      <c r="F30" s="38">
        <f t="shared" si="0"/>
        <v>20</v>
      </c>
      <c r="H30" s="39">
        <f t="shared" si="1"/>
        <v>0.95238095238095233</v>
      </c>
      <c r="I30" s="40">
        <f t="shared" si="2"/>
        <v>0.80952380952380953</v>
      </c>
      <c r="J30" s="41">
        <f t="shared" si="3"/>
        <v>0.14285714285714285</v>
      </c>
      <c r="K30" s="543">
        <v>15</v>
      </c>
      <c r="L30" s="491"/>
      <c r="M30" s="491"/>
      <c r="N30" s="491"/>
      <c r="O30" s="491"/>
    </row>
    <row r="31" spans="1:15" x14ac:dyDescent="0.2">
      <c r="A31" s="410" t="s">
        <v>262</v>
      </c>
      <c r="B31" s="42">
        <v>203</v>
      </c>
      <c r="C31" s="42">
        <v>16</v>
      </c>
      <c r="D31" s="42">
        <v>2</v>
      </c>
      <c r="E31" s="42">
        <v>178</v>
      </c>
      <c r="F31" s="45">
        <f t="shared" si="0"/>
        <v>196</v>
      </c>
      <c r="H31" s="46">
        <f t="shared" si="1"/>
        <v>0.96551724137931039</v>
      </c>
      <c r="I31" s="43">
        <f t="shared" si="2"/>
        <v>0.87684729064039413</v>
      </c>
      <c r="J31" s="44">
        <f t="shared" si="3"/>
        <v>8.8669950738916259E-2</v>
      </c>
      <c r="K31" s="543" t="s">
        <v>262</v>
      </c>
      <c r="L31" s="491"/>
      <c r="M31" s="491"/>
      <c r="N31" s="491"/>
      <c r="O31" s="491"/>
    </row>
    <row r="32" spans="1:15" x14ac:dyDescent="0.2">
      <c r="A32" s="407" t="s">
        <v>17</v>
      </c>
      <c r="B32" s="17">
        <v>51</v>
      </c>
      <c r="C32" s="14">
        <v>5</v>
      </c>
      <c r="D32" s="14">
        <v>0</v>
      </c>
      <c r="E32" s="23">
        <v>44</v>
      </c>
      <c r="F32" s="26">
        <f t="shared" si="0"/>
        <v>49</v>
      </c>
      <c r="H32" s="20">
        <f t="shared" si="1"/>
        <v>0.96078431372549022</v>
      </c>
      <c r="I32" s="29">
        <f t="shared" si="2"/>
        <v>0.86274509803921573</v>
      </c>
      <c r="J32" s="30">
        <f t="shared" si="3"/>
        <v>9.8039215686274508E-2</v>
      </c>
      <c r="K32" s="543">
        <v>16</v>
      </c>
      <c r="L32" s="491"/>
      <c r="M32" s="491"/>
      <c r="N32" s="491"/>
      <c r="O32" s="491"/>
    </row>
    <row r="33" spans="1:15" x14ac:dyDescent="0.2">
      <c r="A33" s="408" t="s">
        <v>18</v>
      </c>
      <c r="B33" s="18">
        <v>13</v>
      </c>
      <c r="C33" s="15">
        <v>0</v>
      </c>
      <c r="D33" s="15">
        <v>1</v>
      </c>
      <c r="E33" s="24">
        <v>12</v>
      </c>
      <c r="F33" s="27">
        <f t="shared" si="0"/>
        <v>13</v>
      </c>
      <c r="H33" s="21">
        <f t="shared" si="1"/>
        <v>1</v>
      </c>
      <c r="I33" s="31">
        <f t="shared" si="2"/>
        <v>0.92307692307692313</v>
      </c>
      <c r="J33" s="32">
        <f t="shared" si="3"/>
        <v>7.6923076923076927E-2</v>
      </c>
      <c r="K33" s="543">
        <v>17</v>
      </c>
      <c r="L33" s="491"/>
      <c r="M33" s="491"/>
      <c r="N33" s="491"/>
      <c r="O33" s="491"/>
    </row>
    <row r="34" spans="1:15" x14ac:dyDescent="0.2">
      <c r="A34" s="408" t="s">
        <v>19</v>
      </c>
      <c r="B34" s="18">
        <v>31</v>
      </c>
      <c r="C34" s="15">
        <v>2</v>
      </c>
      <c r="D34" s="15">
        <v>0</v>
      </c>
      <c r="E34" s="24">
        <v>28</v>
      </c>
      <c r="F34" s="27">
        <f t="shared" si="0"/>
        <v>30</v>
      </c>
      <c r="H34" s="21">
        <f t="shared" si="1"/>
        <v>0.967741935483871</v>
      </c>
      <c r="I34" s="31">
        <f t="shared" si="2"/>
        <v>0.90322580645161288</v>
      </c>
      <c r="J34" s="32">
        <f t="shared" si="3"/>
        <v>6.4516129032258063E-2</v>
      </c>
      <c r="K34" s="543">
        <v>18</v>
      </c>
      <c r="L34" s="491"/>
      <c r="M34" s="491"/>
      <c r="N34" s="491"/>
      <c r="O34" s="491"/>
    </row>
    <row r="35" spans="1:15" x14ac:dyDescent="0.2">
      <c r="A35" s="408" t="s">
        <v>20</v>
      </c>
      <c r="B35" s="18">
        <v>33</v>
      </c>
      <c r="C35" s="15">
        <v>2</v>
      </c>
      <c r="D35" s="15">
        <v>1</v>
      </c>
      <c r="E35" s="24">
        <v>27</v>
      </c>
      <c r="F35" s="27">
        <f t="shared" si="0"/>
        <v>30</v>
      </c>
      <c r="H35" s="21">
        <f t="shared" si="1"/>
        <v>0.90909090909090906</v>
      </c>
      <c r="I35" s="31">
        <f t="shared" si="2"/>
        <v>0.81818181818181823</v>
      </c>
      <c r="J35" s="32">
        <f t="shared" si="3"/>
        <v>9.0909090909090912E-2</v>
      </c>
      <c r="K35" s="543">
        <v>19</v>
      </c>
      <c r="L35" s="491"/>
      <c r="M35" s="491"/>
      <c r="N35" s="491"/>
      <c r="O35" s="491"/>
    </row>
    <row r="36" spans="1:15" x14ac:dyDescent="0.2">
      <c r="A36" s="408" t="s">
        <v>21</v>
      </c>
      <c r="B36" s="18">
        <v>7</v>
      </c>
      <c r="C36" s="15">
        <v>0</v>
      </c>
      <c r="D36" s="15">
        <v>0</v>
      </c>
      <c r="E36" s="24">
        <v>7</v>
      </c>
      <c r="F36" s="27">
        <f t="shared" si="0"/>
        <v>7</v>
      </c>
      <c r="H36" s="21">
        <f t="shared" si="1"/>
        <v>1</v>
      </c>
      <c r="I36" s="31">
        <f t="shared" si="2"/>
        <v>1</v>
      </c>
      <c r="J36" s="32">
        <f t="shared" si="3"/>
        <v>0</v>
      </c>
      <c r="K36" s="543">
        <v>20</v>
      </c>
      <c r="L36" s="491"/>
      <c r="M36" s="491"/>
      <c r="N36" s="491"/>
      <c r="O36" s="491"/>
    </row>
    <row r="37" spans="1:15" x14ac:dyDescent="0.2">
      <c r="A37" s="408" t="s">
        <v>22</v>
      </c>
      <c r="B37" s="18">
        <v>18</v>
      </c>
      <c r="C37" s="15">
        <v>1</v>
      </c>
      <c r="D37" s="15">
        <v>0</v>
      </c>
      <c r="E37" s="24">
        <v>17</v>
      </c>
      <c r="F37" s="27">
        <f t="shared" si="0"/>
        <v>18</v>
      </c>
      <c r="H37" s="21">
        <f t="shared" si="1"/>
        <v>1</v>
      </c>
      <c r="I37" s="31">
        <f t="shared" si="2"/>
        <v>0.94444444444444442</v>
      </c>
      <c r="J37" s="32">
        <f t="shared" si="3"/>
        <v>5.5555555555555552E-2</v>
      </c>
      <c r="K37" s="543">
        <v>21</v>
      </c>
      <c r="L37" s="491"/>
      <c r="M37" s="491"/>
      <c r="N37" s="491"/>
      <c r="O37" s="491"/>
    </row>
    <row r="38" spans="1:15" x14ac:dyDescent="0.2">
      <c r="A38" s="408" t="s">
        <v>23</v>
      </c>
      <c r="B38" s="18">
        <v>27</v>
      </c>
      <c r="C38" s="15">
        <v>0</v>
      </c>
      <c r="D38" s="15">
        <v>0</v>
      </c>
      <c r="E38" s="24">
        <v>27</v>
      </c>
      <c r="F38" s="27">
        <f t="shared" si="0"/>
        <v>27</v>
      </c>
      <c r="H38" s="21">
        <f t="shared" si="1"/>
        <v>1</v>
      </c>
      <c r="I38" s="31">
        <f t="shared" si="2"/>
        <v>1</v>
      </c>
      <c r="J38" s="32">
        <f t="shared" si="3"/>
        <v>0</v>
      </c>
      <c r="K38" s="543">
        <v>22</v>
      </c>
      <c r="L38" s="491"/>
      <c r="M38" s="491"/>
      <c r="N38" s="491"/>
      <c r="O38" s="491"/>
    </row>
    <row r="39" spans="1:15" x14ac:dyDescent="0.2">
      <c r="A39" s="408" t="s">
        <v>24</v>
      </c>
      <c r="B39" s="18">
        <v>16</v>
      </c>
      <c r="C39" s="15">
        <v>3</v>
      </c>
      <c r="D39" s="15">
        <v>0</v>
      </c>
      <c r="E39" s="24">
        <v>12</v>
      </c>
      <c r="F39" s="27">
        <f t="shared" si="0"/>
        <v>15</v>
      </c>
      <c r="H39" s="21">
        <f t="shared" si="1"/>
        <v>0.9375</v>
      </c>
      <c r="I39" s="31">
        <f t="shared" si="2"/>
        <v>0.75</v>
      </c>
      <c r="J39" s="32">
        <f t="shared" si="3"/>
        <v>0.1875</v>
      </c>
      <c r="K39" s="543">
        <v>23</v>
      </c>
      <c r="L39" s="491"/>
      <c r="M39" s="491"/>
      <c r="N39" s="491"/>
      <c r="O39" s="491"/>
    </row>
    <row r="40" spans="1:15" x14ac:dyDescent="0.2">
      <c r="A40" s="409" t="s">
        <v>25</v>
      </c>
      <c r="B40" s="35">
        <v>7</v>
      </c>
      <c r="C40" s="36">
        <v>3</v>
      </c>
      <c r="D40" s="36">
        <v>0</v>
      </c>
      <c r="E40" s="37">
        <v>4</v>
      </c>
      <c r="F40" s="38">
        <f t="shared" si="0"/>
        <v>7</v>
      </c>
      <c r="H40" s="39">
        <f t="shared" si="1"/>
        <v>1</v>
      </c>
      <c r="I40" s="40">
        <f t="shared" si="2"/>
        <v>0.5714285714285714</v>
      </c>
      <c r="J40" s="41">
        <f t="shared" si="3"/>
        <v>0.42857142857142855</v>
      </c>
      <c r="K40" s="543">
        <v>24</v>
      </c>
      <c r="L40" s="491"/>
      <c r="M40" s="491"/>
      <c r="N40" s="491"/>
      <c r="O40" s="491"/>
    </row>
    <row r="41" spans="1:15" x14ac:dyDescent="0.2">
      <c r="A41" s="410" t="s">
        <v>272</v>
      </c>
      <c r="B41" s="42">
        <v>115</v>
      </c>
      <c r="C41" s="42">
        <v>16</v>
      </c>
      <c r="D41" s="42">
        <v>0</v>
      </c>
      <c r="E41" s="42">
        <v>88</v>
      </c>
      <c r="F41" s="45">
        <f t="shared" si="0"/>
        <v>104</v>
      </c>
      <c r="H41" s="46">
        <f t="shared" si="1"/>
        <v>0.90434782608695652</v>
      </c>
      <c r="I41" s="43">
        <f t="shared" si="2"/>
        <v>0.76521739130434785</v>
      </c>
      <c r="J41" s="44">
        <f t="shared" si="3"/>
        <v>0.1391304347826087</v>
      </c>
      <c r="K41" s="543" t="s">
        <v>272</v>
      </c>
      <c r="L41" s="491"/>
      <c r="M41" s="491"/>
      <c r="N41" s="491"/>
      <c r="O41" s="491"/>
    </row>
    <row r="42" spans="1:15" x14ac:dyDescent="0.2">
      <c r="A42" s="407" t="s">
        <v>26</v>
      </c>
      <c r="B42" s="17">
        <v>36</v>
      </c>
      <c r="C42" s="14">
        <v>3</v>
      </c>
      <c r="D42" s="14">
        <v>0</v>
      </c>
      <c r="E42" s="23">
        <v>29</v>
      </c>
      <c r="F42" s="26">
        <f t="shared" si="0"/>
        <v>32</v>
      </c>
      <c r="H42" s="20">
        <f t="shared" si="1"/>
        <v>0.88888888888888884</v>
      </c>
      <c r="I42" s="29">
        <f t="shared" si="2"/>
        <v>0.80555555555555558</v>
      </c>
      <c r="J42" s="30">
        <f t="shared" si="3"/>
        <v>8.3333333333333329E-2</v>
      </c>
      <c r="K42" s="543">
        <v>70</v>
      </c>
      <c r="L42" s="491"/>
      <c r="M42" s="491"/>
      <c r="N42" s="491"/>
      <c r="O42" s="491"/>
    </row>
    <row r="43" spans="1:15" x14ac:dyDescent="0.2">
      <c r="A43" s="408" t="s">
        <v>27</v>
      </c>
      <c r="B43" s="18">
        <v>24</v>
      </c>
      <c r="C43" s="15">
        <v>4</v>
      </c>
      <c r="D43" s="15">
        <v>0</v>
      </c>
      <c r="E43" s="24">
        <v>18</v>
      </c>
      <c r="F43" s="27">
        <f t="shared" si="0"/>
        <v>22</v>
      </c>
      <c r="H43" s="21">
        <f t="shared" si="1"/>
        <v>0.91666666666666663</v>
      </c>
      <c r="I43" s="31">
        <f t="shared" si="2"/>
        <v>0.75</v>
      </c>
      <c r="J43" s="32">
        <f t="shared" si="3"/>
        <v>0.16666666666666666</v>
      </c>
      <c r="K43" s="543">
        <v>71</v>
      </c>
      <c r="L43" s="491"/>
      <c r="M43" s="491"/>
      <c r="N43" s="491"/>
      <c r="O43" s="491"/>
    </row>
    <row r="44" spans="1:15" x14ac:dyDescent="0.2">
      <c r="A44" s="408" t="s">
        <v>28</v>
      </c>
      <c r="B44" s="18">
        <v>3</v>
      </c>
      <c r="C44" s="15">
        <v>1</v>
      </c>
      <c r="D44" s="15">
        <v>0</v>
      </c>
      <c r="E44" s="24">
        <v>2</v>
      </c>
      <c r="F44" s="27">
        <f t="shared" si="0"/>
        <v>3</v>
      </c>
      <c r="H44" s="21">
        <f t="shared" si="1"/>
        <v>1</v>
      </c>
      <c r="I44" s="31">
        <f t="shared" si="2"/>
        <v>0.66666666666666663</v>
      </c>
      <c r="J44" s="32">
        <f t="shared" si="3"/>
        <v>0.33333333333333331</v>
      </c>
      <c r="K44" s="543">
        <v>72</v>
      </c>
      <c r="L44" s="491"/>
      <c r="M44" s="491"/>
      <c r="N44" s="491"/>
      <c r="O44" s="491"/>
    </row>
    <row r="45" spans="1:15" x14ac:dyDescent="0.2">
      <c r="A45" s="408" t="s">
        <v>29</v>
      </c>
      <c r="B45" s="18">
        <v>2</v>
      </c>
      <c r="C45" s="15">
        <v>0</v>
      </c>
      <c r="D45" s="15">
        <v>0</v>
      </c>
      <c r="E45" s="24">
        <v>2</v>
      </c>
      <c r="F45" s="27">
        <f t="shared" si="0"/>
        <v>2</v>
      </c>
      <c r="H45" s="21">
        <f t="shared" si="1"/>
        <v>1</v>
      </c>
      <c r="I45" s="31">
        <f t="shared" si="2"/>
        <v>1</v>
      </c>
      <c r="J45" s="32">
        <f t="shared" si="3"/>
        <v>0</v>
      </c>
      <c r="K45" s="543">
        <v>73</v>
      </c>
      <c r="L45" s="491"/>
      <c r="M45" s="491"/>
      <c r="N45" s="491"/>
      <c r="O45" s="491"/>
    </row>
    <row r="46" spans="1:15" x14ac:dyDescent="0.2">
      <c r="A46" s="409" t="s">
        <v>30</v>
      </c>
      <c r="B46" s="35">
        <v>50</v>
      </c>
      <c r="C46" s="36">
        <v>8</v>
      </c>
      <c r="D46" s="36">
        <v>0</v>
      </c>
      <c r="E46" s="37">
        <v>37</v>
      </c>
      <c r="F46" s="38">
        <f t="shared" si="0"/>
        <v>45</v>
      </c>
      <c r="H46" s="39">
        <f t="shared" si="1"/>
        <v>0.9</v>
      </c>
      <c r="I46" s="40">
        <f t="shared" si="2"/>
        <v>0.74</v>
      </c>
      <c r="J46" s="41">
        <f t="shared" si="3"/>
        <v>0.16</v>
      </c>
      <c r="K46" s="543">
        <v>74</v>
      </c>
      <c r="L46" s="491"/>
      <c r="M46" s="491"/>
      <c r="N46" s="491"/>
      <c r="O46" s="491"/>
    </row>
    <row r="47" spans="1:15" x14ac:dyDescent="0.2">
      <c r="A47" s="410" t="s">
        <v>278</v>
      </c>
      <c r="B47" s="42"/>
      <c r="C47" s="42"/>
      <c r="D47" s="42"/>
      <c r="E47" s="42"/>
      <c r="F47" s="45"/>
      <c r="H47" s="46" t="str">
        <f t="shared" si="1"/>
        <v/>
      </c>
      <c r="I47" s="43" t="str">
        <f t="shared" si="2"/>
        <v/>
      </c>
      <c r="J47" s="44" t="str">
        <f t="shared" si="3"/>
        <v/>
      </c>
      <c r="K47" s="543" t="s">
        <v>278</v>
      </c>
      <c r="L47" s="491"/>
      <c r="M47" s="491"/>
      <c r="N47" s="491"/>
      <c r="O47" s="491"/>
    </row>
    <row r="48" spans="1:15" x14ac:dyDescent="0.2">
      <c r="A48" s="411" t="s">
        <v>69</v>
      </c>
      <c r="B48" s="35"/>
      <c r="C48" s="36"/>
      <c r="D48" s="36"/>
      <c r="E48" s="37"/>
      <c r="F48" s="38"/>
      <c r="H48" s="39" t="str">
        <f t="shared" si="1"/>
        <v/>
      </c>
      <c r="I48" s="40" t="str">
        <f t="shared" si="2"/>
        <v/>
      </c>
      <c r="J48" s="41" t="str">
        <f t="shared" si="3"/>
        <v/>
      </c>
      <c r="K48" s="543">
        <v>77</v>
      </c>
      <c r="L48" s="491"/>
      <c r="M48" s="491"/>
      <c r="N48" s="491"/>
      <c r="O48" s="491"/>
    </row>
    <row r="49" spans="1:15" x14ac:dyDescent="0.2">
      <c r="A49" s="405" t="s">
        <v>403</v>
      </c>
      <c r="B49" s="51">
        <v>505</v>
      </c>
      <c r="C49" s="51">
        <v>34</v>
      </c>
      <c r="D49" s="51">
        <v>1</v>
      </c>
      <c r="E49" s="51">
        <v>433</v>
      </c>
      <c r="F49" s="47">
        <f t="shared" si="0"/>
        <v>468</v>
      </c>
      <c r="H49" s="49">
        <f t="shared" si="1"/>
        <v>0.92673267326732678</v>
      </c>
      <c r="I49" s="53">
        <f t="shared" si="2"/>
        <v>0.85742574257425741</v>
      </c>
      <c r="J49" s="54">
        <f t="shared" si="3"/>
        <v>6.9306930693069313E-2</v>
      </c>
      <c r="K49" s="543" t="s">
        <v>403</v>
      </c>
      <c r="L49" s="491"/>
      <c r="M49" s="491"/>
      <c r="N49" s="491"/>
      <c r="O49" s="491"/>
    </row>
    <row r="50" spans="1:15" x14ac:dyDescent="0.2">
      <c r="A50" s="406" t="s">
        <v>407</v>
      </c>
      <c r="B50" s="52">
        <v>173</v>
      </c>
      <c r="C50" s="52">
        <v>23</v>
      </c>
      <c r="D50" s="52">
        <v>1</v>
      </c>
      <c r="E50" s="52">
        <v>136</v>
      </c>
      <c r="F50" s="48">
        <f t="shared" si="0"/>
        <v>160</v>
      </c>
      <c r="H50" s="50">
        <f t="shared" si="1"/>
        <v>0.92485549132947975</v>
      </c>
      <c r="I50" s="55">
        <f t="shared" si="2"/>
        <v>0.78612716763005785</v>
      </c>
      <c r="J50" s="56">
        <f t="shared" si="3"/>
        <v>0.13872832369942195</v>
      </c>
      <c r="K50" s="543" t="s">
        <v>407</v>
      </c>
      <c r="L50" s="491"/>
      <c r="M50" s="491"/>
      <c r="N50" s="491"/>
      <c r="O50" s="491"/>
    </row>
    <row r="51" spans="1:15" x14ac:dyDescent="0.2">
      <c r="A51" s="407" t="s">
        <v>36</v>
      </c>
      <c r="B51" s="17">
        <v>28</v>
      </c>
      <c r="C51" s="14">
        <v>4</v>
      </c>
      <c r="D51" s="14">
        <v>0</v>
      </c>
      <c r="E51" s="23">
        <v>24</v>
      </c>
      <c r="F51" s="26">
        <f t="shared" si="0"/>
        <v>28</v>
      </c>
      <c r="H51" s="20">
        <f t="shared" si="1"/>
        <v>1</v>
      </c>
      <c r="I51" s="29">
        <f t="shared" si="2"/>
        <v>0.8571428571428571</v>
      </c>
      <c r="J51" s="30">
        <f t="shared" si="3"/>
        <v>0.14285714285714285</v>
      </c>
      <c r="K51" s="543">
        <v>25</v>
      </c>
      <c r="L51" s="491"/>
      <c r="M51" s="491"/>
      <c r="N51" s="491"/>
      <c r="O51" s="491"/>
    </row>
    <row r="52" spans="1:15" x14ac:dyDescent="0.2">
      <c r="A52" s="408" t="s">
        <v>37</v>
      </c>
      <c r="B52" s="18">
        <v>51</v>
      </c>
      <c r="C52" s="15">
        <v>4</v>
      </c>
      <c r="D52" s="15">
        <v>0</v>
      </c>
      <c r="E52" s="24">
        <v>46</v>
      </c>
      <c r="F52" s="27">
        <f t="shared" si="0"/>
        <v>50</v>
      </c>
      <c r="H52" s="21">
        <f t="shared" si="1"/>
        <v>0.98039215686274506</v>
      </c>
      <c r="I52" s="31">
        <f t="shared" si="2"/>
        <v>0.90196078431372551</v>
      </c>
      <c r="J52" s="32">
        <f t="shared" si="3"/>
        <v>7.8431372549019607E-2</v>
      </c>
      <c r="K52" s="543">
        <v>26</v>
      </c>
      <c r="L52" s="491"/>
      <c r="M52" s="491"/>
      <c r="N52" s="491"/>
      <c r="O52" s="491"/>
    </row>
    <row r="53" spans="1:15" x14ac:dyDescent="0.2">
      <c r="A53" s="409" t="s">
        <v>38</v>
      </c>
      <c r="B53" s="35">
        <v>94</v>
      </c>
      <c r="C53" s="36">
        <v>15</v>
      </c>
      <c r="D53" s="36">
        <v>1</v>
      </c>
      <c r="E53" s="37">
        <v>66</v>
      </c>
      <c r="F53" s="38">
        <f t="shared" si="0"/>
        <v>82</v>
      </c>
      <c r="H53" s="39">
        <f t="shared" si="1"/>
        <v>0.87234042553191493</v>
      </c>
      <c r="I53" s="40">
        <f t="shared" si="2"/>
        <v>0.7021276595744681</v>
      </c>
      <c r="J53" s="41">
        <f t="shared" si="3"/>
        <v>0.1702127659574468</v>
      </c>
      <c r="K53" s="543">
        <v>27</v>
      </c>
      <c r="L53" s="491"/>
      <c r="M53" s="491"/>
      <c r="N53" s="491"/>
      <c r="O53" s="491"/>
    </row>
    <row r="54" spans="1:15" x14ac:dyDescent="0.2">
      <c r="A54" s="410" t="s">
        <v>285</v>
      </c>
      <c r="B54" s="42">
        <v>27</v>
      </c>
      <c r="C54" s="42">
        <v>0</v>
      </c>
      <c r="D54" s="42">
        <v>0</v>
      </c>
      <c r="E54" s="42">
        <v>26</v>
      </c>
      <c r="F54" s="45">
        <f t="shared" si="0"/>
        <v>26</v>
      </c>
      <c r="H54" s="46">
        <f t="shared" si="1"/>
        <v>0.96296296296296291</v>
      </c>
      <c r="I54" s="43">
        <f t="shared" si="2"/>
        <v>0.96296296296296291</v>
      </c>
      <c r="J54" s="44">
        <f t="shared" si="3"/>
        <v>0</v>
      </c>
      <c r="K54" s="543" t="s">
        <v>285</v>
      </c>
      <c r="L54" s="491"/>
      <c r="M54" s="491"/>
      <c r="N54" s="491"/>
      <c r="O54" s="491"/>
    </row>
    <row r="55" spans="1:15" x14ac:dyDescent="0.2">
      <c r="A55" s="407" t="s">
        <v>39</v>
      </c>
      <c r="B55" s="17">
        <v>15</v>
      </c>
      <c r="C55" s="14">
        <v>0</v>
      </c>
      <c r="D55" s="14">
        <v>0</v>
      </c>
      <c r="E55" s="23">
        <v>15</v>
      </c>
      <c r="F55" s="26">
        <f t="shared" si="0"/>
        <v>15</v>
      </c>
      <c r="H55" s="20">
        <f t="shared" si="1"/>
        <v>1</v>
      </c>
      <c r="I55" s="29">
        <f t="shared" si="2"/>
        <v>1</v>
      </c>
      <c r="J55" s="30">
        <f t="shared" si="3"/>
        <v>0</v>
      </c>
      <c r="K55" s="543">
        <v>28</v>
      </c>
      <c r="L55" s="491"/>
      <c r="M55" s="491"/>
      <c r="N55" s="491"/>
      <c r="O55" s="491"/>
    </row>
    <row r="56" spans="1:15" x14ac:dyDescent="0.2">
      <c r="A56" s="408" t="s">
        <v>40</v>
      </c>
      <c r="B56" s="18">
        <v>5</v>
      </c>
      <c r="C56" s="15">
        <v>0</v>
      </c>
      <c r="D56" s="15">
        <v>0</v>
      </c>
      <c r="E56" s="24">
        <v>5</v>
      </c>
      <c r="F56" s="27">
        <f t="shared" si="0"/>
        <v>5</v>
      </c>
      <c r="H56" s="21">
        <f t="shared" si="1"/>
        <v>1</v>
      </c>
      <c r="I56" s="31">
        <f t="shared" si="2"/>
        <v>1</v>
      </c>
      <c r="J56" s="32">
        <f t="shared" si="3"/>
        <v>0</v>
      </c>
      <c r="K56" s="543">
        <v>29</v>
      </c>
      <c r="L56" s="491"/>
      <c r="M56" s="491"/>
      <c r="N56" s="491"/>
      <c r="O56" s="491"/>
    </row>
    <row r="57" spans="1:15" x14ac:dyDescent="0.2">
      <c r="A57" s="409" t="s">
        <v>41</v>
      </c>
      <c r="B57" s="35">
        <v>7</v>
      </c>
      <c r="C57" s="36">
        <v>0</v>
      </c>
      <c r="D57" s="36">
        <v>0</v>
      </c>
      <c r="E57" s="37">
        <v>6</v>
      </c>
      <c r="F57" s="38">
        <f t="shared" si="0"/>
        <v>6</v>
      </c>
      <c r="H57" s="39">
        <f t="shared" si="1"/>
        <v>0.8571428571428571</v>
      </c>
      <c r="I57" s="40">
        <f t="shared" si="2"/>
        <v>0.8571428571428571</v>
      </c>
      <c r="J57" s="41">
        <f t="shared" si="3"/>
        <v>0</v>
      </c>
      <c r="K57" s="543">
        <v>30</v>
      </c>
      <c r="L57" s="491"/>
      <c r="M57" s="491"/>
      <c r="N57" s="491"/>
      <c r="O57" s="491"/>
    </row>
    <row r="58" spans="1:15" x14ac:dyDescent="0.2">
      <c r="A58" s="410" t="s">
        <v>289</v>
      </c>
      <c r="B58" s="42">
        <v>37</v>
      </c>
      <c r="C58" s="42">
        <v>1</v>
      </c>
      <c r="D58" s="42">
        <v>0</v>
      </c>
      <c r="E58" s="42">
        <v>34</v>
      </c>
      <c r="F58" s="45">
        <f t="shared" si="0"/>
        <v>35</v>
      </c>
      <c r="H58" s="46">
        <f t="shared" si="1"/>
        <v>0.94594594594594594</v>
      </c>
      <c r="I58" s="43">
        <f t="shared" si="2"/>
        <v>0.91891891891891897</v>
      </c>
      <c r="J58" s="44">
        <f t="shared" si="3"/>
        <v>2.7027027027027029E-2</v>
      </c>
      <c r="K58" s="543" t="s">
        <v>289</v>
      </c>
      <c r="L58" s="491"/>
      <c r="M58" s="491"/>
      <c r="N58" s="491"/>
      <c r="O58" s="491"/>
    </row>
    <row r="59" spans="1:15" x14ac:dyDescent="0.2">
      <c r="A59" s="407" t="s">
        <v>42</v>
      </c>
      <c r="B59" s="17">
        <v>18</v>
      </c>
      <c r="C59" s="14">
        <v>1</v>
      </c>
      <c r="D59" s="14">
        <v>0</v>
      </c>
      <c r="E59" s="23">
        <v>15</v>
      </c>
      <c r="F59" s="26">
        <f t="shared" si="0"/>
        <v>16</v>
      </c>
      <c r="H59" s="20">
        <f t="shared" si="1"/>
        <v>0.88888888888888884</v>
      </c>
      <c r="I59" s="29">
        <f t="shared" si="2"/>
        <v>0.83333333333333337</v>
      </c>
      <c r="J59" s="30">
        <f t="shared" si="3"/>
        <v>5.5555555555555552E-2</v>
      </c>
      <c r="K59" s="543">
        <v>31</v>
      </c>
      <c r="L59" s="491"/>
      <c r="M59" s="491"/>
      <c r="N59" s="491"/>
      <c r="O59" s="491"/>
    </row>
    <row r="60" spans="1:15" x14ac:dyDescent="0.2">
      <c r="A60" s="408" t="s">
        <v>43</v>
      </c>
      <c r="B60" s="18">
        <v>6</v>
      </c>
      <c r="C60" s="15">
        <v>0</v>
      </c>
      <c r="D60" s="15">
        <v>0</v>
      </c>
      <c r="E60" s="24">
        <v>6</v>
      </c>
      <c r="F60" s="27">
        <f t="shared" si="0"/>
        <v>6</v>
      </c>
      <c r="H60" s="21">
        <f t="shared" si="1"/>
        <v>1</v>
      </c>
      <c r="I60" s="31">
        <f t="shared" si="2"/>
        <v>1</v>
      </c>
      <c r="J60" s="32">
        <f t="shared" si="3"/>
        <v>0</v>
      </c>
      <c r="K60" s="543">
        <v>32</v>
      </c>
      <c r="L60" s="491"/>
      <c r="M60" s="491"/>
      <c r="N60" s="491"/>
      <c r="O60" s="491"/>
    </row>
    <row r="61" spans="1:15" x14ac:dyDescent="0.2">
      <c r="A61" s="409" t="s">
        <v>44</v>
      </c>
      <c r="B61" s="35">
        <v>13</v>
      </c>
      <c r="C61" s="36">
        <v>0</v>
      </c>
      <c r="D61" s="36">
        <v>0</v>
      </c>
      <c r="E61" s="37">
        <v>13</v>
      </c>
      <c r="F61" s="38">
        <f t="shared" si="0"/>
        <v>13</v>
      </c>
      <c r="H61" s="39">
        <f t="shared" si="1"/>
        <v>1</v>
      </c>
      <c r="I61" s="40">
        <f t="shared" si="2"/>
        <v>1</v>
      </c>
      <c r="J61" s="41">
        <f t="shared" si="3"/>
        <v>0</v>
      </c>
      <c r="K61" s="543">
        <v>33</v>
      </c>
      <c r="L61" s="491"/>
      <c r="M61" s="491"/>
      <c r="N61" s="491"/>
      <c r="O61" s="491"/>
    </row>
    <row r="62" spans="1:15" x14ac:dyDescent="0.2">
      <c r="A62" s="410" t="s">
        <v>293</v>
      </c>
      <c r="B62" s="42">
        <v>21</v>
      </c>
      <c r="C62" s="42">
        <v>0</v>
      </c>
      <c r="D62" s="42">
        <v>0</v>
      </c>
      <c r="E62" s="42">
        <v>20</v>
      </c>
      <c r="F62" s="45">
        <f t="shared" si="0"/>
        <v>20</v>
      </c>
      <c r="H62" s="46">
        <f t="shared" si="1"/>
        <v>0.95238095238095233</v>
      </c>
      <c r="I62" s="43">
        <f t="shared" si="2"/>
        <v>0.95238095238095233</v>
      </c>
      <c r="J62" s="44">
        <f t="shared" si="3"/>
        <v>0</v>
      </c>
      <c r="K62" s="543" t="s">
        <v>293</v>
      </c>
      <c r="L62" s="491"/>
      <c r="M62" s="491"/>
      <c r="N62" s="491"/>
      <c r="O62" s="491"/>
    </row>
    <row r="63" spans="1:15" x14ac:dyDescent="0.2">
      <c r="A63" s="407" t="s">
        <v>45</v>
      </c>
      <c r="B63" s="17">
        <v>3</v>
      </c>
      <c r="C63" s="14">
        <v>0</v>
      </c>
      <c r="D63" s="14">
        <v>0</v>
      </c>
      <c r="E63" s="23">
        <v>3</v>
      </c>
      <c r="F63" s="26"/>
      <c r="H63" s="21">
        <f t="shared" si="1"/>
        <v>0</v>
      </c>
      <c r="I63" s="31">
        <f t="shared" si="2"/>
        <v>1</v>
      </c>
      <c r="J63" s="32">
        <f t="shared" si="3"/>
        <v>0</v>
      </c>
      <c r="K63" s="543">
        <v>34</v>
      </c>
      <c r="L63" s="491"/>
      <c r="M63" s="491"/>
      <c r="N63" s="491"/>
      <c r="O63" s="491"/>
    </row>
    <row r="64" spans="1:15" x14ac:dyDescent="0.2">
      <c r="A64" s="408" t="s">
        <v>46</v>
      </c>
      <c r="B64" s="18">
        <v>14</v>
      </c>
      <c r="C64" s="15">
        <v>0</v>
      </c>
      <c r="D64" s="15">
        <v>0</v>
      </c>
      <c r="E64" s="24">
        <v>13</v>
      </c>
      <c r="F64" s="27">
        <f t="shared" si="0"/>
        <v>13</v>
      </c>
      <c r="H64" s="21">
        <f t="shared" si="1"/>
        <v>0.9285714285714286</v>
      </c>
      <c r="I64" s="31">
        <f t="shared" si="2"/>
        <v>0.9285714285714286</v>
      </c>
      <c r="J64" s="32">
        <f t="shared" si="3"/>
        <v>0</v>
      </c>
      <c r="K64" s="543">
        <v>35</v>
      </c>
      <c r="L64" s="491"/>
      <c r="M64" s="491"/>
      <c r="N64" s="491"/>
      <c r="O64" s="491"/>
    </row>
    <row r="65" spans="1:15" x14ac:dyDescent="0.2">
      <c r="A65" s="408" t="s">
        <v>47</v>
      </c>
      <c r="B65" s="18">
        <v>2</v>
      </c>
      <c r="C65" s="15">
        <v>0</v>
      </c>
      <c r="D65" s="15">
        <v>0</v>
      </c>
      <c r="E65" s="24">
        <v>2</v>
      </c>
      <c r="F65" s="27">
        <f t="shared" si="0"/>
        <v>2</v>
      </c>
      <c r="H65" s="21">
        <f t="shared" si="1"/>
        <v>1</v>
      </c>
      <c r="I65" s="31">
        <f t="shared" si="2"/>
        <v>1</v>
      </c>
      <c r="J65" s="32">
        <f t="shared" si="3"/>
        <v>0</v>
      </c>
      <c r="K65" s="543">
        <v>36</v>
      </c>
      <c r="L65" s="491"/>
      <c r="M65" s="491"/>
      <c r="N65" s="491"/>
      <c r="O65" s="491"/>
    </row>
    <row r="66" spans="1:15" x14ac:dyDescent="0.2">
      <c r="A66" s="409" t="s">
        <v>48</v>
      </c>
      <c r="B66" s="35">
        <v>2</v>
      </c>
      <c r="C66" s="36">
        <v>0</v>
      </c>
      <c r="D66" s="36">
        <v>0</v>
      </c>
      <c r="E66" s="37">
        <v>2</v>
      </c>
      <c r="F66" s="38">
        <f t="shared" si="0"/>
        <v>2</v>
      </c>
      <c r="H66" s="39">
        <f t="shared" si="1"/>
        <v>1</v>
      </c>
      <c r="I66" s="40">
        <f t="shared" si="2"/>
        <v>1</v>
      </c>
      <c r="J66" s="41">
        <f t="shared" si="3"/>
        <v>0</v>
      </c>
      <c r="K66" s="543">
        <v>37</v>
      </c>
      <c r="L66" s="491"/>
      <c r="M66" s="491"/>
      <c r="N66" s="491"/>
      <c r="O66" s="491"/>
    </row>
    <row r="67" spans="1:15" ht="38.25" x14ac:dyDescent="0.2">
      <c r="A67" s="410" t="s">
        <v>408</v>
      </c>
      <c r="B67" s="42">
        <v>157</v>
      </c>
      <c r="C67" s="42">
        <v>7</v>
      </c>
      <c r="D67" s="42">
        <v>0</v>
      </c>
      <c r="E67" s="42">
        <v>136</v>
      </c>
      <c r="F67" s="45">
        <f t="shared" si="0"/>
        <v>143</v>
      </c>
      <c r="H67" s="46">
        <f t="shared" si="1"/>
        <v>0.91082802547770703</v>
      </c>
      <c r="I67" s="43">
        <f t="shared" si="2"/>
        <v>0.86624203821656054</v>
      </c>
      <c r="J67" s="44">
        <f t="shared" si="3"/>
        <v>4.4585987261146494E-2</v>
      </c>
      <c r="K67" s="543" t="s">
        <v>408</v>
      </c>
      <c r="L67" s="491"/>
      <c r="M67" s="491"/>
      <c r="N67" s="491"/>
      <c r="O67" s="491"/>
    </row>
    <row r="68" spans="1:15" x14ac:dyDescent="0.2">
      <c r="A68" s="407" t="s">
        <v>49</v>
      </c>
      <c r="B68" s="17">
        <v>64</v>
      </c>
      <c r="C68" s="14">
        <v>3</v>
      </c>
      <c r="D68" s="14">
        <v>0</v>
      </c>
      <c r="E68" s="23">
        <v>56</v>
      </c>
      <c r="F68" s="26">
        <f t="shared" si="0"/>
        <v>59</v>
      </c>
      <c r="H68" s="20">
        <f t="shared" si="1"/>
        <v>0.921875</v>
      </c>
      <c r="I68" s="29">
        <f t="shared" si="2"/>
        <v>0.875</v>
      </c>
      <c r="J68" s="30">
        <f t="shared" si="3"/>
        <v>4.6875E-2</v>
      </c>
      <c r="K68" s="543">
        <v>60</v>
      </c>
      <c r="L68" s="491"/>
      <c r="M68" s="491"/>
      <c r="N68" s="491"/>
      <c r="O68" s="491"/>
    </row>
    <row r="69" spans="1:15" x14ac:dyDescent="0.2">
      <c r="A69" s="408" t="s">
        <v>50</v>
      </c>
      <c r="B69" s="18">
        <v>42</v>
      </c>
      <c r="C69" s="15">
        <v>1</v>
      </c>
      <c r="D69" s="15">
        <v>0</v>
      </c>
      <c r="E69" s="24">
        <v>35</v>
      </c>
      <c r="F69" s="27">
        <f t="shared" si="0"/>
        <v>36</v>
      </c>
      <c r="H69" s="21">
        <f t="shared" si="1"/>
        <v>0.8571428571428571</v>
      </c>
      <c r="I69" s="31">
        <f t="shared" si="2"/>
        <v>0.83333333333333337</v>
      </c>
      <c r="J69" s="32">
        <f t="shared" si="3"/>
        <v>2.3809523809523808E-2</v>
      </c>
      <c r="K69" s="543">
        <v>61</v>
      </c>
      <c r="L69" s="491"/>
      <c r="M69" s="491"/>
      <c r="N69" s="491"/>
      <c r="O69" s="491"/>
    </row>
    <row r="70" spans="1:15" x14ac:dyDescent="0.2">
      <c r="A70" s="408" t="s">
        <v>51</v>
      </c>
      <c r="B70" s="18">
        <v>16</v>
      </c>
      <c r="C70" s="15">
        <v>0</v>
      </c>
      <c r="D70" s="15">
        <v>0</v>
      </c>
      <c r="E70" s="24">
        <v>16</v>
      </c>
      <c r="F70" s="27">
        <f t="shared" si="0"/>
        <v>16</v>
      </c>
      <c r="H70" s="21">
        <f t="shared" si="1"/>
        <v>1</v>
      </c>
      <c r="I70" s="31">
        <f t="shared" si="2"/>
        <v>1</v>
      </c>
      <c r="J70" s="32">
        <f t="shared" si="3"/>
        <v>0</v>
      </c>
      <c r="K70" s="543">
        <v>62</v>
      </c>
      <c r="L70" s="491"/>
      <c r="M70" s="491"/>
      <c r="N70" s="491"/>
      <c r="O70" s="491"/>
    </row>
    <row r="71" spans="1:15" x14ac:dyDescent="0.2">
      <c r="A71" s="409" t="s">
        <v>52</v>
      </c>
      <c r="B71" s="35">
        <v>35</v>
      </c>
      <c r="C71" s="36">
        <v>3</v>
      </c>
      <c r="D71" s="36">
        <v>0</v>
      </c>
      <c r="E71" s="37">
        <v>29</v>
      </c>
      <c r="F71" s="38">
        <f t="shared" si="0"/>
        <v>32</v>
      </c>
      <c r="H71" s="39">
        <f t="shared" si="1"/>
        <v>0.91428571428571426</v>
      </c>
      <c r="I71" s="40">
        <f t="shared" si="2"/>
        <v>0.82857142857142863</v>
      </c>
      <c r="J71" s="41">
        <f t="shared" si="3"/>
        <v>8.5714285714285715E-2</v>
      </c>
      <c r="K71" s="543">
        <v>63</v>
      </c>
      <c r="L71" s="491"/>
      <c r="M71" s="491"/>
      <c r="N71" s="491"/>
      <c r="O71" s="491"/>
    </row>
    <row r="72" spans="1:15" x14ac:dyDescent="0.2">
      <c r="A72" s="410" t="s">
        <v>409</v>
      </c>
      <c r="B72" s="42">
        <v>90</v>
      </c>
      <c r="C72" s="42">
        <v>3</v>
      </c>
      <c r="D72" s="42">
        <v>0</v>
      </c>
      <c r="E72" s="42">
        <v>81</v>
      </c>
      <c r="F72" s="45">
        <f t="shared" si="0"/>
        <v>84</v>
      </c>
      <c r="H72" s="46">
        <f t="shared" si="1"/>
        <v>0.93333333333333335</v>
      </c>
      <c r="I72" s="43">
        <f t="shared" si="2"/>
        <v>0.9</v>
      </c>
      <c r="J72" s="44">
        <f t="shared" si="3"/>
        <v>3.3333333333333333E-2</v>
      </c>
      <c r="K72" s="543" t="s">
        <v>409</v>
      </c>
      <c r="L72" s="491"/>
      <c r="M72" s="491"/>
      <c r="N72" s="491"/>
      <c r="O72" s="491"/>
    </row>
    <row r="73" spans="1:15" x14ac:dyDescent="0.2">
      <c r="A73" s="407" t="s">
        <v>53</v>
      </c>
      <c r="B73" s="17">
        <v>23</v>
      </c>
      <c r="C73" s="14">
        <v>1</v>
      </c>
      <c r="D73" s="14">
        <v>0</v>
      </c>
      <c r="E73" s="23">
        <v>19</v>
      </c>
      <c r="F73" s="26">
        <f t="shared" si="0"/>
        <v>20</v>
      </c>
      <c r="H73" s="20">
        <f t="shared" si="1"/>
        <v>0.86956521739130432</v>
      </c>
      <c r="I73" s="29">
        <f t="shared" si="2"/>
        <v>0.82608695652173914</v>
      </c>
      <c r="J73" s="30">
        <f t="shared" si="3"/>
        <v>4.3478260869565216E-2</v>
      </c>
      <c r="K73" s="543">
        <v>64</v>
      </c>
      <c r="L73" s="491"/>
      <c r="M73" s="491"/>
      <c r="N73" s="491"/>
      <c r="O73" s="491"/>
    </row>
    <row r="74" spans="1:15" x14ac:dyDescent="0.2">
      <c r="A74" s="408" t="s">
        <v>54</v>
      </c>
      <c r="B74" s="18">
        <v>25</v>
      </c>
      <c r="C74" s="15">
        <v>1</v>
      </c>
      <c r="D74" s="15">
        <v>0</v>
      </c>
      <c r="E74" s="24">
        <v>21</v>
      </c>
      <c r="F74" s="27">
        <f t="shared" ref="F74:F85" si="4">SUM(C74:E74)</f>
        <v>22</v>
      </c>
      <c r="H74" s="21">
        <f t="shared" si="1"/>
        <v>0.88</v>
      </c>
      <c r="I74" s="31">
        <f t="shared" si="2"/>
        <v>0.84</v>
      </c>
      <c r="J74" s="32">
        <f t="shared" si="3"/>
        <v>0.04</v>
      </c>
      <c r="K74" s="543">
        <v>65</v>
      </c>
      <c r="L74" s="491"/>
      <c r="M74" s="491"/>
      <c r="N74" s="491"/>
      <c r="O74" s="491"/>
    </row>
    <row r="75" spans="1:15" x14ac:dyDescent="0.2">
      <c r="A75" s="408" t="s">
        <v>55</v>
      </c>
      <c r="B75" s="18">
        <v>12</v>
      </c>
      <c r="C75" s="15">
        <v>0</v>
      </c>
      <c r="D75" s="15">
        <v>0</v>
      </c>
      <c r="E75" s="24">
        <v>12</v>
      </c>
      <c r="F75" s="27">
        <f t="shared" si="4"/>
        <v>12</v>
      </c>
      <c r="H75" s="21">
        <f t="shared" si="1"/>
        <v>1</v>
      </c>
      <c r="I75" s="31">
        <f t="shared" si="2"/>
        <v>1</v>
      </c>
      <c r="J75" s="32">
        <f t="shared" si="3"/>
        <v>0</v>
      </c>
      <c r="K75" s="543">
        <v>66</v>
      </c>
      <c r="L75" s="491"/>
      <c r="M75" s="491"/>
      <c r="N75" s="491"/>
      <c r="O75" s="491"/>
    </row>
    <row r="76" spans="1:15" x14ac:dyDescent="0.2">
      <c r="A76" s="408" t="s">
        <v>56</v>
      </c>
      <c r="B76" s="18">
        <v>18</v>
      </c>
      <c r="C76" s="15">
        <v>0</v>
      </c>
      <c r="D76" s="15">
        <v>0</v>
      </c>
      <c r="E76" s="24">
        <v>18</v>
      </c>
      <c r="F76" s="27">
        <f t="shared" si="4"/>
        <v>18</v>
      </c>
      <c r="H76" s="21">
        <f t="shared" ref="H76:H89" si="5">IFERROR(F76/B76,"")</f>
        <v>1</v>
      </c>
      <c r="I76" s="31">
        <f t="shared" ref="I76:I89" si="6">IFERROR(E76/B76,"")</f>
        <v>1</v>
      </c>
      <c r="J76" s="32">
        <f t="shared" ref="J76:J89" si="7">IFERROR((D76+C76)/B76,"")</f>
        <v>0</v>
      </c>
      <c r="K76" s="543">
        <v>67</v>
      </c>
      <c r="L76" s="491"/>
      <c r="M76" s="491"/>
      <c r="N76" s="491"/>
      <c r="O76" s="491"/>
    </row>
    <row r="77" spans="1:15" x14ac:dyDescent="0.2">
      <c r="A77" s="408" t="s">
        <v>57</v>
      </c>
      <c r="B77" s="18">
        <v>7</v>
      </c>
      <c r="C77" s="15">
        <v>0</v>
      </c>
      <c r="D77" s="15">
        <v>0</v>
      </c>
      <c r="E77" s="24">
        <v>7</v>
      </c>
      <c r="F77" s="27">
        <f t="shared" si="4"/>
        <v>7</v>
      </c>
      <c r="H77" s="21">
        <f t="shared" si="5"/>
        <v>1</v>
      </c>
      <c r="I77" s="31">
        <f t="shared" si="6"/>
        <v>1</v>
      </c>
      <c r="J77" s="32">
        <f t="shared" si="7"/>
        <v>0</v>
      </c>
      <c r="K77" s="543">
        <v>68</v>
      </c>
      <c r="L77" s="491"/>
      <c r="M77" s="491"/>
      <c r="N77" s="491"/>
      <c r="O77" s="491"/>
    </row>
    <row r="78" spans="1:15" x14ac:dyDescent="0.2">
      <c r="A78" s="409">
        <v>69</v>
      </c>
      <c r="B78" s="35">
        <v>5</v>
      </c>
      <c r="C78" s="36">
        <v>1</v>
      </c>
      <c r="D78" s="36">
        <v>0</v>
      </c>
      <c r="E78" s="37">
        <v>4</v>
      </c>
      <c r="F78" s="38">
        <f t="shared" si="4"/>
        <v>5</v>
      </c>
      <c r="H78" s="39">
        <f t="shared" si="5"/>
        <v>1</v>
      </c>
      <c r="I78" s="40">
        <f t="shared" si="6"/>
        <v>0.8</v>
      </c>
      <c r="J78" s="41">
        <f t="shared" si="7"/>
        <v>0.2</v>
      </c>
      <c r="K78" s="543">
        <v>69</v>
      </c>
      <c r="L78" s="491"/>
      <c r="M78" s="491"/>
      <c r="N78" s="491"/>
      <c r="O78" s="491"/>
    </row>
    <row r="79" spans="1:15" ht="25.5" x14ac:dyDescent="0.2">
      <c r="A79" s="405" t="s">
        <v>472</v>
      </c>
      <c r="B79" s="51">
        <v>46</v>
      </c>
      <c r="C79" s="51">
        <v>1</v>
      </c>
      <c r="D79" s="51">
        <v>0</v>
      </c>
      <c r="E79" s="51">
        <v>43</v>
      </c>
      <c r="F79" s="47">
        <f t="shared" si="4"/>
        <v>44</v>
      </c>
      <c r="H79" s="49">
        <f t="shared" si="5"/>
        <v>0.95652173913043481</v>
      </c>
      <c r="I79" s="53">
        <f t="shared" si="6"/>
        <v>0.93478260869565222</v>
      </c>
      <c r="J79" s="54">
        <f t="shared" si="7"/>
        <v>2.1739130434782608E-2</v>
      </c>
      <c r="K79" s="543" t="s">
        <v>446</v>
      </c>
      <c r="L79" s="491"/>
      <c r="M79" s="491"/>
      <c r="N79" s="491"/>
      <c r="O79" s="491"/>
    </row>
    <row r="80" spans="1:15" x14ac:dyDescent="0.2">
      <c r="A80" s="406" t="s">
        <v>85</v>
      </c>
      <c r="B80" s="52">
        <v>27</v>
      </c>
      <c r="C80" s="52">
        <v>1</v>
      </c>
      <c r="D80" s="52">
        <v>0</v>
      </c>
      <c r="E80" s="52">
        <v>25</v>
      </c>
      <c r="F80" s="48">
        <f t="shared" si="4"/>
        <v>26</v>
      </c>
      <c r="H80" s="50">
        <f t="shared" si="5"/>
        <v>0.96296296296296291</v>
      </c>
      <c r="I80" s="55">
        <f t="shared" si="6"/>
        <v>0.92592592592592593</v>
      </c>
      <c r="J80" s="56">
        <f t="shared" si="7"/>
        <v>3.7037037037037035E-2</v>
      </c>
      <c r="K80" s="543" t="s">
        <v>85</v>
      </c>
      <c r="L80" s="491"/>
      <c r="M80" s="491"/>
      <c r="N80" s="491"/>
      <c r="O80" s="491"/>
    </row>
    <row r="81" spans="1:15" x14ac:dyDescent="0.2">
      <c r="A81" s="407" t="s">
        <v>32</v>
      </c>
      <c r="B81" s="17">
        <v>8</v>
      </c>
      <c r="C81" s="14">
        <v>0</v>
      </c>
      <c r="D81" s="14">
        <v>0</v>
      </c>
      <c r="E81" s="23">
        <v>8</v>
      </c>
      <c r="F81" s="26">
        <f t="shared" si="4"/>
        <v>8</v>
      </c>
      <c r="H81" s="20">
        <f t="shared" si="5"/>
        <v>1</v>
      </c>
      <c r="I81" s="29">
        <f t="shared" si="6"/>
        <v>1</v>
      </c>
      <c r="J81" s="30">
        <f t="shared" si="7"/>
        <v>0</v>
      </c>
      <c r="K81" s="543">
        <v>85</v>
      </c>
      <c r="L81" s="491"/>
      <c r="M81" s="491"/>
      <c r="N81" s="491"/>
      <c r="O81" s="491"/>
    </row>
    <row r="82" spans="1:15" x14ac:dyDescent="0.2">
      <c r="A82" s="408" t="s">
        <v>33</v>
      </c>
      <c r="B82" s="18">
        <v>9</v>
      </c>
      <c r="C82" s="15">
        <v>1</v>
      </c>
      <c r="D82" s="15">
        <v>0</v>
      </c>
      <c r="E82" s="24">
        <v>8</v>
      </c>
      <c r="F82" s="27">
        <f t="shared" si="4"/>
        <v>9</v>
      </c>
      <c r="H82" s="21">
        <f t="shared" si="5"/>
        <v>1</v>
      </c>
      <c r="I82" s="31">
        <f t="shared" si="6"/>
        <v>0.88888888888888884</v>
      </c>
      <c r="J82" s="32">
        <f>IFERROR((D82+C82)/B82,"")</f>
        <v>0.1111111111111111</v>
      </c>
      <c r="K82" s="543">
        <v>86</v>
      </c>
      <c r="L82" s="491"/>
      <c r="M82" s="491"/>
      <c r="N82" s="491"/>
      <c r="O82" s="491"/>
    </row>
    <row r="83" spans="1:15" x14ac:dyDescent="0.2">
      <c r="A83" s="412" t="s">
        <v>34</v>
      </c>
      <c r="B83" s="19">
        <v>10</v>
      </c>
      <c r="C83" s="16">
        <v>0</v>
      </c>
      <c r="D83" s="16">
        <v>0</v>
      </c>
      <c r="E83" s="25">
        <v>9</v>
      </c>
      <c r="F83" s="28">
        <f t="shared" si="4"/>
        <v>9</v>
      </c>
      <c r="H83" s="22">
        <f t="shared" si="5"/>
        <v>0.9</v>
      </c>
      <c r="I83" s="33">
        <f t="shared" si="6"/>
        <v>0.9</v>
      </c>
      <c r="J83" s="34">
        <f t="shared" si="7"/>
        <v>0</v>
      </c>
      <c r="K83" s="543">
        <v>87</v>
      </c>
      <c r="L83" s="491"/>
      <c r="M83" s="491"/>
      <c r="N83" s="491"/>
      <c r="O83" s="491"/>
    </row>
    <row r="84" spans="1:15" x14ac:dyDescent="0.2">
      <c r="A84" s="406" t="s">
        <v>445</v>
      </c>
      <c r="B84" s="52">
        <v>19</v>
      </c>
      <c r="C84" s="52">
        <v>0</v>
      </c>
      <c r="D84" s="52">
        <v>0</v>
      </c>
      <c r="E84" s="52">
        <v>18</v>
      </c>
      <c r="F84" s="48">
        <f t="shared" si="4"/>
        <v>18</v>
      </c>
      <c r="H84" s="50">
        <f t="shared" si="5"/>
        <v>0.94736842105263153</v>
      </c>
      <c r="I84" s="55">
        <f t="shared" si="6"/>
        <v>0.94736842105263153</v>
      </c>
      <c r="J84" s="56">
        <f t="shared" si="7"/>
        <v>0</v>
      </c>
      <c r="K84" s="543" t="s">
        <v>445</v>
      </c>
      <c r="L84" s="491"/>
      <c r="M84" s="491"/>
      <c r="N84" s="491"/>
      <c r="O84" s="491"/>
    </row>
    <row r="85" spans="1:15" x14ac:dyDescent="0.2">
      <c r="A85" s="407">
        <v>90</v>
      </c>
      <c r="B85" s="17">
        <v>5</v>
      </c>
      <c r="C85" s="14">
        <v>0</v>
      </c>
      <c r="D85" s="14">
        <v>0</v>
      </c>
      <c r="E85" s="23">
        <v>4</v>
      </c>
      <c r="F85" s="26">
        <f t="shared" si="4"/>
        <v>4</v>
      </c>
      <c r="H85" s="20">
        <f t="shared" si="5"/>
        <v>0.8</v>
      </c>
      <c r="I85" s="29">
        <f t="shared" si="6"/>
        <v>0.8</v>
      </c>
      <c r="J85" s="30">
        <f t="shared" si="7"/>
        <v>0</v>
      </c>
      <c r="K85" s="543">
        <v>90</v>
      </c>
      <c r="L85" s="491"/>
      <c r="M85" s="491"/>
      <c r="N85" s="491"/>
      <c r="O85" s="491"/>
    </row>
    <row r="86" spans="1:15" s="491" customFormat="1" x14ac:dyDescent="0.2">
      <c r="A86" s="528">
        <v>91</v>
      </c>
      <c r="B86" s="17">
        <v>8</v>
      </c>
      <c r="C86" s="14">
        <v>0</v>
      </c>
      <c r="D86" s="14">
        <v>0</v>
      </c>
      <c r="E86" s="23">
        <v>8</v>
      </c>
      <c r="F86" s="26">
        <f t="shared" ref="F86:F87" si="8">SUM(C86:E86)</f>
        <v>8</v>
      </c>
      <c r="H86" s="20">
        <f t="shared" ref="H86:H87" si="9">IFERROR(F86/B86,"")</f>
        <v>1</v>
      </c>
      <c r="I86" s="29">
        <f t="shared" ref="I86:I87" si="10">IFERROR(E86/B86,"")</f>
        <v>1</v>
      </c>
      <c r="J86" s="30">
        <f t="shared" ref="J86:J87" si="11">IFERROR((D86+C86)/B86,"")</f>
        <v>0</v>
      </c>
      <c r="K86" s="543">
        <v>91</v>
      </c>
    </row>
    <row r="87" spans="1:15" x14ac:dyDescent="0.2">
      <c r="A87" s="528">
        <v>92</v>
      </c>
      <c r="B87" s="17">
        <v>6</v>
      </c>
      <c r="C87" s="14">
        <v>0</v>
      </c>
      <c r="D87" s="14">
        <v>0</v>
      </c>
      <c r="E87" s="23">
        <v>6</v>
      </c>
      <c r="F87" s="26">
        <f t="shared" si="8"/>
        <v>6</v>
      </c>
      <c r="G87" s="491"/>
      <c r="H87" s="20">
        <f t="shared" si="9"/>
        <v>1</v>
      </c>
      <c r="I87" s="29">
        <f t="shared" si="10"/>
        <v>1</v>
      </c>
      <c r="J87" s="30">
        <f t="shared" si="11"/>
        <v>0</v>
      </c>
      <c r="K87" s="543">
        <v>92</v>
      </c>
      <c r="L87" s="491"/>
      <c r="M87" s="491"/>
      <c r="N87" s="491"/>
      <c r="O87" s="491"/>
    </row>
    <row r="88" spans="1:15" x14ac:dyDescent="0.2">
      <c r="A88" s="98"/>
      <c r="B88" s="99"/>
      <c r="C88" s="100"/>
      <c r="D88" s="100"/>
      <c r="E88" s="100"/>
      <c r="F88" s="99"/>
      <c r="H88" s="101" t="str">
        <f t="shared" si="5"/>
        <v/>
      </c>
      <c r="I88" s="102" t="str">
        <f t="shared" si="6"/>
        <v/>
      </c>
      <c r="J88" s="102" t="str">
        <f t="shared" si="7"/>
        <v/>
      </c>
    </row>
    <row r="89" spans="1:15" x14ac:dyDescent="0.2">
      <c r="A89" s="8" t="s">
        <v>59</v>
      </c>
      <c r="B89" s="12">
        <f>B79+B49+B20+B11</f>
        <v>1310</v>
      </c>
      <c r="C89" s="12">
        <f>C79+C49+C20+C11</f>
        <v>139</v>
      </c>
      <c r="D89" s="12">
        <f>D79+D49+D20+D11</f>
        <v>4</v>
      </c>
      <c r="E89" s="12">
        <f>E79+E49+E20+E11</f>
        <v>1094</v>
      </c>
      <c r="F89" s="13">
        <f>F79+F49+F20+F11</f>
        <v>1237</v>
      </c>
      <c r="G89" s="7"/>
      <c r="H89" s="11">
        <f t="shared" si="5"/>
        <v>0.94427480916030537</v>
      </c>
      <c r="I89" s="9">
        <f t="shared" si="6"/>
        <v>0.83511450381679386</v>
      </c>
      <c r="J89" s="10">
        <f t="shared" si="7"/>
        <v>0.10916030534351145</v>
      </c>
    </row>
    <row r="91" spans="1:15" x14ac:dyDescent="0.2">
      <c r="A91" s="294" t="s">
        <v>466</v>
      </c>
    </row>
    <row r="92" spans="1:15" x14ac:dyDescent="0.2">
      <c r="A92" s="295" t="s">
        <v>505</v>
      </c>
    </row>
    <row r="93" spans="1:15" x14ac:dyDescent="0.2">
      <c r="A93" s="6"/>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7"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92D050"/>
    <pageSetUpPr fitToPage="1"/>
  </sheetPr>
  <dimension ref="A1:O90"/>
  <sheetViews>
    <sheetView showGridLines="0" topLeftCell="A40" workbookViewId="0">
      <selection activeCell="K19" sqref="K19"/>
    </sheetView>
  </sheetViews>
  <sheetFormatPr baseColWidth="10" defaultRowHeight="12.75" x14ac:dyDescent="0.2"/>
  <cols>
    <col min="1" max="1" width="31" customWidth="1"/>
    <col min="7" max="7" width="4.6640625" customWidth="1"/>
    <col min="8" max="10" width="16" customWidth="1"/>
    <col min="11" max="11" width="0" style="543" hidden="1" customWidth="1"/>
  </cols>
  <sheetData>
    <row r="1" spans="1:15" ht="13.5" thickBot="1" x14ac:dyDescent="0.25"/>
    <row r="2" spans="1:15" ht="37.5" customHeight="1" thickTop="1" thickBot="1" x14ac:dyDescent="0.25">
      <c r="A2" s="581" t="s">
        <v>498</v>
      </c>
      <c r="B2" s="593"/>
      <c r="C2" s="593"/>
      <c r="D2" s="593"/>
      <c r="E2" s="593"/>
      <c r="F2" s="593"/>
      <c r="G2" s="593"/>
      <c r="H2" s="593"/>
      <c r="I2" s="593"/>
      <c r="J2" s="594"/>
    </row>
    <row r="3" spans="1:15" ht="13.5" thickTop="1" x14ac:dyDescent="0.2"/>
    <row r="4" spans="1:15" ht="6.75" customHeight="1" x14ac:dyDescent="0.2"/>
    <row r="5" spans="1:15" x14ac:dyDescent="0.2">
      <c r="A5" s="598" t="s">
        <v>435</v>
      </c>
      <c r="B5" s="598"/>
      <c r="C5" s="598"/>
      <c r="D5" s="598"/>
      <c r="E5" s="598"/>
      <c r="F5" s="598"/>
      <c r="G5" s="598"/>
      <c r="H5" s="598"/>
      <c r="I5" s="598"/>
      <c r="J5" s="598"/>
    </row>
    <row r="6" spans="1:15" s="103" customFormat="1" x14ac:dyDescent="0.2">
      <c r="A6" s="298"/>
      <c r="B6" s="298"/>
      <c r="C6" s="298"/>
      <c r="D6" s="298"/>
      <c r="E6" s="298"/>
      <c r="F6" s="298"/>
      <c r="G6" s="298"/>
      <c r="H6" s="298"/>
      <c r="I6" s="298"/>
      <c r="J6" s="298"/>
      <c r="K6" s="557"/>
    </row>
    <row r="7" spans="1:15" ht="5.25" customHeight="1" x14ac:dyDescent="0.2"/>
    <row r="8" spans="1:15" ht="25.5" customHeight="1" x14ac:dyDescent="0.2">
      <c r="A8" s="6"/>
      <c r="B8" s="611" t="s">
        <v>60</v>
      </c>
      <c r="C8" s="605" t="s">
        <v>61</v>
      </c>
      <c r="D8" s="606"/>
      <c r="E8" s="607"/>
      <c r="F8" s="609" t="s">
        <v>62</v>
      </c>
      <c r="H8" s="613" t="s">
        <v>66</v>
      </c>
      <c r="I8" s="614" t="s">
        <v>67</v>
      </c>
      <c r="J8" s="608" t="s">
        <v>68</v>
      </c>
    </row>
    <row r="9" spans="1:15" ht="25.5" customHeight="1" x14ac:dyDescent="0.2">
      <c r="A9" s="6"/>
      <c r="B9" s="612"/>
      <c r="C9" s="1" t="s">
        <v>63</v>
      </c>
      <c r="D9" s="2" t="s">
        <v>64</v>
      </c>
      <c r="E9" s="3" t="s">
        <v>65</v>
      </c>
      <c r="F9" s="610"/>
      <c r="H9" s="613"/>
      <c r="I9" s="614"/>
      <c r="J9" s="608"/>
    </row>
    <row r="10" spans="1:15" x14ac:dyDescent="0.2">
      <c r="A10" s="6"/>
    </row>
    <row r="11" spans="1:15" x14ac:dyDescent="0.2">
      <c r="A11" s="405" t="s">
        <v>0</v>
      </c>
      <c r="B11" s="51">
        <v>145</v>
      </c>
      <c r="C11" s="51">
        <v>37</v>
      </c>
      <c r="D11" s="51">
        <v>1</v>
      </c>
      <c r="E11" s="51">
        <v>96</v>
      </c>
      <c r="F11" s="47">
        <f t="shared" ref="F11:F71" si="0">SUM(C11:E11)</f>
        <v>134</v>
      </c>
      <c r="H11" s="49">
        <f>IFERROR(F11/B11,"")</f>
        <v>0.92413793103448272</v>
      </c>
      <c r="I11" s="53">
        <f>IFERROR(E11/B11,"")</f>
        <v>0.66206896551724137</v>
      </c>
      <c r="J11" s="54">
        <f>IFERROR((D11+C11)/B11,"")</f>
        <v>0.2620689655172414</v>
      </c>
      <c r="K11" s="543" t="s">
        <v>0</v>
      </c>
      <c r="M11" s="491"/>
      <c r="N11" s="491"/>
      <c r="O11" s="491"/>
    </row>
    <row r="12" spans="1:15" x14ac:dyDescent="0.2">
      <c r="A12" s="406" t="s">
        <v>404</v>
      </c>
      <c r="B12" s="52">
        <v>78</v>
      </c>
      <c r="C12" s="52">
        <v>27</v>
      </c>
      <c r="D12" s="52">
        <v>1</v>
      </c>
      <c r="E12" s="52">
        <v>44</v>
      </c>
      <c r="F12" s="48">
        <f t="shared" si="0"/>
        <v>72</v>
      </c>
      <c r="H12" s="50">
        <f t="shared" ref="H12:H75" si="1">IFERROR(F12/B12,"")</f>
        <v>0.92307692307692313</v>
      </c>
      <c r="I12" s="55">
        <f t="shared" ref="I12:I75" si="2">IFERROR(E12/B12,"")</f>
        <v>0.5641025641025641</v>
      </c>
      <c r="J12" s="56">
        <f t="shared" ref="J12:J75" si="3">IFERROR((D12+C12)/B12,"")</f>
        <v>0.35897435897435898</v>
      </c>
      <c r="K12" s="543" t="s">
        <v>404</v>
      </c>
      <c r="L12" s="491"/>
      <c r="M12" s="491"/>
      <c r="N12" s="491"/>
      <c r="O12" s="491"/>
    </row>
    <row r="13" spans="1:15" x14ac:dyDescent="0.2">
      <c r="A13" s="407" t="s">
        <v>1</v>
      </c>
      <c r="B13" s="17">
        <v>25</v>
      </c>
      <c r="C13" s="14">
        <v>12</v>
      </c>
      <c r="D13" s="14">
        <v>0</v>
      </c>
      <c r="E13" s="23">
        <v>9</v>
      </c>
      <c r="F13" s="26">
        <f t="shared" si="0"/>
        <v>21</v>
      </c>
      <c r="H13" s="20">
        <f t="shared" si="1"/>
        <v>0.84</v>
      </c>
      <c r="I13" s="29">
        <f t="shared" si="2"/>
        <v>0.36</v>
      </c>
      <c r="J13" s="30">
        <f t="shared" si="3"/>
        <v>0.48</v>
      </c>
      <c r="K13" s="543">
        <v>1</v>
      </c>
      <c r="L13" s="491"/>
      <c r="M13" s="491"/>
      <c r="N13" s="491"/>
      <c r="O13" s="491"/>
    </row>
    <row r="14" spans="1:15" x14ac:dyDescent="0.2">
      <c r="A14" s="408" t="s">
        <v>2</v>
      </c>
      <c r="B14" s="18">
        <v>39</v>
      </c>
      <c r="C14" s="15">
        <v>13</v>
      </c>
      <c r="D14" s="15">
        <v>1</v>
      </c>
      <c r="E14" s="24">
        <v>25</v>
      </c>
      <c r="F14" s="27">
        <f t="shared" si="0"/>
        <v>39</v>
      </c>
      <c r="H14" s="21">
        <f t="shared" si="1"/>
        <v>1</v>
      </c>
      <c r="I14" s="31">
        <f t="shared" si="2"/>
        <v>0.64102564102564108</v>
      </c>
      <c r="J14" s="32">
        <f t="shared" si="3"/>
        <v>0.35897435897435898</v>
      </c>
      <c r="K14" s="543">
        <v>2</v>
      </c>
      <c r="L14" s="491"/>
      <c r="M14" s="491"/>
      <c r="N14" s="491"/>
      <c r="O14" s="491"/>
    </row>
    <row r="15" spans="1:15" x14ac:dyDescent="0.2">
      <c r="A15" s="408" t="s">
        <v>3</v>
      </c>
      <c r="B15" s="18">
        <v>4</v>
      </c>
      <c r="C15" s="15">
        <v>1</v>
      </c>
      <c r="D15" s="15">
        <v>0</v>
      </c>
      <c r="E15" s="24">
        <v>3</v>
      </c>
      <c r="F15" s="27">
        <f t="shared" si="0"/>
        <v>4</v>
      </c>
      <c r="H15" s="21">
        <f t="shared" si="1"/>
        <v>1</v>
      </c>
      <c r="I15" s="31">
        <f t="shared" si="2"/>
        <v>0.75</v>
      </c>
      <c r="J15" s="32">
        <f t="shared" si="3"/>
        <v>0.25</v>
      </c>
      <c r="K15" s="543">
        <v>3</v>
      </c>
      <c r="L15" s="491"/>
      <c r="M15" s="491"/>
      <c r="N15" s="491"/>
      <c r="O15" s="491"/>
    </row>
    <row r="16" spans="1:15" x14ac:dyDescent="0.2">
      <c r="A16" s="409" t="s">
        <v>4</v>
      </c>
      <c r="B16" s="35">
        <v>10</v>
      </c>
      <c r="C16" s="36">
        <v>1</v>
      </c>
      <c r="D16" s="36">
        <v>0</v>
      </c>
      <c r="E16" s="37">
        <v>7</v>
      </c>
      <c r="F16" s="38">
        <f t="shared" si="0"/>
        <v>8</v>
      </c>
      <c r="H16" s="39">
        <f t="shared" si="1"/>
        <v>0.8</v>
      </c>
      <c r="I16" s="40">
        <f t="shared" si="2"/>
        <v>0.7</v>
      </c>
      <c r="J16" s="41">
        <f t="shared" si="3"/>
        <v>0.1</v>
      </c>
      <c r="K16" s="543">
        <v>4</v>
      </c>
      <c r="L16" s="491"/>
      <c r="M16" s="491"/>
      <c r="N16" s="491"/>
      <c r="O16" s="491"/>
    </row>
    <row r="17" spans="1:15" ht="25.5" x14ac:dyDescent="0.2">
      <c r="A17" s="410" t="s">
        <v>405</v>
      </c>
      <c r="B17" s="42">
        <v>67</v>
      </c>
      <c r="C17" s="42">
        <v>10</v>
      </c>
      <c r="D17" s="42">
        <v>0</v>
      </c>
      <c r="E17" s="42">
        <v>52</v>
      </c>
      <c r="F17" s="45">
        <f t="shared" si="0"/>
        <v>62</v>
      </c>
      <c r="H17" s="46">
        <f t="shared" si="1"/>
        <v>0.92537313432835822</v>
      </c>
      <c r="I17" s="43">
        <f t="shared" si="2"/>
        <v>0.77611940298507465</v>
      </c>
      <c r="J17" s="44">
        <f t="shared" si="3"/>
        <v>0.14925373134328357</v>
      </c>
      <c r="K17" s="543" t="s">
        <v>405</v>
      </c>
      <c r="L17" s="491"/>
      <c r="M17" s="491"/>
      <c r="N17" s="491"/>
      <c r="O17" s="491"/>
    </row>
    <row r="18" spans="1:15" x14ac:dyDescent="0.2">
      <c r="A18" s="407" t="s">
        <v>5</v>
      </c>
      <c r="B18" s="17">
        <v>35</v>
      </c>
      <c r="C18" s="14">
        <v>7</v>
      </c>
      <c r="D18" s="14">
        <v>0</v>
      </c>
      <c r="E18" s="23">
        <v>24</v>
      </c>
      <c r="F18" s="26">
        <f t="shared" si="0"/>
        <v>31</v>
      </c>
      <c r="H18" s="20">
        <f t="shared" si="1"/>
        <v>0.88571428571428568</v>
      </c>
      <c r="I18" s="29">
        <f t="shared" si="2"/>
        <v>0.68571428571428572</v>
      </c>
      <c r="J18" s="30">
        <f t="shared" si="3"/>
        <v>0.2</v>
      </c>
      <c r="K18" s="543">
        <v>5</v>
      </c>
      <c r="L18" s="491"/>
      <c r="M18" s="491"/>
      <c r="N18" s="491"/>
      <c r="O18" s="491"/>
    </row>
    <row r="19" spans="1:15" x14ac:dyDescent="0.2">
      <c r="A19" s="409" t="s">
        <v>6</v>
      </c>
      <c r="B19" s="35">
        <v>32</v>
      </c>
      <c r="C19" s="36">
        <v>3</v>
      </c>
      <c r="D19" s="36">
        <v>0</v>
      </c>
      <c r="E19" s="37">
        <v>28</v>
      </c>
      <c r="F19" s="38">
        <f t="shared" si="0"/>
        <v>31</v>
      </c>
      <c r="H19" s="39">
        <f t="shared" si="1"/>
        <v>0.96875</v>
      </c>
      <c r="I19" s="40">
        <f t="shared" si="2"/>
        <v>0.875</v>
      </c>
      <c r="J19" s="41">
        <f t="shared" si="3"/>
        <v>9.375E-2</v>
      </c>
      <c r="K19" s="543">
        <v>6</v>
      </c>
      <c r="L19" s="491"/>
      <c r="M19" s="491"/>
      <c r="N19" s="491"/>
      <c r="O19" s="491"/>
    </row>
    <row r="20" spans="1:15" ht="25.5" x14ac:dyDescent="0.2">
      <c r="A20" s="405" t="s">
        <v>402</v>
      </c>
      <c r="B20" s="51">
        <v>289</v>
      </c>
      <c r="C20" s="51">
        <v>32</v>
      </c>
      <c r="D20" s="51">
        <v>0</v>
      </c>
      <c r="E20" s="51">
        <v>240</v>
      </c>
      <c r="F20" s="47">
        <f t="shared" si="0"/>
        <v>272</v>
      </c>
      <c r="H20" s="49">
        <f t="shared" si="1"/>
        <v>0.94117647058823528</v>
      </c>
      <c r="I20" s="53">
        <f t="shared" si="2"/>
        <v>0.83044982698961933</v>
      </c>
      <c r="J20" s="54">
        <f t="shared" si="3"/>
        <v>0.11072664359861592</v>
      </c>
      <c r="K20" s="543" t="s">
        <v>402</v>
      </c>
      <c r="L20" s="491"/>
      <c r="M20" s="491"/>
      <c r="N20" s="491"/>
      <c r="O20" s="491"/>
    </row>
    <row r="21" spans="1:15" x14ac:dyDescent="0.2">
      <c r="A21" s="406" t="s">
        <v>406</v>
      </c>
      <c r="B21" s="52">
        <v>98</v>
      </c>
      <c r="C21" s="52">
        <v>16</v>
      </c>
      <c r="D21" s="52">
        <v>0</v>
      </c>
      <c r="E21" s="52">
        <v>75</v>
      </c>
      <c r="F21" s="48">
        <f t="shared" si="0"/>
        <v>91</v>
      </c>
      <c r="H21" s="50">
        <f t="shared" si="1"/>
        <v>0.9285714285714286</v>
      </c>
      <c r="I21" s="55">
        <f t="shared" si="2"/>
        <v>0.76530612244897955</v>
      </c>
      <c r="J21" s="56">
        <f t="shared" si="3"/>
        <v>0.16326530612244897</v>
      </c>
      <c r="K21" s="543" t="s">
        <v>406</v>
      </c>
      <c r="L21" s="491"/>
      <c r="M21" s="491"/>
      <c r="N21" s="491"/>
      <c r="O21" s="491"/>
    </row>
    <row r="22" spans="1:15" x14ac:dyDescent="0.2">
      <c r="A22" s="407" t="s">
        <v>8</v>
      </c>
      <c r="B22" s="17">
        <v>18</v>
      </c>
      <c r="C22" s="14">
        <v>1</v>
      </c>
      <c r="D22" s="14">
        <v>0</v>
      </c>
      <c r="E22" s="23">
        <v>17</v>
      </c>
      <c r="F22" s="26">
        <f t="shared" si="0"/>
        <v>18</v>
      </c>
      <c r="H22" s="20">
        <f t="shared" si="1"/>
        <v>1</v>
      </c>
      <c r="I22" s="29">
        <f t="shared" si="2"/>
        <v>0.94444444444444442</v>
      </c>
      <c r="J22" s="30">
        <f t="shared" si="3"/>
        <v>5.5555555555555552E-2</v>
      </c>
      <c r="K22" s="543">
        <v>7</v>
      </c>
      <c r="L22" s="491"/>
      <c r="M22" s="491"/>
      <c r="N22" s="491"/>
      <c r="O22" s="491"/>
    </row>
    <row r="23" spans="1:15" x14ac:dyDescent="0.2">
      <c r="A23" s="408" t="s">
        <v>9</v>
      </c>
      <c r="B23" s="18">
        <v>8</v>
      </c>
      <c r="C23" s="15">
        <v>1</v>
      </c>
      <c r="D23" s="15">
        <v>0</v>
      </c>
      <c r="E23" s="24">
        <v>7</v>
      </c>
      <c r="F23" s="27">
        <f t="shared" si="0"/>
        <v>8</v>
      </c>
      <c r="H23" s="21">
        <f t="shared" si="1"/>
        <v>1</v>
      </c>
      <c r="I23" s="31">
        <f t="shared" si="2"/>
        <v>0.875</v>
      </c>
      <c r="J23" s="32">
        <f t="shared" si="3"/>
        <v>0.125</v>
      </c>
      <c r="K23" s="543">
        <v>8</v>
      </c>
      <c r="L23" s="491"/>
      <c r="M23" s="491"/>
      <c r="N23" s="491"/>
      <c r="O23" s="491"/>
    </row>
    <row r="24" spans="1:15" x14ac:dyDescent="0.2">
      <c r="A24" s="408" t="s">
        <v>10</v>
      </c>
      <c r="B24" s="18">
        <v>17</v>
      </c>
      <c r="C24" s="15">
        <v>5</v>
      </c>
      <c r="D24" s="15">
        <v>0</v>
      </c>
      <c r="E24" s="24">
        <v>9</v>
      </c>
      <c r="F24" s="27">
        <f t="shared" si="0"/>
        <v>14</v>
      </c>
      <c r="H24" s="21">
        <f t="shared" si="1"/>
        <v>0.82352941176470584</v>
      </c>
      <c r="I24" s="31">
        <f t="shared" si="2"/>
        <v>0.52941176470588236</v>
      </c>
      <c r="J24" s="32">
        <f t="shared" si="3"/>
        <v>0.29411764705882354</v>
      </c>
      <c r="K24" s="543">
        <v>9</v>
      </c>
      <c r="L24" s="491"/>
      <c r="M24" s="491"/>
      <c r="N24" s="491"/>
      <c r="O24" s="491"/>
    </row>
    <row r="25" spans="1:15" x14ac:dyDescent="0.2">
      <c r="A25" s="408" t="s">
        <v>11</v>
      </c>
      <c r="B25" s="18">
        <v>4</v>
      </c>
      <c r="C25" s="15">
        <v>2</v>
      </c>
      <c r="D25" s="15">
        <v>0</v>
      </c>
      <c r="E25" s="24">
        <v>2</v>
      </c>
      <c r="F25" s="27">
        <f t="shared" si="0"/>
        <v>4</v>
      </c>
      <c r="H25" s="21">
        <f t="shared" si="1"/>
        <v>1</v>
      </c>
      <c r="I25" s="31">
        <f t="shared" si="2"/>
        <v>0.5</v>
      </c>
      <c r="J25" s="32">
        <f t="shared" si="3"/>
        <v>0.5</v>
      </c>
      <c r="K25" s="543">
        <v>10</v>
      </c>
      <c r="L25" s="491"/>
      <c r="M25" s="491"/>
      <c r="N25" s="491"/>
      <c r="O25" s="491"/>
    </row>
    <row r="26" spans="1:15" x14ac:dyDescent="0.2">
      <c r="A26" s="408" t="s">
        <v>12</v>
      </c>
      <c r="B26" s="18">
        <v>25</v>
      </c>
      <c r="C26" s="15">
        <v>5</v>
      </c>
      <c r="D26" s="15">
        <v>0</v>
      </c>
      <c r="E26" s="24">
        <v>17</v>
      </c>
      <c r="F26" s="27">
        <f t="shared" si="0"/>
        <v>22</v>
      </c>
      <c r="H26" s="21">
        <f t="shared" si="1"/>
        <v>0.88</v>
      </c>
      <c r="I26" s="31">
        <f t="shared" si="2"/>
        <v>0.68</v>
      </c>
      <c r="J26" s="32">
        <f t="shared" si="3"/>
        <v>0.2</v>
      </c>
      <c r="K26" s="543">
        <v>11</v>
      </c>
      <c r="L26" s="491"/>
      <c r="M26" s="491"/>
      <c r="N26" s="491"/>
      <c r="O26" s="491"/>
    </row>
    <row r="27" spans="1:15" x14ac:dyDescent="0.2">
      <c r="A27" s="408" t="s">
        <v>13</v>
      </c>
      <c r="B27" s="18">
        <v>8</v>
      </c>
      <c r="C27" s="15">
        <v>1</v>
      </c>
      <c r="D27" s="15">
        <v>0</v>
      </c>
      <c r="E27" s="24">
        <v>7</v>
      </c>
      <c r="F27" s="27">
        <f t="shared" si="0"/>
        <v>8</v>
      </c>
      <c r="H27" s="21">
        <f t="shared" si="1"/>
        <v>1</v>
      </c>
      <c r="I27" s="31">
        <f t="shared" si="2"/>
        <v>0.875</v>
      </c>
      <c r="J27" s="32">
        <f t="shared" si="3"/>
        <v>0.125</v>
      </c>
      <c r="K27" s="543">
        <v>12</v>
      </c>
      <c r="L27" s="491"/>
      <c r="M27" s="491"/>
      <c r="N27" s="491"/>
      <c r="O27" s="491"/>
    </row>
    <row r="28" spans="1:15" x14ac:dyDescent="0.2">
      <c r="A28" s="408" t="s">
        <v>14</v>
      </c>
      <c r="B28" s="18">
        <v>1</v>
      </c>
      <c r="C28" s="15">
        <v>0</v>
      </c>
      <c r="D28" s="15">
        <v>0</v>
      </c>
      <c r="E28" s="24">
        <v>1</v>
      </c>
      <c r="F28" s="27">
        <f t="shared" si="0"/>
        <v>1</v>
      </c>
      <c r="H28" s="21">
        <f t="shared" si="1"/>
        <v>1</v>
      </c>
      <c r="I28" s="31">
        <f t="shared" si="2"/>
        <v>1</v>
      </c>
      <c r="J28" s="32">
        <f t="shared" si="3"/>
        <v>0</v>
      </c>
      <c r="K28" s="543">
        <v>13</v>
      </c>
      <c r="L28" s="491"/>
      <c r="M28" s="491"/>
      <c r="N28" s="491"/>
      <c r="O28" s="491"/>
    </row>
    <row r="29" spans="1:15" x14ac:dyDescent="0.2">
      <c r="A29" s="408" t="s">
        <v>15</v>
      </c>
      <c r="B29" s="18">
        <v>13</v>
      </c>
      <c r="C29" s="15">
        <v>1</v>
      </c>
      <c r="D29" s="15">
        <v>0</v>
      </c>
      <c r="E29" s="24">
        <v>11</v>
      </c>
      <c r="F29" s="27">
        <f t="shared" si="0"/>
        <v>12</v>
      </c>
      <c r="H29" s="21">
        <f t="shared" si="1"/>
        <v>0.92307692307692313</v>
      </c>
      <c r="I29" s="31">
        <f t="shared" si="2"/>
        <v>0.84615384615384615</v>
      </c>
      <c r="J29" s="32">
        <f t="shared" si="3"/>
        <v>7.6923076923076927E-2</v>
      </c>
      <c r="K29" s="543">
        <v>14</v>
      </c>
      <c r="L29" s="491"/>
      <c r="M29" s="491"/>
      <c r="N29" s="491"/>
      <c r="O29" s="491"/>
    </row>
    <row r="30" spans="1:15" x14ac:dyDescent="0.2">
      <c r="A30" s="409" t="s">
        <v>16</v>
      </c>
      <c r="B30" s="35">
        <v>4</v>
      </c>
      <c r="C30" s="36">
        <v>0</v>
      </c>
      <c r="D30" s="36">
        <v>0</v>
      </c>
      <c r="E30" s="37">
        <v>4</v>
      </c>
      <c r="F30" s="38">
        <f t="shared" si="0"/>
        <v>4</v>
      </c>
      <c r="H30" s="39">
        <f t="shared" si="1"/>
        <v>1</v>
      </c>
      <c r="I30" s="40">
        <f t="shared" si="2"/>
        <v>1</v>
      </c>
      <c r="J30" s="41">
        <f t="shared" si="3"/>
        <v>0</v>
      </c>
      <c r="K30" s="543">
        <v>15</v>
      </c>
      <c r="L30" s="491"/>
      <c r="M30" s="491"/>
      <c r="N30" s="491"/>
      <c r="O30" s="491"/>
    </row>
    <row r="31" spans="1:15" x14ac:dyDescent="0.2">
      <c r="A31" s="410" t="s">
        <v>262</v>
      </c>
      <c r="B31" s="42">
        <v>145</v>
      </c>
      <c r="C31" s="42">
        <v>15</v>
      </c>
      <c r="D31" s="42">
        <v>0</v>
      </c>
      <c r="E31" s="42">
        <v>123</v>
      </c>
      <c r="F31" s="45">
        <f t="shared" si="0"/>
        <v>138</v>
      </c>
      <c r="H31" s="46">
        <f t="shared" si="1"/>
        <v>0.9517241379310345</v>
      </c>
      <c r="I31" s="43">
        <f t="shared" si="2"/>
        <v>0.84827586206896555</v>
      </c>
      <c r="J31" s="44">
        <f t="shared" si="3"/>
        <v>0.10344827586206896</v>
      </c>
      <c r="K31" s="543" t="s">
        <v>262</v>
      </c>
      <c r="L31" s="491"/>
      <c r="M31" s="491"/>
      <c r="N31" s="491"/>
      <c r="O31" s="491"/>
    </row>
    <row r="32" spans="1:15" x14ac:dyDescent="0.2">
      <c r="A32" s="407" t="s">
        <v>17</v>
      </c>
      <c r="B32" s="17">
        <v>45</v>
      </c>
      <c r="C32" s="14">
        <v>2</v>
      </c>
      <c r="D32" s="14">
        <v>0</v>
      </c>
      <c r="E32" s="23">
        <v>39</v>
      </c>
      <c r="F32" s="26">
        <f t="shared" si="0"/>
        <v>41</v>
      </c>
      <c r="H32" s="20">
        <f t="shared" si="1"/>
        <v>0.91111111111111109</v>
      </c>
      <c r="I32" s="29">
        <f t="shared" si="2"/>
        <v>0.8666666666666667</v>
      </c>
      <c r="J32" s="30">
        <f t="shared" si="3"/>
        <v>4.4444444444444446E-2</v>
      </c>
      <c r="K32" s="543">
        <v>16</v>
      </c>
      <c r="L32" s="491"/>
      <c r="M32" s="491"/>
      <c r="N32" s="491"/>
      <c r="O32" s="491"/>
    </row>
    <row r="33" spans="1:15" x14ac:dyDescent="0.2">
      <c r="A33" s="408" t="s">
        <v>18</v>
      </c>
      <c r="B33" s="18">
        <v>7</v>
      </c>
      <c r="C33" s="15">
        <v>1</v>
      </c>
      <c r="D33" s="15">
        <v>0</v>
      </c>
      <c r="E33" s="24">
        <v>6</v>
      </c>
      <c r="F33" s="27">
        <f t="shared" si="0"/>
        <v>7</v>
      </c>
      <c r="H33" s="21">
        <f t="shared" si="1"/>
        <v>1</v>
      </c>
      <c r="I33" s="31">
        <f t="shared" si="2"/>
        <v>0.8571428571428571</v>
      </c>
      <c r="J33" s="32">
        <f t="shared" si="3"/>
        <v>0.14285714285714285</v>
      </c>
      <c r="K33" s="543">
        <v>17</v>
      </c>
      <c r="L33" s="491"/>
      <c r="M33" s="491"/>
      <c r="N33" s="491"/>
      <c r="O33" s="491"/>
    </row>
    <row r="34" spans="1:15" x14ac:dyDescent="0.2">
      <c r="A34" s="408" t="s">
        <v>19</v>
      </c>
      <c r="B34" s="18">
        <v>17</v>
      </c>
      <c r="C34" s="15">
        <v>1</v>
      </c>
      <c r="D34" s="15">
        <v>0</v>
      </c>
      <c r="E34" s="24">
        <v>13</v>
      </c>
      <c r="F34" s="27">
        <f t="shared" si="0"/>
        <v>14</v>
      </c>
      <c r="H34" s="21">
        <f t="shared" si="1"/>
        <v>0.82352941176470584</v>
      </c>
      <c r="I34" s="31">
        <f t="shared" si="2"/>
        <v>0.76470588235294112</v>
      </c>
      <c r="J34" s="32">
        <f t="shared" si="3"/>
        <v>5.8823529411764705E-2</v>
      </c>
      <c r="K34" s="543">
        <v>18</v>
      </c>
      <c r="L34" s="491"/>
      <c r="M34" s="491"/>
      <c r="N34" s="491"/>
      <c r="O34" s="491"/>
    </row>
    <row r="35" spans="1:15" x14ac:dyDescent="0.2">
      <c r="A35" s="408" t="s">
        <v>20</v>
      </c>
      <c r="B35" s="18">
        <v>24</v>
      </c>
      <c r="C35" s="15">
        <v>5</v>
      </c>
      <c r="D35" s="15">
        <v>0</v>
      </c>
      <c r="E35" s="24">
        <v>19</v>
      </c>
      <c r="F35" s="27">
        <f t="shared" si="0"/>
        <v>24</v>
      </c>
      <c r="H35" s="21">
        <f t="shared" si="1"/>
        <v>1</v>
      </c>
      <c r="I35" s="31">
        <f t="shared" si="2"/>
        <v>0.79166666666666663</v>
      </c>
      <c r="J35" s="32">
        <f t="shared" si="3"/>
        <v>0.20833333333333334</v>
      </c>
      <c r="K35" s="543">
        <v>19</v>
      </c>
      <c r="L35" s="491"/>
      <c r="M35" s="491"/>
      <c r="N35" s="491"/>
      <c r="O35" s="491"/>
    </row>
    <row r="36" spans="1:15" x14ac:dyDescent="0.2">
      <c r="A36" s="408" t="s">
        <v>21</v>
      </c>
      <c r="B36" s="18">
        <v>6</v>
      </c>
      <c r="C36" s="15">
        <v>1</v>
      </c>
      <c r="D36" s="15">
        <v>0</v>
      </c>
      <c r="E36" s="24">
        <v>5</v>
      </c>
      <c r="F36" s="27">
        <f t="shared" si="0"/>
        <v>6</v>
      </c>
      <c r="H36" s="21">
        <f t="shared" si="1"/>
        <v>1</v>
      </c>
      <c r="I36" s="31">
        <f t="shared" si="2"/>
        <v>0.83333333333333337</v>
      </c>
      <c r="J36" s="32">
        <f t="shared" si="3"/>
        <v>0.16666666666666666</v>
      </c>
      <c r="K36" s="543">
        <v>20</v>
      </c>
      <c r="L36" s="491"/>
      <c r="M36" s="491"/>
      <c r="N36" s="491"/>
      <c r="O36" s="491"/>
    </row>
    <row r="37" spans="1:15" x14ac:dyDescent="0.2">
      <c r="A37" s="408" t="s">
        <v>22</v>
      </c>
      <c r="B37" s="18">
        <v>12</v>
      </c>
      <c r="C37" s="15">
        <v>2</v>
      </c>
      <c r="D37" s="15">
        <v>0</v>
      </c>
      <c r="E37" s="24">
        <v>10</v>
      </c>
      <c r="F37" s="27">
        <f t="shared" si="0"/>
        <v>12</v>
      </c>
      <c r="H37" s="21">
        <f t="shared" si="1"/>
        <v>1</v>
      </c>
      <c r="I37" s="31">
        <f t="shared" si="2"/>
        <v>0.83333333333333337</v>
      </c>
      <c r="J37" s="32">
        <f t="shared" si="3"/>
        <v>0.16666666666666666</v>
      </c>
      <c r="K37" s="543">
        <v>21</v>
      </c>
      <c r="L37" s="491"/>
      <c r="M37" s="491"/>
      <c r="N37" s="491"/>
      <c r="O37" s="491"/>
    </row>
    <row r="38" spans="1:15" x14ac:dyDescent="0.2">
      <c r="A38" s="408" t="s">
        <v>23</v>
      </c>
      <c r="B38" s="18">
        <v>19</v>
      </c>
      <c r="C38" s="15">
        <v>3</v>
      </c>
      <c r="D38" s="15">
        <v>0</v>
      </c>
      <c r="E38" s="24">
        <v>16</v>
      </c>
      <c r="F38" s="27">
        <f t="shared" si="0"/>
        <v>19</v>
      </c>
      <c r="H38" s="21">
        <f t="shared" si="1"/>
        <v>1</v>
      </c>
      <c r="I38" s="31">
        <f t="shared" si="2"/>
        <v>0.84210526315789469</v>
      </c>
      <c r="J38" s="32">
        <f t="shared" si="3"/>
        <v>0.15789473684210525</v>
      </c>
      <c r="K38" s="543">
        <v>22</v>
      </c>
      <c r="L38" s="491"/>
      <c r="M38" s="491"/>
      <c r="N38" s="491"/>
      <c r="O38" s="491"/>
    </row>
    <row r="39" spans="1:15" x14ac:dyDescent="0.2">
      <c r="A39" s="408" t="s">
        <v>24</v>
      </c>
      <c r="B39" s="18">
        <v>7</v>
      </c>
      <c r="C39" s="15">
        <v>0</v>
      </c>
      <c r="D39" s="15">
        <v>0</v>
      </c>
      <c r="E39" s="24">
        <v>7</v>
      </c>
      <c r="F39" s="27">
        <f t="shared" si="0"/>
        <v>7</v>
      </c>
      <c r="H39" s="21">
        <f t="shared" si="1"/>
        <v>1</v>
      </c>
      <c r="I39" s="31">
        <f t="shared" si="2"/>
        <v>1</v>
      </c>
      <c r="J39" s="32">
        <f t="shared" si="3"/>
        <v>0</v>
      </c>
      <c r="K39" s="543">
        <v>23</v>
      </c>
      <c r="L39" s="491"/>
      <c r="M39" s="491"/>
      <c r="N39" s="491"/>
      <c r="O39" s="491"/>
    </row>
    <row r="40" spans="1:15" x14ac:dyDescent="0.2">
      <c r="A40" s="409" t="s">
        <v>25</v>
      </c>
      <c r="B40" s="35">
        <v>8</v>
      </c>
      <c r="C40" s="36">
        <v>0</v>
      </c>
      <c r="D40" s="36">
        <v>0</v>
      </c>
      <c r="E40" s="37">
        <v>8</v>
      </c>
      <c r="F40" s="38">
        <f t="shared" si="0"/>
        <v>8</v>
      </c>
      <c r="H40" s="39">
        <f t="shared" si="1"/>
        <v>1</v>
      </c>
      <c r="I40" s="40">
        <f t="shared" si="2"/>
        <v>1</v>
      </c>
      <c r="J40" s="41">
        <f t="shared" si="3"/>
        <v>0</v>
      </c>
      <c r="K40" s="543">
        <v>24</v>
      </c>
      <c r="L40" s="491"/>
      <c r="M40" s="491"/>
      <c r="N40" s="491"/>
      <c r="O40" s="491"/>
    </row>
    <row r="41" spans="1:15" x14ac:dyDescent="0.2">
      <c r="A41" s="410" t="s">
        <v>272</v>
      </c>
      <c r="B41" s="42">
        <v>46</v>
      </c>
      <c r="C41" s="42">
        <v>1</v>
      </c>
      <c r="D41" s="42">
        <v>0</v>
      </c>
      <c r="E41" s="42">
        <v>42</v>
      </c>
      <c r="F41" s="45">
        <f t="shared" si="0"/>
        <v>43</v>
      </c>
      <c r="H41" s="46">
        <f t="shared" si="1"/>
        <v>0.93478260869565222</v>
      </c>
      <c r="I41" s="43">
        <f t="shared" si="2"/>
        <v>0.91304347826086951</v>
      </c>
      <c r="J41" s="44">
        <f t="shared" si="3"/>
        <v>2.1739130434782608E-2</v>
      </c>
      <c r="K41" s="543" t="s">
        <v>272</v>
      </c>
      <c r="L41" s="491"/>
      <c r="M41" s="491"/>
      <c r="N41" s="491"/>
      <c r="O41" s="491"/>
    </row>
    <row r="42" spans="1:15" x14ac:dyDescent="0.2">
      <c r="A42" s="407" t="s">
        <v>26</v>
      </c>
      <c r="B42" s="17">
        <v>16</v>
      </c>
      <c r="C42" s="14">
        <v>1</v>
      </c>
      <c r="D42" s="14">
        <v>0</v>
      </c>
      <c r="E42" s="23">
        <v>15</v>
      </c>
      <c r="F42" s="26">
        <f t="shared" si="0"/>
        <v>16</v>
      </c>
      <c r="H42" s="20">
        <f t="shared" si="1"/>
        <v>1</v>
      </c>
      <c r="I42" s="29">
        <f t="shared" si="2"/>
        <v>0.9375</v>
      </c>
      <c r="J42" s="30">
        <f t="shared" si="3"/>
        <v>6.25E-2</v>
      </c>
      <c r="K42" s="543">
        <v>70</v>
      </c>
      <c r="L42" s="491"/>
      <c r="M42" s="491"/>
      <c r="N42" s="491"/>
      <c r="O42" s="491"/>
    </row>
    <row r="43" spans="1:15" x14ac:dyDescent="0.2">
      <c r="A43" s="408" t="s">
        <v>27</v>
      </c>
      <c r="B43" s="18">
        <v>17</v>
      </c>
      <c r="C43" s="15">
        <v>0</v>
      </c>
      <c r="D43" s="15">
        <v>0</v>
      </c>
      <c r="E43" s="24">
        <v>17</v>
      </c>
      <c r="F43" s="27">
        <f t="shared" si="0"/>
        <v>17</v>
      </c>
      <c r="H43" s="21">
        <f t="shared" si="1"/>
        <v>1</v>
      </c>
      <c r="I43" s="31">
        <f t="shared" si="2"/>
        <v>1</v>
      </c>
      <c r="J43" s="32">
        <f t="shared" si="3"/>
        <v>0</v>
      </c>
      <c r="K43" s="543">
        <v>71</v>
      </c>
      <c r="L43" s="491"/>
      <c r="M43" s="491"/>
      <c r="N43" s="491"/>
      <c r="O43" s="491"/>
    </row>
    <row r="44" spans="1:15" x14ac:dyDescent="0.2">
      <c r="A44" s="408" t="s">
        <v>28</v>
      </c>
      <c r="B44" s="18">
        <v>1</v>
      </c>
      <c r="C44" s="15">
        <v>0</v>
      </c>
      <c r="D44" s="15">
        <v>0</v>
      </c>
      <c r="E44" s="24">
        <v>1</v>
      </c>
      <c r="F44" s="27">
        <f t="shared" si="0"/>
        <v>1</v>
      </c>
      <c r="H44" s="21">
        <f t="shared" si="1"/>
        <v>1</v>
      </c>
      <c r="I44" s="31">
        <f t="shared" si="2"/>
        <v>1</v>
      </c>
      <c r="J44" s="32">
        <f t="shared" si="3"/>
        <v>0</v>
      </c>
      <c r="K44" s="543">
        <v>72</v>
      </c>
      <c r="L44" s="491"/>
      <c r="M44" s="491"/>
      <c r="N44" s="491"/>
      <c r="O44" s="491"/>
    </row>
    <row r="45" spans="1:15" x14ac:dyDescent="0.2">
      <c r="A45" s="408" t="s">
        <v>29</v>
      </c>
      <c r="B45" s="18">
        <v>1</v>
      </c>
      <c r="C45" s="15">
        <v>0</v>
      </c>
      <c r="D45" s="15">
        <v>0</v>
      </c>
      <c r="E45" s="24">
        <v>0</v>
      </c>
      <c r="F45" s="27">
        <f t="shared" si="0"/>
        <v>0</v>
      </c>
      <c r="H45" s="21">
        <f t="shared" si="1"/>
        <v>0</v>
      </c>
      <c r="I45" s="31">
        <f t="shared" si="2"/>
        <v>0</v>
      </c>
      <c r="J45" s="32">
        <f t="shared" si="3"/>
        <v>0</v>
      </c>
      <c r="K45" s="543">
        <v>73</v>
      </c>
      <c r="L45" s="491"/>
      <c r="M45" s="491"/>
      <c r="N45" s="491"/>
      <c r="O45" s="491"/>
    </row>
    <row r="46" spans="1:15" x14ac:dyDescent="0.2">
      <c r="A46" s="409" t="s">
        <v>30</v>
      </c>
      <c r="B46" s="35">
        <v>11</v>
      </c>
      <c r="C46" s="36">
        <v>0</v>
      </c>
      <c r="D46" s="36">
        <v>0</v>
      </c>
      <c r="E46" s="37">
        <v>9</v>
      </c>
      <c r="F46" s="38">
        <f t="shared" si="0"/>
        <v>9</v>
      </c>
      <c r="H46" s="39">
        <f t="shared" si="1"/>
        <v>0.81818181818181823</v>
      </c>
      <c r="I46" s="40">
        <f t="shared" si="2"/>
        <v>0.81818181818181823</v>
      </c>
      <c r="J46" s="41">
        <f t="shared" si="3"/>
        <v>0</v>
      </c>
      <c r="K46" s="543">
        <v>74</v>
      </c>
      <c r="L46" s="491"/>
      <c r="M46" s="491"/>
      <c r="N46" s="491"/>
      <c r="O46" s="491"/>
    </row>
    <row r="47" spans="1:15" x14ac:dyDescent="0.2">
      <c r="A47" s="405" t="s">
        <v>403</v>
      </c>
      <c r="B47" s="51">
        <v>294</v>
      </c>
      <c r="C47" s="51">
        <v>13</v>
      </c>
      <c r="D47" s="51">
        <v>0</v>
      </c>
      <c r="E47" s="51">
        <v>271</v>
      </c>
      <c r="F47" s="47">
        <f t="shared" si="0"/>
        <v>284</v>
      </c>
      <c r="H47" s="49">
        <f t="shared" si="1"/>
        <v>0.96598639455782309</v>
      </c>
      <c r="I47" s="53">
        <f t="shared" si="2"/>
        <v>0.92176870748299322</v>
      </c>
      <c r="J47" s="54">
        <f t="shared" si="3"/>
        <v>4.4217687074829932E-2</v>
      </c>
      <c r="K47" s="543" t="s">
        <v>403</v>
      </c>
      <c r="L47" s="491"/>
      <c r="M47" s="491"/>
      <c r="N47" s="491"/>
      <c r="O47" s="491"/>
    </row>
    <row r="48" spans="1:15" x14ac:dyDescent="0.2">
      <c r="A48" s="406" t="s">
        <v>407</v>
      </c>
      <c r="B48" s="52">
        <v>85</v>
      </c>
      <c r="C48" s="52">
        <v>9</v>
      </c>
      <c r="D48" s="52">
        <v>0</v>
      </c>
      <c r="E48" s="52">
        <v>75</v>
      </c>
      <c r="F48" s="48">
        <f t="shared" si="0"/>
        <v>84</v>
      </c>
      <c r="H48" s="50">
        <f t="shared" si="1"/>
        <v>0.9882352941176471</v>
      </c>
      <c r="I48" s="55">
        <f t="shared" si="2"/>
        <v>0.88235294117647056</v>
      </c>
      <c r="J48" s="56">
        <f t="shared" si="3"/>
        <v>0.10588235294117647</v>
      </c>
      <c r="K48" s="543" t="s">
        <v>407</v>
      </c>
      <c r="L48" s="491"/>
      <c r="M48" s="491"/>
      <c r="N48" s="491"/>
      <c r="O48" s="491"/>
    </row>
    <row r="49" spans="1:15" x14ac:dyDescent="0.2">
      <c r="A49" s="407" t="s">
        <v>36</v>
      </c>
      <c r="B49" s="17">
        <v>14</v>
      </c>
      <c r="C49" s="14">
        <v>4</v>
      </c>
      <c r="D49" s="14">
        <v>0</v>
      </c>
      <c r="E49" s="23">
        <v>10</v>
      </c>
      <c r="F49" s="26">
        <f t="shared" si="0"/>
        <v>14</v>
      </c>
      <c r="H49" s="20">
        <f t="shared" si="1"/>
        <v>1</v>
      </c>
      <c r="I49" s="29">
        <f t="shared" si="2"/>
        <v>0.7142857142857143</v>
      </c>
      <c r="J49" s="30">
        <f t="shared" si="3"/>
        <v>0.2857142857142857</v>
      </c>
      <c r="K49" s="543">
        <v>25</v>
      </c>
      <c r="L49" s="491"/>
      <c r="M49" s="491"/>
      <c r="N49" s="491"/>
      <c r="O49" s="491"/>
    </row>
    <row r="50" spans="1:15" x14ac:dyDescent="0.2">
      <c r="A50" s="408" t="s">
        <v>37</v>
      </c>
      <c r="B50" s="18">
        <v>22</v>
      </c>
      <c r="C50" s="15">
        <v>1</v>
      </c>
      <c r="D50" s="15">
        <v>0</v>
      </c>
      <c r="E50" s="24">
        <v>20</v>
      </c>
      <c r="F50" s="27">
        <f t="shared" si="0"/>
        <v>21</v>
      </c>
      <c r="H50" s="21">
        <f t="shared" si="1"/>
        <v>0.95454545454545459</v>
      </c>
      <c r="I50" s="31">
        <f t="shared" si="2"/>
        <v>0.90909090909090906</v>
      </c>
      <c r="J50" s="32">
        <f t="shared" si="3"/>
        <v>4.5454545454545456E-2</v>
      </c>
      <c r="K50" s="543">
        <v>26</v>
      </c>
      <c r="L50" s="491"/>
      <c r="M50" s="491"/>
      <c r="N50" s="491"/>
      <c r="O50" s="491"/>
    </row>
    <row r="51" spans="1:15" x14ac:dyDescent="0.2">
      <c r="A51" s="409" t="s">
        <v>38</v>
      </c>
      <c r="B51" s="35">
        <v>49</v>
      </c>
      <c r="C51" s="36">
        <v>4</v>
      </c>
      <c r="D51" s="36">
        <v>0</v>
      </c>
      <c r="E51" s="37">
        <v>45</v>
      </c>
      <c r="F51" s="38">
        <f t="shared" si="0"/>
        <v>49</v>
      </c>
      <c r="H51" s="39">
        <f t="shared" si="1"/>
        <v>1</v>
      </c>
      <c r="I51" s="40">
        <f t="shared" si="2"/>
        <v>0.91836734693877553</v>
      </c>
      <c r="J51" s="41">
        <f t="shared" si="3"/>
        <v>8.1632653061224483E-2</v>
      </c>
      <c r="K51" s="543">
        <v>27</v>
      </c>
      <c r="L51" s="491"/>
      <c r="M51" s="491"/>
      <c r="N51" s="491"/>
      <c r="O51" s="491"/>
    </row>
    <row r="52" spans="1:15" x14ac:dyDescent="0.2">
      <c r="A52" s="410" t="s">
        <v>285</v>
      </c>
      <c r="B52" s="42">
        <v>23</v>
      </c>
      <c r="C52" s="42">
        <v>0</v>
      </c>
      <c r="D52" s="42">
        <v>0</v>
      </c>
      <c r="E52" s="42">
        <v>23</v>
      </c>
      <c r="F52" s="45">
        <f t="shared" si="0"/>
        <v>23</v>
      </c>
      <c r="H52" s="46">
        <f t="shared" si="1"/>
        <v>1</v>
      </c>
      <c r="I52" s="43">
        <f t="shared" si="2"/>
        <v>1</v>
      </c>
      <c r="J52" s="44">
        <f t="shared" si="3"/>
        <v>0</v>
      </c>
      <c r="K52" s="543" t="s">
        <v>285</v>
      </c>
      <c r="L52" s="491"/>
      <c r="M52" s="491"/>
      <c r="N52" s="491"/>
      <c r="O52" s="491"/>
    </row>
    <row r="53" spans="1:15" x14ac:dyDescent="0.2">
      <c r="A53" s="407" t="s">
        <v>39</v>
      </c>
      <c r="B53" s="17">
        <v>16</v>
      </c>
      <c r="C53" s="14">
        <v>0</v>
      </c>
      <c r="D53" s="14">
        <v>0</v>
      </c>
      <c r="E53" s="23">
        <v>16</v>
      </c>
      <c r="F53" s="26">
        <f t="shared" si="0"/>
        <v>16</v>
      </c>
      <c r="H53" s="20">
        <f t="shared" si="1"/>
        <v>1</v>
      </c>
      <c r="I53" s="29">
        <f t="shared" si="2"/>
        <v>1</v>
      </c>
      <c r="J53" s="30">
        <f t="shared" si="3"/>
        <v>0</v>
      </c>
      <c r="K53" s="543">
        <v>28</v>
      </c>
      <c r="L53" s="491"/>
      <c r="M53" s="491"/>
      <c r="N53" s="491"/>
      <c r="O53" s="491"/>
    </row>
    <row r="54" spans="1:15" x14ac:dyDescent="0.2">
      <c r="A54" s="408" t="s">
        <v>40</v>
      </c>
      <c r="B54" s="18">
        <v>4</v>
      </c>
      <c r="C54" s="15">
        <v>0</v>
      </c>
      <c r="D54" s="15">
        <v>0</v>
      </c>
      <c r="E54" s="24">
        <v>4</v>
      </c>
      <c r="F54" s="27">
        <f t="shared" si="0"/>
        <v>4</v>
      </c>
      <c r="H54" s="21">
        <f t="shared" si="1"/>
        <v>1</v>
      </c>
      <c r="I54" s="31">
        <f t="shared" si="2"/>
        <v>1</v>
      </c>
      <c r="J54" s="32">
        <f t="shared" si="3"/>
        <v>0</v>
      </c>
      <c r="K54" s="543">
        <v>29</v>
      </c>
      <c r="L54" s="491"/>
      <c r="M54" s="491"/>
      <c r="N54" s="491"/>
      <c r="O54" s="491"/>
    </row>
    <row r="55" spans="1:15" x14ac:dyDescent="0.2">
      <c r="A55" s="409" t="s">
        <v>41</v>
      </c>
      <c r="B55" s="35">
        <v>3</v>
      </c>
      <c r="C55" s="36">
        <v>0</v>
      </c>
      <c r="D55" s="36">
        <v>0</v>
      </c>
      <c r="E55" s="37">
        <v>3</v>
      </c>
      <c r="F55" s="38">
        <f t="shared" si="0"/>
        <v>3</v>
      </c>
      <c r="H55" s="39">
        <f t="shared" si="1"/>
        <v>1</v>
      </c>
      <c r="I55" s="40">
        <f t="shared" si="2"/>
        <v>1</v>
      </c>
      <c r="J55" s="41">
        <f t="shared" si="3"/>
        <v>0</v>
      </c>
      <c r="K55" s="543">
        <v>30</v>
      </c>
      <c r="L55" s="491"/>
      <c r="M55" s="491"/>
      <c r="N55" s="491"/>
      <c r="O55" s="491"/>
    </row>
    <row r="56" spans="1:15" x14ac:dyDescent="0.2">
      <c r="A56" s="410" t="s">
        <v>289</v>
      </c>
      <c r="B56" s="42">
        <v>36</v>
      </c>
      <c r="C56" s="42">
        <v>2</v>
      </c>
      <c r="D56" s="42">
        <v>0</v>
      </c>
      <c r="E56" s="42">
        <v>34</v>
      </c>
      <c r="F56" s="45">
        <f t="shared" si="0"/>
        <v>36</v>
      </c>
      <c r="H56" s="46">
        <f t="shared" si="1"/>
        <v>1</v>
      </c>
      <c r="I56" s="43">
        <f t="shared" si="2"/>
        <v>0.94444444444444442</v>
      </c>
      <c r="J56" s="44">
        <f t="shared" si="3"/>
        <v>5.5555555555555552E-2</v>
      </c>
      <c r="K56" s="543" t="s">
        <v>289</v>
      </c>
      <c r="L56" s="491"/>
      <c r="M56" s="491"/>
      <c r="N56" s="491"/>
      <c r="O56" s="491"/>
    </row>
    <row r="57" spans="1:15" x14ac:dyDescent="0.2">
      <c r="A57" s="407" t="s">
        <v>42</v>
      </c>
      <c r="B57" s="17">
        <v>12</v>
      </c>
      <c r="C57" s="14">
        <v>1</v>
      </c>
      <c r="D57" s="14">
        <v>0</v>
      </c>
      <c r="E57" s="23">
        <v>11</v>
      </c>
      <c r="F57" s="26">
        <f t="shared" si="0"/>
        <v>12</v>
      </c>
      <c r="H57" s="20">
        <f t="shared" si="1"/>
        <v>1</v>
      </c>
      <c r="I57" s="29">
        <f t="shared" si="2"/>
        <v>0.91666666666666663</v>
      </c>
      <c r="J57" s="30">
        <f t="shared" si="3"/>
        <v>8.3333333333333329E-2</v>
      </c>
      <c r="K57" s="543">
        <v>31</v>
      </c>
      <c r="L57" s="491"/>
      <c r="M57" s="491"/>
      <c r="N57" s="491"/>
      <c r="O57" s="491"/>
    </row>
    <row r="58" spans="1:15" x14ac:dyDescent="0.2">
      <c r="A58" s="408" t="s">
        <v>43</v>
      </c>
      <c r="B58" s="18">
        <v>7</v>
      </c>
      <c r="C58" s="15">
        <v>1</v>
      </c>
      <c r="D58" s="15">
        <v>0</v>
      </c>
      <c r="E58" s="24">
        <v>6</v>
      </c>
      <c r="F58" s="27">
        <f t="shared" si="0"/>
        <v>7</v>
      </c>
      <c r="H58" s="21">
        <f t="shared" si="1"/>
        <v>1</v>
      </c>
      <c r="I58" s="31">
        <f t="shared" si="2"/>
        <v>0.8571428571428571</v>
      </c>
      <c r="J58" s="32">
        <f t="shared" si="3"/>
        <v>0.14285714285714285</v>
      </c>
      <c r="K58" s="543">
        <v>32</v>
      </c>
      <c r="L58" s="491"/>
      <c r="M58" s="491"/>
      <c r="N58" s="491"/>
      <c r="O58" s="491"/>
    </row>
    <row r="59" spans="1:15" x14ac:dyDescent="0.2">
      <c r="A59" s="409" t="s">
        <v>44</v>
      </c>
      <c r="B59" s="35">
        <v>17</v>
      </c>
      <c r="C59" s="36">
        <v>0</v>
      </c>
      <c r="D59" s="36">
        <v>0</v>
      </c>
      <c r="E59" s="37">
        <v>17</v>
      </c>
      <c r="F59" s="38">
        <f t="shared" si="0"/>
        <v>17</v>
      </c>
      <c r="H59" s="39">
        <f t="shared" si="1"/>
        <v>1</v>
      </c>
      <c r="I59" s="40">
        <f t="shared" si="2"/>
        <v>1</v>
      </c>
      <c r="J59" s="41">
        <f t="shared" si="3"/>
        <v>0</v>
      </c>
      <c r="K59" s="543">
        <v>33</v>
      </c>
      <c r="L59" s="491"/>
      <c r="M59" s="491"/>
      <c r="N59" s="491"/>
      <c r="O59" s="491"/>
    </row>
    <row r="60" spans="1:15" x14ac:dyDescent="0.2">
      <c r="A60" s="410" t="s">
        <v>293</v>
      </c>
      <c r="B60" s="42">
        <v>22</v>
      </c>
      <c r="C60" s="42">
        <v>0</v>
      </c>
      <c r="D60" s="42">
        <v>0</v>
      </c>
      <c r="E60" s="42">
        <v>19</v>
      </c>
      <c r="F60" s="45">
        <f t="shared" si="0"/>
        <v>19</v>
      </c>
      <c r="H60" s="46">
        <f t="shared" si="1"/>
        <v>0.86363636363636365</v>
      </c>
      <c r="I60" s="43">
        <f t="shared" si="2"/>
        <v>0.86363636363636365</v>
      </c>
      <c r="J60" s="44">
        <f t="shared" si="3"/>
        <v>0</v>
      </c>
      <c r="K60" s="543" t="s">
        <v>293</v>
      </c>
      <c r="L60" s="491"/>
      <c r="M60" s="491"/>
      <c r="N60" s="491"/>
      <c r="O60" s="491"/>
    </row>
    <row r="61" spans="1:15" x14ac:dyDescent="0.2">
      <c r="A61" s="407" t="s">
        <v>45</v>
      </c>
      <c r="B61" s="17">
        <v>5</v>
      </c>
      <c r="C61" s="14">
        <v>0</v>
      </c>
      <c r="D61" s="14">
        <v>0</v>
      </c>
      <c r="E61" s="23">
        <v>5</v>
      </c>
      <c r="F61" s="26"/>
      <c r="H61" s="20">
        <f t="shared" si="1"/>
        <v>0</v>
      </c>
      <c r="I61" s="29">
        <f t="shared" si="2"/>
        <v>1</v>
      </c>
      <c r="J61" s="30">
        <f t="shared" si="3"/>
        <v>0</v>
      </c>
      <c r="K61" s="543">
        <v>34</v>
      </c>
      <c r="L61" s="491"/>
      <c r="M61" s="491"/>
      <c r="N61" s="491"/>
      <c r="O61" s="491"/>
    </row>
    <row r="62" spans="1:15" x14ac:dyDescent="0.2">
      <c r="A62" s="408" t="s">
        <v>46</v>
      </c>
      <c r="B62" s="18">
        <v>10</v>
      </c>
      <c r="C62" s="15">
        <v>0</v>
      </c>
      <c r="D62" s="15">
        <v>0</v>
      </c>
      <c r="E62" s="24">
        <v>9</v>
      </c>
      <c r="F62" s="27">
        <f t="shared" si="0"/>
        <v>9</v>
      </c>
      <c r="H62" s="21">
        <f t="shared" si="1"/>
        <v>0.9</v>
      </c>
      <c r="I62" s="31">
        <f t="shared" si="2"/>
        <v>0.9</v>
      </c>
      <c r="J62" s="32">
        <f t="shared" si="3"/>
        <v>0</v>
      </c>
      <c r="K62" s="543">
        <v>35</v>
      </c>
      <c r="L62" s="491"/>
      <c r="M62" s="491"/>
      <c r="N62" s="491"/>
      <c r="O62" s="491"/>
    </row>
    <row r="63" spans="1:15" x14ac:dyDescent="0.2">
      <c r="A63" s="408" t="s">
        <v>47</v>
      </c>
      <c r="B63" s="18">
        <v>4</v>
      </c>
      <c r="C63" s="15">
        <v>0</v>
      </c>
      <c r="D63" s="15">
        <v>0</v>
      </c>
      <c r="E63" s="24">
        <v>4</v>
      </c>
      <c r="F63" s="27">
        <f t="shared" si="0"/>
        <v>4</v>
      </c>
      <c r="H63" s="21">
        <f t="shared" si="1"/>
        <v>1</v>
      </c>
      <c r="I63" s="31">
        <f t="shared" si="2"/>
        <v>1</v>
      </c>
      <c r="J63" s="32">
        <f t="shared" si="3"/>
        <v>0</v>
      </c>
      <c r="K63" s="543">
        <v>36</v>
      </c>
      <c r="L63" s="491"/>
      <c r="M63" s="491"/>
      <c r="N63" s="491"/>
      <c r="O63" s="491"/>
    </row>
    <row r="64" spans="1:15" x14ac:dyDescent="0.2">
      <c r="A64" s="409" t="s">
        <v>48</v>
      </c>
      <c r="B64" s="35">
        <v>3</v>
      </c>
      <c r="C64" s="36">
        <v>0</v>
      </c>
      <c r="D64" s="36">
        <v>0</v>
      </c>
      <c r="E64" s="37">
        <v>1</v>
      </c>
      <c r="F64" s="38">
        <f t="shared" si="0"/>
        <v>1</v>
      </c>
      <c r="H64" s="39">
        <f t="shared" si="1"/>
        <v>0.33333333333333331</v>
      </c>
      <c r="I64" s="40">
        <f t="shared" si="2"/>
        <v>0.33333333333333331</v>
      </c>
      <c r="J64" s="41">
        <f t="shared" si="3"/>
        <v>0</v>
      </c>
      <c r="K64" s="543">
        <v>37</v>
      </c>
      <c r="L64" s="491"/>
      <c r="M64" s="491"/>
      <c r="N64" s="491"/>
      <c r="O64" s="491"/>
    </row>
    <row r="65" spans="1:15" ht="38.25" x14ac:dyDescent="0.2">
      <c r="A65" s="410" t="s">
        <v>408</v>
      </c>
      <c r="B65" s="42">
        <v>81</v>
      </c>
      <c r="C65" s="42">
        <v>2</v>
      </c>
      <c r="D65" s="42">
        <v>0</v>
      </c>
      <c r="E65" s="42">
        <v>76</v>
      </c>
      <c r="F65" s="45">
        <f t="shared" si="0"/>
        <v>78</v>
      </c>
      <c r="H65" s="46">
        <f t="shared" si="1"/>
        <v>0.96296296296296291</v>
      </c>
      <c r="I65" s="43">
        <f t="shared" si="2"/>
        <v>0.93827160493827155</v>
      </c>
      <c r="J65" s="44">
        <f t="shared" si="3"/>
        <v>2.4691358024691357E-2</v>
      </c>
      <c r="K65" s="543" t="s">
        <v>408</v>
      </c>
      <c r="L65" s="491"/>
      <c r="M65" s="491"/>
      <c r="N65" s="491"/>
      <c r="O65" s="491"/>
    </row>
    <row r="66" spans="1:15" x14ac:dyDescent="0.2">
      <c r="A66" s="407" t="s">
        <v>49</v>
      </c>
      <c r="B66" s="17">
        <v>29</v>
      </c>
      <c r="C66" s="14">
        <v>0</v>
      </c>
      <c r="D66" s="14">
        <v>0</v>
      </c>
      <c r="E66" s="23">
        <v>27</v>
      </c>
      <c r="F66" s="26">
        <f t="shared" si="0"/>
        <v>27</v>
      </c>
      <c r="H66" s="20">
        <f t="shared" si="1"/>
        <v>0.93103448275862066</v>
      </c>
      <c r="I66" s="29">
        <f t="shared" si="2"/>
        <v>0.93103448275862066</v>
      </c>
      <c r="J66" s="30">
        <f t="shared" si="3"/>
        <v>0</v>
      </c>
      <c r="K66" s="543">
        <v>60</v>
      </c>
      <c r="L66" s="491"/>
      <c r="M66" s="491"/>
      <c r="N66" s="491"/>
      <c r="O66" s="491"/>
    </row>
    <row r="67" spans="1:15" x14ac:dyDescent="0.2">
      <c r="A67" s="408" t="s">
        <v>50</v>
      </c>
      <c r="B67" s="18">
        <v>22</v>
      </c>
      <c r="C67" s="15">
        <v>0</v>
      </c>
      <c r="D67" s="15">
        <v>0</v>
      </c>
      <c r="E67" s="24">
        <v>22</v>
      </c>
      <c r="F67" s="27">
        <f t="shared" si="0"/>
        <v>22</v>
      </c>
      <c r="H67" s="21">
        <f t="shared" si="1"/>
        <v>1</v>
      </c>
      <c r="I67" s="31">
        <f t="shared" si="2"/>
        <v>1</v>
      </c>
      <c r="J67" s="32">
        <f t="shared" si="3"/>
        <v>0</v>
      </c>
      <c r="K67" s="543">
        <v>61</v>
      </c>
      <c r="L67" s="491"/>
      <c r="M67" s="491"/>
      <c r="N67" s="491"/>
      <c r="O67" s="491"/>
    </row>
    <row r="68" spans="1:15" x14ac:dyDescent="0.2">
      <c r="A68" s="408" t="s">
        <v>51</v>
      </c>
      <c r="B68" s="18">
        <v>17</v>
      </c>
      <c r="C68" s="15">
        <v>0</v>
      </c>
      <c r="D68" s="15">
        <v>0</v>
      </c>
      <c r="E68" s="24">
        <v>16</v>
      </c>
      <c r="F68" s="27">
        <f t="shared" si="0"/>
        <v>16</v>
      </c>
      <c r="H68" s="21">
        <f t="shared" si="1"/>
        <v>0.94117647058823528</v>
      </c>
      <c r="I68" s="31">
        <f t="shared" si="2"/>
        <v>0.94117647058823528</v>
      </c>
      <c r="J68" s="32">
        <f t="shared" si="3"/>
        <v>0</v>
      </c>
      <c r="K68" s="543">
        <v>62</v>
      </c>
      <c r="L68" s="491"/>
      <c r="M68" s="491"/>
      <c r="N68" s="491"/>
      <c r="O68" s="491"/>
    </row>
    <row r="69" spans="1:15" x14ac:dyDescent="0.2">
      <c r="A69" s="409" t="s">
        <v>52</v>
      </c>
      <c r="B69" s="35">
        <v>13</v>
      </c>
      <c r="C69" s="36">
        <v>2</v>
      </c>
      <c r="D69" s="36">
        <v>0</v>
      </c>
      <c r="E69" s="37">
        <v>11</v>
      </c>
      <c r="F69" s="38">
        <f t="shared" si="0"/>
        <v>13</v>
      </c>
      <c r="H69" s="39">
        <f t="shared" si="1"/>
        <v>1</v>
      </c>
      <c r="I69" s="40">
        <f t="shared" si="2"/>
        <v>0.84615384615384615</v>
      </c>
      <c r="J69" s="41">
        <f t="shared" si="3"/>
        <v>0.15384615384615385</v>
      </c>
      <c r="K69" s="543">
        <v>63</v>
      </c>
      <c r="L69" s="491"/>
      <c r="M69" s="491"/>
      <c r="N69" s="491"/>
      <c r="O69" s="491"/>
    </row>
    <row r="70" spans="1:15" x14ac:dyDescent="0.2">
      <c r="A70" s="410" t="s">
        <v>409</v>
      </c>
      <c r="B70" s="42">
        <v>47</v>
      </c>
      <c r="C70" s="42">
        <v>0</v>
      </c>
      <c r="D70" s="42">
        <v>0</v>
      </c>
      <c r="E70" s="42">
        <v>44</v>
      </c>
      <c r="F70" s="45">
        <f t="shared" si="0"/>
        <v>44</v>
      </c>
      <c r="H70" s="46">
        <f t="shared" si="1"/>
        <v>0.93617021276595747</v>
      </c>
      <c r="I70" s="43">
        <f t="shared" si="2"/>
        <v>0.93617021276595747</v>
      </c>
      <c r="J70" s="44">
        <f t="shared" si="3"/>
        <v>0</v>
      </c>
      <c r="K70" s="543" t="s">
        <v>409</v>
      </c>
      <c r="L70" s="491"/>
      <c r="M70" s="491"/>
      <c r="N70" s="491"/>
      <c r="O70" s="491"/>
    </row>
    <row r="71" spans="1:15" x14ac:dyDescent="0.2">
      <c r="A71" s="407" t="s">
        <v>53</v>
      </c>
      <c r="B71" s="17">
        <v>18</v>
      </c>
      <c r="C71" s="14">
        <v>0</v>
      </c>
      <c r="D71" s="14">
        <v>0</v>
      </c>
      <c r="E71" s="23">
        <v>16</v>
      </c>
      <c r="F71" s="26">
        <f t="shared" si="0"/>
        <v>16</v>
      </c>
      <c r="H71" s="20">
        <f t="shared" si="1"/>
        <v>0.88888888888888884</v>
      </c>
      <c r="I71" s="29">
        <f t="shared" si="2"/>
        <v>0.88888888888888884</v>
      </c>
      <c r="J71" s="30">
        <f t="shared" si="3"/>
        <v>0</v>
      </c>
      <c r="K71" s="543">
        <v>64</v>
      </c>
      <c r="L71" s="491"/>
      <c r="M71" s="491"/>
      <c r="N71" s="491"/>
      <c r="O71" s="491"/>
    </row>
    <row r="72" spans="1:15" x14ac:dyDescent="0.2">
      <c r="A72" s="408" t="s">
        <v>54</v>
      </c>
      <c r="B72" s="18">
        <v>9</v>
      </c>
      <c r="C72" s="15">
        <v>0</v>
      </c>
      <c r="D72" s="15">
        <v>0</v>
      </c>
      <c r="E72" s="24">
        <v>9</v>
      </c>
      <c r="F72" s="27">
        <f t="shared" ref="F72:F83" si="4">SUM(C72:E72)</f>
        <v>9</v>
      </c>
      <c r="H72" s="21">
        <f t="shared" si="1"/>
        <v>1</v>
      </c>
      <c r="I72" s="31">
        <f t="shared" si="2"/>
        <v>1</v>
      </c>
      <c r="J72" s="32">
        <f t="shared" si="3"/>
        <v>0</v>
      </c>
      <c r="K72" s="543">
        <v>65</v>
      </c>
      <c r="L72" s="491"/>
      <c r="M72" s="491"/>
      <c r="N72" s="491"/>
      <c r="O72" s="491"/>
    </row>
    <row r="73" spans="1:15" x14ac:dyDescent="0.2">
      <c r="A73" s="408" t="s">
        <v>55</v>
      </c>
      <c r="B73" s="18">
        <v>5</v>
      </c>
      <c r="C73" s="15">
        <v>0</v>
      </c>
      <c r="D73" s="15">
        <v>0</v>
      </c>
      <c r="E73" s="24">
        <v>5</v>
      </c>
      <c r="F73" s="27">
        <f t="shared" si="4"/>
        <v>5</v>
      </c>
      <c r="H73" s="21">
        <f t="shared" si="1"/>
        <v>1</v>
      </c>
      <c r="I73" s="31">
        <f t="shared" si="2"/>
        <v>1</v>
      </c>
      <c r="J73" s="32">
        <f t="shared" si="3"/>
        <v>0</v>
      </c>
      <c r="K73" s="543">
        <v>66</v>
      </c>
      <c r="L73" s="491"/>
      <c r="M73" s="491"/>
      <c r="N73" s="491"/>
      <c r="O73" s="491"/>
    </row>
    <row r="74" spans="1:15" x14ac:dyDescent="0.2">
      <c r="A74" s="408" t="s">
        <v>56</v>
      </c>
      <c r="B74" s="18">
        <v>9</v>
      </c>
      <c r="C74" s="15">
        <v>0</v>
      </c>
      <c r="D74" s="15">
        <v>0</v>
      </c>
      <c r="E74" s="24">
        <v>8</v>
      </c>
      <c r="F74" s="27">
        <f t="shared" si="4"/>
        <v>8</v>
      </c>
      <c r="H74" s="21">
        <f t="shared" si="1"/>
        <v>0.88888888888888884</v>
      </c>
      <c r="I74" s="31">
        <f t="shared" si="2"/>
        <v>0.88888888888888884</v>
      </c>
      <c r="J74" s="32">
        <f t="shared" si="3"/>
        <v>0</v>
      </c>
      <c r="K74" s="543">
        <v>67</v>
      </c>
      <c r="L74" s="491"/>
      <c r="M74" s="491"/>
      <c r="N74" s="491"/>
      <c r="O74" s="491"/>
    </row>
    <row r="75" spans="1:15" x14ac:dyDescent="0.2">
      <c r="A75" s="408" t="s">
        <v>57</v>
      </c>
      <c r="B75" s="18">
        <v>3</v>
      </c>
      <c r="C75" s="15">
        <v>0</v>
      </c>
      <c r="D75" s="15">
        <v>0</v>
      </c>
      <c r="E75" s="24">
        <v>3</v>
      </c>
      <c r="F75" s="27">
        <f t="shared" si="4"/>
        <v>3</v>
      </c>
      <c r="H75" s="21">
        <f t="shared" si="1"/>
        <v>1</v>
      </c>
      <c r="I75" s="31">
        <f t="shared" si="2"/>
        <v>1</v>
      </c>
      <c r="J75" s="32">
        <f t="shared" si="3"/>
        <v>0</v>
      </c>
      <c r="K75" s="543">
        <v>68</v>
      </c>
      <c r="L75" s="491"/>
      <c r="M75" s="491"/>
      <c r="N75" s="491"/>
      <c r="O75" s="491"/>
    </row>
    <row r="76" spans="1:15" x14ac:dyDescent="0.2">
      <c r="A76" s="409" t="s">
        <v>58</v>
      </c>
      <c r="B76" s="35">
        <v>3</v>
      </c>
      <c r="C76" s="36">
        <v>0</v>
      </c>
      <c r="D76" s="36">
        <v>0</v>
      </c>
      <c r="E76" s="37">
        <v>3</v>
      </c>
      <c r="F76" s="38">
        <f t="shared" si="4"/>
        <v>3</v>
      </c>
      <c r="H76" s="39">
        <f t="shared" ref="H76:H87" si="5">IFERROR(F76/B76,"")</f>
        <v>1</v>
      </c>
      <c r="I76" s="40">
        <f t="shared" ref="I76:I87" si="6">IFERROR(E76/B76,"")</f>
        <v>1</v>
      </c>
      <c r="J76" s="41">
        <f t="shared" ref="J76:J87" si="7">IFERROR((D76+C76)/B76,"")</f>
        <v>0</v>
      </c>
      <c r="K76" s="543">
        <v>69</v>
      </c>
      <c r="L76" s="491"/>
      <c r="M76" s="491"/>
      <c r="N76" s="491"/>
      <c r="O76" s="491"/>
    </row>
    <row r="77" spans="1:15" ht="25.5" x14ac:dyDescent="0.2">
      <c r="A77" s="405" t="s">
        <v>472</v>
      </c>
      <c r="B77" s="51">
        <v>19</v>
      </c>
      <c r="C77" s="51">
        <v>0</v>
      </c>
      <c r="D77" s="51">
        <v>0</v>
      </c>
      <c r="E77" s="51">
        <v>18</v>
      </c>
      <c r="F77" s="47">
        <f t="shared" si="4"/>
        <v>18</v>
      </c>
      <c r="H77" s="49">
        <f t="shared" si="5"/>
        <v>0.94736842105263153</v>
      </c>
      <c r="I77" s="53">
        <f t="shared" si="6"/>
        <v>0.94736842105263153</v>
      </c>
      <c r="J77" s="54">
        <f t="shared" si="7"/>
        <v>0</v>
      </c>
      <c r="K77" s="543" t="s">
        <v>446</v>
      </c>
      <c r="L77" s="491"/>
      <c r="M77" s="491"/>
      <c r="N77" s="491"/>
      <c r="O77" s="491"/>
    </row>
    <row r="78" spans="1:15" x14ac:dyDescent="0.2">
      <c r="A78" s="406" t="s">
        <v>85</v>
      </c>
      <c r="B78" s="52">
        <v>15</v>
      </c>
      <c r="C78" s="52">
        <v>0</v>
      </c>
      <c r="D78" s="52">
        <v>0</v>
      </c>
      <c r="E78" s="52">
        <v>15</v>
      </c>
      <c r="F78" s="48">
        <f t="shared" si="4"/>
        <v>15</v>
      </c>
      <c r="H78" s="50">
        <f t="shared" si="5"/>
        <v>1</v>
      </c>
      <c r="I78" s="55">
        <f t="shared" si="6"/>
        <v>1</v>
      </c>
      <c r="J78" s="56">
        <f t="shared" si="7"/>
        <v>0</v>
      </c>
      <c r="K78" s="543" t="s">
        <v>85</v>
      </c>
      <c r="L78" s="491"/>
      <c r="M78" s="491"/>
      <c r="N78" s="491"/>
      <c r="O78" s="491"/>
    </row>
    <row r="79" spans="1:15" x14ac:dyDescent="0.2">
      <c r="A79" s="407" t="s">
        <v>32</v>
      </c>
      <c r="B79" s="17">
        <v>6</v>
      </c>
      <c r="C79" s="14">
        <v>0</v>
      </c>
      <c r="D79" s="14">
        <v>0</v>
      </c>
      <c r="E79" s="23">
        <v>6</v>
      </c>
      <c r="F79" s="26">
        <f t="shared" si="4"/>
        <v>6</v>
      </c>
      <c r="H79" s="20">
        <f>IFERROR(F79/B79,"")</f>
        <v>1</v>
      </c>
      <c r="I79" s="29">
        <f t="shared" si="6"/>
        <v>1</v>
      </c>
      <c r="J79" s="30">
        <f t="shared" si="7"/>
        <v>0</v>
      </c>
      <c r="K79" s="543">
        <v>85</v>
      </c>
      <c r="L79" s="491"/>
      <c r="M79" s="491"/>
      <c r="N79" s="491"/>
      <c r="O79" s="491"/>
    </row>
    <row r="80" spans="1:15" x14ac:dyDescent="0.2">
      <c r="A80" s="408" t="s">
        <v>33</v>
      </c>
      <c r="B80" s="18">
        <v>4</v>
      </c>
      <c r="C80" s="15">
        <v>0</v>
      </c>
      <c r="D80" s="15">
        <v>0</v>
      </c>
      <c r="E80" s="24">
        <v>4</v>
      </c>
      <c r="F80" s="27">
        <f t="shared" si="4"/>
        <v>4</v>
      </c>
      <c r="H80" s="21">
        <f t="shared" si="5"/>
        <v>1</v>
      </c>
      <c r="I80" s="31">
        <f t="shared" si="6"/>
        <v>1</v>
      </c>
      <c r="J80" s="32">
        <f t="shared" si="7"/>
        <v>0</v>
      </c>
      <c r="K80" s="543">
        <v>86</v>
      </c>
      <c r="L80" s="491"/>
      <c r="M80" s="491"/>
      <c r="N80" s="491"/>
      <c r="O80" s="491"/>
    </row>
    <row r="81" spans="1:15" x14ac:dyDescent="0.2">
      <c r="A81" s="412" t="s">
        <v>34</v>
      </c>
      <c r="B81" s="19">
        <v>5</v>
      </c>
      <c r="C81" s="16">
        <v>0</v>
      </c>
      <c r="D81" s="16">
        <v>0</v>
      </c>
      <c r="E81" s="25">
        <v>5</v>
      </c>
      <c r="F81" s="28">
        <f t="shared" si="4"/>
        <v>5</v>
      </c>
      <c r="H81" s="22">
        <f t="shared" si="5"/>
        <v>1</v>
      </c>
      <c r="I81" s="33">
        <f t="shared" si="6"/>
        <v>1</v>
      </c>
      <c r="J81" s="34">
        <f t="shared" si="7"/>
        <v>0</v>
      </c>
      <c r="K81" s="543">
        <v>87</v>
      </c>
      <c r="L81" s="491"/>
      <c r="M81" s="491"/>
      <c r="N81" s="491"/>
      <c r="O81" s="491"/>
    </row>
    <row r="82" spans="1:15" x14ac:dyDescent="0.2">
      <c r="A82" s="406" t="s">
        <v>445</v>
      </c>
      <c r="B82" s="52">
        <v>4</v>
      </c>
      <c r="C82" s="52">
        <v>0</v>
      </c>
      <c r="D82" s="52">
        <v>0</v>
      </c>
      <c r="E82" s="52">
        <v>3</v>
      </c>
      <c r="F82" s="48">
        <f t="shared" si="4"/>
        <v>3</v>
      </c>
      <c r="H82" s="50">
        <f t="shared" si="5"/>
        <v>0.75</v>
      </c>
      <c r="I82" s="55">
        <f t="shared" si="6"/>
        <v>0.75</v>
      </c>
      <c r="J82" s="56">
        <f t="shared" si="7"/>
        <v>0</v>
      </c>
      <c r="K82" s="543" t="s">
        <v>445</v>
      </c>
      <c r="L82" s="491"/>
      <c r="M82" s="491"/>
      <c r="N82" s="491"/>
      <c r="O82" s="491"/>
    </row>
    <row r="83" spans="1:15" x14ac:dyDescent="0.2">
      <c r="A83" s="407">
        <v>90</v>
      </c>
      <c r="B83" s="17">
        <v>1</v>
      </c>
      <c r="C83" s="14">
        <v>0</v>
      </c>
      <c r="D83" s="14">
        <v>0</v>
      </c>
      <c r="E83" s="23">
        <v>1</v>
      </c>
      <c r="F83" s="26">
        <f t="shared" si="4"/>
        <v>1</v>
      </c>
      <c r="H83" s="20">
        <f t="shared" si="5"/>
        <v>1</v>
      </c>
      <c r="I83" s="29">
        <f t="shared" si="6"/>
        <v>1</v>
      </c>
      <c r="J83" s="30">
        <f t="shared" si="7"/>
        <v>0</v>
      </c>
      <c r="K83" s="543">
        <v>90</v>
      </c>
      <c r="L83" s="491"/>
      <c r="M83" s="491"/>
      <c r="N83" s="491"/>
      <c r="O83" s="491"/>
    </row>
    <row r="84" spans="1:15" s="491" customFormat="1" x14ac:dyDescent="0.2">
      <c r="A84" s="528">
        <v>91</v>
      </c>
      <c r="B84" s="17">
        <v>3</v>
      </c>
      <c r="C84" s="14">
        <v>0</v>
      </c>
      <c r="D84" s="14">
        <v>0</v>
      </c>
      <c r="E84" s="23">
        <v>2</v>
      </c>
      <c r="F84" s="26">
        <f t="shared" ref="F84:F85" si="8">SUM(C84:E84)</f>
        <v>2</v>
      </c>
      <c r="H84" s="20">
        <f t="shared" si="5"/>
        <v>0.66666666666666663</v>
      </c>
      <c r="I84" s="29">
        <f t="shared" si="6"/>
        <v>0.66666666666666663</v>
      </c>
      <c r="J84" s="30">
        <f t="shared" si="7"/>
        <v>0</v>
      </c>
      <c r="K84" s="543">
        <v>91</v>
      </c>
    </row>
    <row r="85" spans="1:15" s="491" customFormat="1" x14ac:dyDescent="0.2">
      <c r="A85" s="528">
        <v>92</v>
      </c>
      <c r="B85" s="17"/>
      <c r="C85" s="14"/>
      <c r="D85" s="14"/>
      <c r="E85" s="23"/>
      <c r="F85" s="26">
        <f t="shared" si="8"/>
        <v>0</v>
      </c>
      <c r="H85" s="20" t="str">
        <f t="shared" si="5"/>
        <v/>
      </c>
      <c r="I85" s="29" t="str">
        <f t="shared" si="6"/>
        <v/>
      </c>
      <c r="J85" s="30" t="str">
        <f t="shared" si="7"/>
        <v/>
      </c>
      <c r="K85" s="543">
        <v>92</v>
      </c>
    </row>
    <row r="86" spans="1:15" x14ac:dyDescent="0.2">
      <c r="A86" s="6"/>
      <c r="H86" s="5" t="str">
        <f t="shared" si="5"/>
        <v/>
      </c>
      <c r="I86" s="5" t="str">
        <f t="shared" si="6"/>
        <v/>
      </c>
      <c r="J86" s="5" t="str">
        <f t="shared" si="7"/>
        <v/>
      </c>
    </row>
    <row r="87" spans="1:15" x14ac:dyDescent="0.2">
      <c r="A87" s="8" t="s">
        <v>59</v>
      </c>
      <c r="B87" s="12">
        <f>B77+B47+B20+B11</f>
        <v>747</v>
      </c>
      <c r="C87" s="12">
        <f>C77+C47+C20+C11</f>
        <v>82</v>
      </c>
      <c r="D87" s="12">
        <f>D77+D47+D20+D11</f>
        <v>1</v>
      </c>
      <c r="E87" s="12">
        <f>E77+E47+E20+E11</f>
        <v>625</v>
      </c>
      <c r="F87" s="13">
        <f>F77+F47+F20+F11</f>
        <v>708</v>
      </c>
      <c r="G87" s="7"/>
      <c r="H87" s="11">
        <f t="shared" si="5"/>
        <v>0.94779116465863456</v>
      </c>
      <c r="I87" s="9">
        <f t="shared" si="6"/>
        <v>0.83668005354752339</v>
      </c>
      <c r="J87" s="10">
        <f t="shared" si="7"/>
        <v>0.1111111111111111</v>
      </c>
    </row>
    <row r="88" spans="1:15" ht="10.5" customHeight="1" x14ac:dyDescent="0.2"/>
    <row r="89" spans="1:15" x14ac:dyDescent="0.2">
      <c r="A89" s="294" t="s">
        <v>466</v>
      </c>
    </row>
    <row r="90" spans="1:15" x14ac:dyDescent="0.2">
      <c r="A90" s="295" t="s">
        <v>515</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92D050"/>
    <pageSetUpPr fitToPage="1"/>
  </sheetPr>
  <dimension ref="A1:O90"/>
  <sheetViews>
    <sheetView showGridLines="0" topLeftCell="A13" workbookViewId="0">
      <selection activeCell="K19" sqref="K19"/>
    </sheetView>
  </sheetViews>
  <sheetFormatPr baseColWidth="10" defaultRowHeight="12.75" x14ac:dyDescent="0.2"/>
  <cols>
    <col min="1" max="1" width="30.33203125" style="414" customWidth="1"/>
    <col min="7" max="7" width="4.33203125" customWidth="1"/>
    <col min="10" max="10" width="14.5" customWidth="1"/>
    <col min="11" max="11" width="0" style="543" hidden="1" customWidth="1"/>
  </cols>
  <sheetData>
    <row r="1" spans="1:15" ht="13.5" thickBot="1" x14ac:dyDescent="0.25"/>
    <row r="2" spans="1:15" ht="33" customHeight="1" thickTop="1" thickBot="1" x14ac:dyDescent="0.25">
      <c r="A2" s="581" t="s">
        <v>500</v>
      </c>
      <c r="B2" s="593"/>
      <c r="C2" s="593"/>
      <c r="D2" s="593"/>
      <c r="E2" s="593"/>
      <c r="F2" s="593"/>
      <c r="G2" s="593"/>
      <c r="H2" s="593"/>
      <c r="I2" s="593"/>
      <c r="J2" s="594"/>
    </row>
    <row r="3" spans="1:15" ht="13.5" thickTop="1" x14ac:dyDescent="0.2"/>
    <row r="4" spans="1:15" ht="4.5" customHeight="1" x14ac:dyDescent="0.2"/>
    <row r="5" spans="1:15" ht="30.6" customHeight="1" x14ac:dyDescent="0.2">
      <c r="A5" s="598" t="s">
        <v>437</v>
      </c>
      <c r="B5" s="598"/>
      <c r="C5" s="598"/>
      <c r="D5" s="598"/>
      <c r="E5" s="598"/>
      <c r="F5" s="598"/>
      <c r="G5" s="598"/>
      <c r="H5" s="598"/>
      <c r="I5" s="598"/>
      <c r="J5" s="598"/>
    </row>
    <row r="6" spans="1:15" ht="15" customHeight="1" x14ac:dyDescent="0.2"/>
    <row r="7" spans="1:15" ht="5.25" customHeight="1" x14ac:dyDescent="0.2"/>
    <row r="8" spans="1:15" ht="27.75" customHeight="1" x14ac:dyDescent="0.2">
      <c r="B8" s="611" t="s">
        <v>60</v>
      </c>
      <c r="C8" s="605" t="s">
        <v>61</v>
      </c>
      <c r="D8" s="606"/>
      <c r="E8" s="607"/>
      <c r="F8" s="609" t="s">
        <v>62</v>
      </c>
      <c r="H8" s="613" t="s">
        <v>66</v>
      </c>
      <c r="I8" s="614" t="s">
        <v>67</v>
      </c>
      <c r="J8" s="608" t="s">
        <v>68</v>
      </c>
    </row>
    <row r="9" spans="1:15" ht="27.75" customHeight="1" x14ac:dyDescent="0.2">
      <c r="B9" s="612"/>
      <c r="C9" s="1" t="s">
        <v>63</v>
      </c>
      <c r="D9" s="2" t="s">
        <v>64</v>
      </c>
      <c r="E9" s="3" t="s">
        <v>65</v>
      </c>
      <c r="F9" s="610"/>
      <c r="H9" s="613"/>
      <c r="I9" s="614"/>
      <c r="J9" s="608"/>
    </row>
    <row r="11" spans="1:15" x14ac:dyDescent="0.2">
      <c r="A11" s="405" t="s">
        <v>0</v>
      </c>
      <c r="B11" s="51">
        <v>47</v>
      </c>
      <c r="C11" s="51">
        <v>7</v>
      </c>
      <c r="D11" s="51"/>
      <c r="E11" s="51">
        <v>35</v>
      </c>
      <c r="F11" s="47">
        <f>E11+D11+C11</f>
        <v>42</v>
      </c>
      <c r="H11" s="49">
        <f>IFERROR(F11/B11,"")</f>
        <v>0.8936170212765957</v>
      </c>
      <c r="I11" s="53">
        <f>IFERROR(E11/B11,"")</f>
        <v>0.74468085106382975</v>
      </c>
      <c r="J11" s="54">
        <f>IFERROR((C11+D11)/B11,"")</f>
        <v>0.14893617021276595</v>
      </c>
      <c r="K11" s="543" t="s">
        <v>0</v>
      </c>
      <c r="M11" s="491"/>
      <c r="N11" s="491"/>
      <c r="O11" s="491"/>
    </row>
    <row r="12" spans="1:15" x14ac:dyDescent="0.2">
      <c r="A12" s="406" t="s">
        <v>404</v>
      </c>
      <c r="B12" s="52">
        <v>10</v>
      </c>
      <c r="C12" s="52">
        <v>1</v>
      </c>
      <c r="D12" s="52"/>
      <c r="E12" s="52">
        <v>8</v>
      </c>
      <c r="F12" s="48">
        <f t="shared" ref="F12:F72" si="0">E12+D12+C12</f>
        <v>9</v>
      </c>
      <c r="H12" s="50">
        <f t="shared" ref="H12:H75" si="1">IFERROR(F12/B12,"")</f>
        <v>0.9</v>
      </c>
      <c r="I12" s="55">
        <f t="shared" ref="I12:I75" si="2">IFERROR(E12/B12,"")</f>
        <v>0.8</v>
      </c>
      <c r="J12" s="56">
        <f t="shared" ref="J12:J75" si="3">IFERROR((C12+D12)/B12,"")</f>
        <v>0.1</v>
      </c>
      <c r="K12" s="543" t="s">
        <v>404</v>
      </c>
      <c r="L12" s="491"/>
      <c r="M12" s="491"/>
      <c r="N12" s="491"/>
      <c r="O12" s="491"/>
    </row>
    <row r="13" spans="1:15" x14ac:dyDescent="0.2">
      <c r="A13" s="407" t="s">
        <v>1</v>
      </c>
      <c r="B13" s="17">
        <v>5</v>
      </c>
      <c r="C13" s="14">
        <v>1</v>
      </c>
      <c r="D13" s="14"/>
      <c r="E13" s="23">
        <v>3</v>
      </c>
      <c r="F13" s="26">
        <f t="shared" si="0"/>
        <v>4</v>
      </c>
      <c r="H13" s="20">
        <f t="shared" si="1"/>
        <v>0.8</v>
      </c>
      <c r="I13" s="29">
        <f t="shared" si="2"/>
        <v>0.6</v>
      </c>
      <c r="J13" s="30">
        <f t="shared" si="3"/>
        <v>0.2</v>
      </c>
      <c r="K13" s="543">
        <v>1</v>
      </c>
      <c r="L13" s="491"/>
      <c r="M13" s="491"/>
      <c r="N13" s="491"/>
      <c r="O13" s="491"/>
    </row>
    <row r="14" spans="1:15" x14ac:dyDescent="0.2">
      <c r="A14" s="408" t="s">
        <v>2</v>
      </c>
      <c r="B14" s="18">
        <v>2</v>
      </c>
      <c r="C14" s="15">
        <v>0</v>
      </c>
      <c r="D14" s="15"/>
      <c r="E14" s="24">
        <v>2</v>
      </c>
      <c r="F14" s="27">
        <f t="shared" si="0"/>
        <v>2</v>
      </c>
      <c r="H14" s="21">
        <f t="shared" si="1"/>
        <v>1</v>
      </c>
      <c r="I14" s="31">
        <f t="shared" si="2"/>
        <v>1</v>
      </c>
      <c r="J14" s="32">
        <f t="shared" si="3"/>
        <v>0</v>
      </c>
      <c r="K14" s="543">
        <v>2</v>
      </c>
      <c r="L14" s="491"/>
      <c r="M14" s="491"/>
      <c r="N14" s="491"/>
      <c r="O14" s="491"/>
    </row>
    <row r="15" spans="1:15" x14ac:dyDescent="0.2">
      <c r="A15" s="408" t="s">
        <v>3</v>
      </c>
      <c r="B15" s="18"/>
      <c r="C15" s="15"/>
      <c r="D15" s="15"/>
      <c r="E15" s="24"/>
      <c r="F15" s="27"/>
      <c r="H15" s="21" t="str">
        <f t="shared" si="1"/>
        <v/>
      </c>
      <c r="I15" s="31" t="str">
        <f t="shared" si="2"/>
        <v/>
      </c>
      <c r="J15" s="32" t="str">
        <f t="shared" si="3"/>
        <v/>
      </c>
      <c r="K15" s="543">
        <v>3</v>
      </c>
      <c r="L15" s="491"/>
      <c r="M15" s="491"/>
      <c r="N15" s="491"/>
      <c r="O15" s="491"/>
    </row>
    <row r="16" spans="1:15" x14ac:dyDescent="0.2">
      <c r="A16" s="409" t="s">
        <v>4</v>
      </c>
      <c r="B16" s="35">
        <v>3</v>
      </c>
      <c r="C16" s="36">
        <v>0</v>
      </c>
      <c r="D16" s="36"/>
      <c r="E16" s="37">
        <v>3</v>
      </c>
      <c r="F16" s="38">
        <f t="shared" si="0"/>
        <v>3</v>
      </c>
      <c r="H16" s="39">
        <f t="shared" si="1"/>
        <v>1</v>
      </c>
      <c r="I16" s="40">
        <f t="shared" si="2"/>
        <v>1</v>
      </c>
      <c r="J16" s="41">
        <f t="shared" si="3"/>
        <v>0</v>
      </c>
      <c r="K16" s="543">
        <v>4</v>
      </c>
      <c r="L16" s="491"/>
      <c r="M16" s="491"/>
      <c r="N16" s="491"/>
      <c r="O16" s="491"/>
    </row>
    <row r="17" spans="1:15" ht="25.5" x14ac:dyDescent="0.2">
      <c r="A17" s="410" t="s">
        <v>405</v>
      </c>
      <c r="B17" s="42"/>
      <c r="C17" s="42"/>
      <c r="D17" s="42"/>
      <c r="E17" s="42"/>
      <c r="F17" s="45">
        <f t="shared" si="0"/>
        <v>0</v>
      </c>
      <c r="H17" s="46" t="str">
        <f t="shared" si="1"/>
        <v/>
      </c>
      <c r="I17" s="43" t="str">
        <f t="shared" si="2"/>
        <v/>
      </c>
      <c r="J17" s="44" t="str">
        <f t="shared" si="3"/>
        <v/>
      </c>
      <c r="K17" s="543" t="s">
        <v>405</v>
      </c>
      <c r="L17" s="491"/>
      <c r="M17" s="491"/>
      <c r="N17" s="491"/>
      <c r="O17" s="491"/>
    </row>
    <row r="18" spans="1:15" x14ac:dyDescent="0.2">
      <c r="A18" s="407" t="s">
        <v>5</v>
      </c>
      <c r="B18" s="17">
        <v>26</v>
      </c>
      <c r="C18" s="14">
        <v>6</v>
      </c>
      <c r="D18" s="14"/>
      <c r="E18" s="23">
        <v>17</v>
      </c>
      <c r="F18" s="26">
        <f t="shared" si="0"/>
        <v>23</v>
      </c>
      <c r="H18" s="20">
        <f t="shared" si="1"/>
        <v>0.88461538461538458</v>
      </c>
      <c r="I18" s="29">
        <f t="shared" si="2"/>
        <v>0.65384615384615385</v>
      </c>
      <c r="J18" s="30">
        <f t="shared" si="3"/>
        <v>0.23076923076923078</v>
      </c>
      <c r="K18" s="543">
        <v>5</v>
      </c>
      <c r="L18" s="491"/>
      <c r="M18" s="491"/>
      <c r="N18" s="491"/>
      <c r="O18" s="491"/>
    </row>
    <row r="19" spans="1:15" x14ac:dyDescent="0.2">
      <c r="A19" s="409" t="s">
        <v>6</v>
      </c>
      <c r="B19" s="35">
        <v>11</v>
      </c>
      <c r="C19" s="36">
        <v>0</v>
      </c>
      <c r="D19" s="36"/>
      <c r="E19" s="37">
        <v>10</v>
      </c>
      <c r="F19" s="38">
        <f t="shared" si="0"/>
        <v>10</v>
      </c>
      <c r="H19" s="39">
        <f t="shared" si="1"/>
        <v>0.90909090909090906</v>
      </c>
      <c r="I19" s="40">
        <f t="shared" si="2"/>
        <v>0.90909090909090906</v>
      </c>
      <c r="J19" s="41">
        <f t="shared" si="3"/>
        <v>0</v>
      </c>
      <c r="K19" s="543">
        <v>6</v>
      </c>
      <c r="L19" s="491"/>
      <c r="M19" s="491"/>
      <c r="N19" s="491"/>
      <c r="O19" s="491"/>
    </row>
    <row r="20" spans="1:15" ht="25.5" x14ac:dyDescent="0.2">
      <c r="A20" s="405" t="s">
        <v>402</v>
      </c>
      <c r="B20" s="51">
        <v>269</v>
      </c>
      <c r="C20" s="51">
        <v>31</v>
      </c>
      <c r="D20" s="51"/>
      <c r="E20" s="51">
        <v>222</v>
      </c>
      <c r="F20" s="47">
        <f t="shared" si="0"/>
        <v>253</v>
      </c>
      <c r="H20" s="49">
        <f t="shared" si="1"/>
        <v>0.94052044609665431</v>
      </c>
      <c r="I20" s="53">
        <f t="shared" si="2"/>
        <v>0.82527881040892193</v>
      </c>
      <c r="J20" s="54">
        <f t="shared" si="3"/>
        <v>0.11524163568773234</v>
      </c>
      <c r="K20" s="543" t="s">
        <v>402</v>
      </c>
      <c r="L20" s="491"/>
      <c r="M20" s="491"/>
      <c r="N20" s="491"/>
      <c r="O20" s="491"/>
    </row>
    <row r="21" spans="1:15" x14ac:dyDescent="0.2">
      <c r="A21" s="406" t="s">
        <v>406</v>
      </c>
      <c r="B21" s="52">
        <v>95</v>
      </c>
      <c r="C21" s="52">
        <v>16</v>
      </c>
      <c r="D21" s="52"/>
      <c r="E21" s="52">
        <v>72</v>
      </c>
      <c r="F21" s="48">
        <f t="shared" si="0"/>
        <v>88</v>
      </c>
      <c r="H21" s="50">
        <f t="shared" si="1"/>
        <v>0.9263157894736842</v>
      </c>
      <c r="I21" s="55">
        <f t="shared" si="2"/>
        <v>0.75789473684210529</v>
      </c>
      <c r="J21" s="56">
        <f t="shared" si="3"/>
        <v>0.16842105263157894</v>
      </c>
      <c r="K21" s="543" t="s">
        <v>406</v>
      </c>
      <c r="L21" s="491"/>
      <c r="M21" s="491"/>
      <c r="N21" s="491"/>
      <c r="O21" s="491"/>
    </row>
    <row r="22" spans="1:15" x14ac:dyDescent="0.2">
      <c r="A22" s="407" t="s">
        <v>8</v>
      </c>
      <c r="B22" s="17">
        <v>17</v>
      </c>
      <c r="C22" s="14">
        <v>1</v>
      </c>
      <c r="D22" s="14"/>
      <c r="E22" s="23">
        <v>16</v>
      </c>
      <c r="F22" s="26">
        <f t="shared" si="0"/>
        <v>17</v>
      </c>
      <c r="H22" s="20">
        <f t="shared" si="1"/>
        <v>1</v>
      </c>
      <c r="I22" s="29">
        <f t="shared" si="2"/>
        <v>0.94117647058823528</v>
      </c>
      <c r="J22" s="30">
        <f t="shared" si="3"/>
        <v>5.8823529411764705E-2</v>
      </c>
      <c r="K22" s="543">
        <v>7</v>
      </c>
      <c r="L22" s="491"/>
      <c r="M22" s="491"/>
      <c r="N22" s="491"/>
      <c r="O22" s="491"/>
    </row>
    <row r="23" spans="1:15" x14ac:dyDescent="0.2">
      <c r="A23" s="408" t="s">
        <v>9</v>
      </c>
      <c r="B23" s="18">
        <v>7</v>
      </c>
      <c r="C23" s="15">
        <v>1</v>
      </c>
      <c r="D23" s="15"/>
      <c r="E23" s="24">
        <v>6</v>
      </c>
      <c r="F23" s="27">
        <f t="shared" si="0"/>
        <v>7</v>
      </c>
      <c r="H23" s="21">
        <f t="shared" si="1"/>
        <v>1</v>
      </c>
      <c r="I23" s="31">
        <f t="shared" si="2"/>
        <v>0.8571428571428571</v>
      </c>
      <c r="J23" s="32">
        <f t="shared" si="3"/>
        <v>0.14285714285714285</v>
      </c>
      <c r="K23" s="543">
        <v>8</v>
      </c>
      <c r="L23" s="491"/>
      <c r="M23" s="491"/>
      <c r="N23" s="491"/>
      <c r="O23" s="491"/>
    </row>
    <row r="24" spans="1:15" x14ac:dyDescent="0.2">
      <c r="A24" s="408" t="s">
        <v>10</v>
      </c>
      <c r="B24" s="18">
        <v>17</v>
      </c>
      <c r="C24" s="15">
        <v>5</v>
      </c>
      <c r="D24" s="15"/>
      <c r="E24" s="24">
        <v>9</v>
      </c>
      <c r="F24" s="27">
        <f t="shared" si="0"/>
        <v>14</v>
      </c>
      <c r="H24" s="21">
        <f t="shared" si="1"/>
        <v>0.82352941176470584</v>
      </c>
      <c r="I24" s="31">
        <f t="shared" si="2"/>
        <v>0.52941176470588236</v>
      </c>
      <c r="J24" s="32">
        <f t="shared" si="3"/>
        <v>0.29411764705882354</v>
      </c>
      <c r="K24" s="543">
        <v>9</v>
      </c>
      <c r="L24" s="491"/>
      <c r="M24" s="491"/>
      <c r="N24" s="491"/>
      <c r="O24" s="491"/>
    </row>
    <row r="25" spans="1:15" x14ac:dyDescent="0.2">
      <c r="A25" s="408" t="s">
        <v>11</v>
      </c>
      <c r="B25" s="18">
        <v>4</v>
      </c>
      <c r="C25" s="15">
        <v>2</v>
      </c>
      <c r="D25" s="15"/>
      <c r="E25" s="24">
        <v>2</v>
      </c>
      <c r="F25" s="27">
        <f t="shared" si="0"/>
        <v>4</v>
      </c>
      <c r="H25" s="21">
        <f t="shared" si="1"/>
        <v>1</v>
      </c>
      <c r="I25" s="31">
        <f t="shared" si="2"/>
        <v>0.5</v>
      </c>
      <c r="J25" s="32">
        <f t="shared" si="3"/>
        <v>0.5</v>
      </c>
      <c r="K25" s="543">
        <v>10</v>
      </c>
      <c r="L25" s="491"/>
      <c r="M25" s="491"/>
      <c r="N25" s="491"/>
      <c r="O25" s="491"/>
    </row>
    <row r="26" spans="1:15" x14ac:dyDescent="0.2">
      <c r="A26" s="408" t="s">
        <v>12</v>
      </c>
      <c r="B26" s="18">
        <v>25</v>
      </c>
      <c r="C26" s="15">
        <v>5</v>
      </c>
      <c r="D26" s="15"/>
      <c r="E26" s="24">
        <v>17</v>
      </c>
      <c r="F26" s="27">
        <f t="shared" si="0"/>
        <v>22</v>
      </c>
      <c r="H26" s="21">
        <f t="shared" si="1"/>
        <v>0.88</v>
      </c>
      <c r="I26" s="31">
        <f t="shared" si="2"/>
        <v>0.68</v>
      </c>
      <c r="J26" s="32">
        <f t="shared" si="3"/>
        <v>0.2</v>
      </c>
      <c r="K26" s="543">
        <v>11</v>
      </c>
      <c r="L26" s="491"/>
      <c r="M26" s="491"/>
      <c r="N26" s="491"/>
      <c r="O26" s="491"/>
    </row>
    <row r="27" spans="1:15" x14ac:dyDescent="0.2">
      <c r="A27" s="408" t="s">
        <v>13</v>
      </c>
      <c r="B27" s="18">
        <v>7</v>
      </c>
      <c r="C27" s="15">
        <v>1</v>
      </c>
      <c r="D27" s="15"/>
      <c r="E27" s="24">
        <v>6</v>
      </c>
      <c r="F27" s="27">
        <f t="shared" si="0"/>
        <v>7</v>
      </c>
      <c r="H27" s="21">
        <f t="shared" si="1"/>
        <v>1</v>
      </c>
      <c r="I27" s="31">
        <f t="shared" si="2"/>
        <v>0.8571428571428571</v>
      </c>
      <c r="J27" s="32">
        <f t="shared" si="3"/>
        <v>0.14285714285714285</v>
      </c>
      <c r="K27" s="543">
        <v>12</v>
      </c>
      <c r="L27" s="491"/>
      <c r="M27" s="491"/>
      <c r="N27" s="491"/>
      <c r="O27" s="491"/>
    </row>
    <row r="28" spans="1:15" x14ac:dyDescent="0.2">
      <c r="A28" s="408" t="s">
        <v>14</v>
      </c>
      <c r="B28" s="18">
        <v>1</v>
      </c>
      <c r="C28" s="15">
        <v>0</v>
      </c>
      <c r="D28" s="15"/>
      <c r="E28" s="24">
        <v>1</v>
      </c>
      <c r="F28" s="27">
        <f t="shared" si="0"/>
        <v>1</v>
      </c>
      <c r="H28" s="21">
        <f t="shared" si="1"/>
        <v>1</v>
      </c>
      <c r="I28" s="31">
        <f t="shared" si="2"/>
        <v>1</v>
      </c>
      <c r="J28" s="32">
        <f t="shared" si="3"/>
        <v>0</v>
      </c>
      <c r="K28" s="543">
        <v>13</v>
      </c>
      <c r="L28" s="491"/>
      <c r="M28" s="491"/>
      <c r="N28" s="491"/>
      <c r="O28" s="491"/>
    </row>
    <row r="29" spans="1:15" x14ac:dyDescent="0.2">
      <c r="A29" s="408" t="s">
        <v>15</v>
      </c>
      <c r="B29" s="18">
        <v>13</v>
      </c>
      <c r="C29" s="15">
        <v>1</v>
      </c>
      <c r="D29" s="15"/>
      <c r="E29" s="24">
        <v>11</v>
      </c>
      <c r="F29" s="27">
        <f t="shared" si="0"/>
        <v>12</v>
      </c>
      <c r="H29" s="21">
        <f t="shared" si="1"/>
        <v>0.92307692307692313</v>
      </c>
      <c r="I29" s="31">
        <f t="shared" si="2"/>
        <v>0.84615384615384615</v>
      </c>
      <c r="J29" s="32">
        <f t="shared" si="3"/>
        <v>7.6923076923076927E-2</v>
      </c>
      <c r="K29" s="543">
        <v>14</v>
      </c>
      <c r="L29" s="491"/>
      <c r="M29" s="491"/>
      <c r="N29" s="491"/>
      <c r="O29" s="491"/>
    </row>
    <row r="30" spans="1:15" x14ac:dyDescent="0.2">
      <c r="A30" s="409" t="s">
        <v>16</v>
      </c>
      <c r="B30" s="35">
        <v>4</v>
      </c>
      <c r="C30" s="36">
        <v>0</v>
      </c>
      <c r="D30" s="36"/>
      <c r="E30" s="37">
        <v>4</v>
      </c>
      <c r="F30" s="38">
        <f t="shared" si="0"/>
        <v>4</v>
      </c>
      <c r="H30" s="39">
        <f t="shared" si="1"/>
        <v>1</v>
      </c>
      <c r="I30" s="40">
        <f t="shared" si="2"/>
        <v>1</v>
      </c>
      <c r="J30" s="41">
        <f t="shared" si="3"/>
        <v>0</v>
      </c>
      <c r="K30" s="543">
        <v>15</v>
      </c>
      <c r="L30" s="491"/>
      <c r="M30" s="491"/>
      <c r="N30" s="491"/>
      <c r="O30" s="491"/>
    </row>
    <row r="31" spans="1:15" x14ac:dyDescent="0.2">
      <c r="A31" s="410" t="s">
        <v>262</v>
      </c>
      <c r="B31" s="42">
        <v>135</v>
      </c>
      <c r="C31" s="42">
        <v>14</v>
      </c>
      <c r="D31" s="42"/>
      <c r="E31" s="42">
        <v>114</v>
      </c>
      <c r="F31" s="45">
        <f t="shared" si="0"/>
        <v>128</v>
      </c>
      <c r="H31" s="46">
        <f t="shared" si="1"/>
        <v>0.94814814814814818</v>
      </c>
      <c r="I31" s="43">
        <f t="shared" si="2"/>
        <v>0.84444444444444444</v>
      </c>
      <c r="J31" s="44">
        <f t="shared" si="3"/>
        <v>0.1037037037037037</v>
      </c>
      <c r="K31" s="543" t="s">
        <v>262</v>
      </c>
      <c r="L31" s="491"/>
      <c r="M31" s="491"/>
      <c r="N31" s="491"/>
      <c r="O31" s="491"/>
    </row>
    <row r="32" spans="1:15" x14ac:dyDescent="0.2">
      <c r="A32" s="407" t="s">
        <v>17</v>
      </c>
      <c r="B32" s="17">
        <v>43</v>
      </c>
      <c r="C32" s="14">
        <v>1</v>
      </c>
      <c r="D32" s="14"/>
      <c r="E32" s="23">
        <v>38</v>
      </c>
      <c r="F32" s="26">
        <f t="shared" si="0"/>
        <v>39</v>
      </c>
      <c r="H32" s="20">
        <f t="shared" si="1"/>
        <v>0.90697674418604646</v>
      </c>
      <c r="I32" s="29">
        <f t="shared" si="2"/>
        <v>0.88372093023255816</v>
      </c>
      <c r="J32" s="30">
        <f t="shared" si="3"/>
        <v>2.3255813953488372E-2</v>
      </c>
      <c r="K32" s="543">
        <v>16</v>
      </c>
      <c r="L32" s="491"/>
      <c r="M32" s="491"/>
      <c r="N32" s="491"/>
      <c r="O32" s="491"/>
    </row>
    <row r="33" spans="1:15" x14ac:dyDescent="0.2">
      <c r="A33" s="408" t="s">
        <v>18</v>
      </c>
      <c r="B33" s="18">
        <v>5</v>
      </c>
      <c r="C33" s="15">
        <v>1</v>
      </c>
      <c r="D33" s="15"/>
      <c r="E33" s="24">
        <v>4</v>
      </c>
      <c r="F33" s="27">
        <f t="shared" si="0"/>
        <v>5</v>
      </c>
      <c r="H33" s="21">
        <f t="shared" si="1"/>
        <v>1</v>
      </c>
      <c r="I33" s="31">
        <f t="shared" si="2"/>
        <v>0.8</v>
      </c>
      <c r="J33" s="32">
        <f t="shared" si="3"/>
        <v>0.2</v>
      </c>
      <c r="K33" s="543">
        <v>17</v>
      </c>
      <c r="L33" s="491"/>
      <c r="M33" s="491"/>
      <c r="N33" s="491"/>
      <c r="O33" s="491"/>
    </row>
    <row r="34" spans="1:15" x14ac:dyDescent="0.2">
      <c r="A34" s="408" t="s">
        <v>19</v>
      </c>
      <c r="B34" s="18">
        <v>17</v>
      </c>
      <c r="C34" s="15">
        <v>1</v>
      </c>
      <c r="D34" s="15"/>
      <c r="E34" s="24">
        <v>13</v>
      </c>
      <c r="F34" s="27">
        <f t="shared" si="0"/>
        <v>14</v>
      </c>
      <c r="H34" s="21">
        <f t="shared" si="1"/>
        <v>0.82352941176470584</v>
      </c>
      <c r="I34" s="31">
        <f t="shared" si="2"/>
        <v>0.76470588235294112</v>
      </c>
      <c r="J34" s="32">
        <f t="shared" si="3"/>
        <v>5.8823529411764705E-2</v>
      </c>
      <c r="K34" s="543">
        <v>18</v>
      </c>
      <c r="L34" s="491"/>
      <c r="M34" s="491"/>
      <c r="N34" s="491"/>
      <c r="O34" s="491"/>
    </row>
    <row r="35" spans="1:15" x14ac:dyDescent="0.2">
      <c r="A35" s="408" t="s">
        <v>20</v>
      </c>
      <c r="B35" s="18">
        <v>20</v>
      </c>
      <c r="C35" s="15">
        <v>5</v>
      </c>
      <c r="D35" s="15"/>
      <c r="E35" s="24">
        <v>15</v>
      </c>
      <c r="F35" s="27">
        <f t="shared" si="0"/>
        <v>20</v>
      </c>
      <c r="H35" s="21">
        <f t="shared" si="1"/>
        <v>1</v>
      </c>
      <c r="I35" s="31">
        <f t="shared" si="2"/>
        <v>0.75</v>
      </c>
      <c r="J35" s="32">
        <f t="shared" si="3"/>
        <v>0.25</v>
      </c>
      <c r="K35" s="543">
        <v>19</v>
      </c>
      <c r="L35" s="491"/>
      <c r="M35" s="491"/>
      <c r="N35" s="491"/>
      <c r="O35" s="491"/>
    </row>
    <row r="36" spans="1:15" x14ac:dyDescent="0.2">
      <c r="A36" s="408" t="s">
        <v>21</v>
      </c>
      <c r="B36" s="18">
        <v>6</v>
      </c>
      <c r="C36" s="15">
        <v>1</v>
      </c>
      <c r="D36" s="15"/>
      <c r="E36" s="24">
        <v>5</v>
      </c>
      <c r="F36" s="27">
        <f t="shared" si="0"/>
        <v>6</v>
      </c>
      <c r="H36" s="21">
        <f t="shared" si="1"/>
        <v>1</v>
      </c>
      <c r="I36" s="31">
        <f t="shared" si="2"/>
        <v>0.83333333333333337</v>
      </c>
      <c r="J36" s="32">
        <f t="shared" si="3"/>
        <v>0.16666666666666666</v>
      </c>
      <c r="K36" s="543">
        <v>20</v>
      </c>
      <c r="L36" s="491"/>
      <c r="M36" s="491"/>
      <c r="N36" s="491"/>
      <c r="O36" s="491"/>
    </row>
    <row r="37" spans="1:15" x14ac:dyDescent="0.2">
      <c r="A37" s="408" t="s">
        <v>22</v>
      </c>
      <c r="B37" s="18">
        <v>12</v>
      </c>
      <c r="C37" s="15">
        <v>2</v>
      </c>
      <c r="D37" s="15"/>
      <c r="E37" s="24">
        <v>10</v>
      </c>
      <c r="F37" s="27">
        <f t="shared" si="0"/>
        <v>12</v>
      </c>
      <c r="H37" s="21">
        <f t="shared" si="1"/>
        <v>1</v>
      </c>
      <c r="I37" s="31">
        <f t="shared" si="2"/>
        <v>0.83333333333333337</v>
      </c>
      <c r="J37" s="32">
        <f t="shared" si="3"/>
        <v>0.16666666666666666</v>
      </c>
      <c r="K37" s="543">
        <v>21</v>
      </c>
      <c r="L37" s="491"/>
      <c r="M37" s="491"/>
      <c r="N37" s="491"/>
      <c r="O37" s="491"/>
    </row>
    <row r="38" spans="1:15" x14ac:dyDescent="0.2">
      <c r="A38" s="408" t="s">
        <v>23</v>
      </c>
      <c r="B38" s="18">
        <v>17</v>
      </c>
      <c r="C38" s="15">
        <v>3</v>
      </c>
      <c r="D38" s="15"/>
      <c r="E38" s="24">
        <v>14</v>
      </c>
      <c r="F38" s="27">
        <f t="shared" si="0"/>
        <v>17</v>
      </c>
      <c r="H38" s="21">
        <f t="shared" si="1"/>
        <v>1</v>
      </c>
      <c r="I38" s="31">
        <f t="shared" si="2"/>
        <v>0.82352941176470584</v>
      </c>
      <c r="J38" s="32">
        <f t="shared" si="3"/>
        <v>0.17647058823529413</v>
      </c>
      <c r="K38" s="543">
        <v>22</v>
      </c>
      <c r="L38" s="491"/>
      <c r="M38" s="491"/>
      <c r="N38" s="491"/>
      <c r="O38" s="491"/>
    </row>
    <row r="39" spans="1:15" x14ac:dyDescent="0.2">
      <c r="A39" s="408" t="s">
        <v>24</v>
      </c>
      <c r="B39" s="18">
        <v>7</v>
      </c>
      <c r="C39" s="15">
        <v>0</v>
      </c>
      <c r="D39" s="15"/>
      <c r="E39" s="24">
        <v>7</v>
      </c>
      <c r="F39" s="27">
        <f t="shared" si="0"/>
        <v>7</v>
      </c>
      <c r="H39" s="21">
        <f t="shared" si="1"/>
        <v>1</v>
      </c>
      <c r="I39" s="31">
        <f t="shared" si="2"/>
        <v>1</v>
      </c>
      <c r="J39" s="32">
        <f t="shared" si="3"/>
        <v>0</v>
      </c>
      <c r="K39" s="543">
        <v>23</v>
      </c>
      <c r="L39" s="491"/>
      <c r="M39" s="491"/>
      <c r="N39" s="491"/>
      <c r="O39" s="491"/>
    </row>
    <row r="40" spans="1:15" x14ac:dyDescent="0.2">
      <c r="A40" s="409" t="s">
        <v>25</v>
      </c>
      <c r="B40" s="35">
        <v>8</v>
      </c>
      <c r="C40" s="36">
        <v>0</v>
      </c>
      <c r="D40" s="36"/>
      <c r="E40" s="37">
        <v>8</v>
      </c>
      <c r="F40" s="38">
        <f t="shared" si="0"/>
        <v>8</v>
      </c>
      <c r="H40" s="39">
        <f t="shared" si="1"/>
        <v>1</v>
      </c>
      <c r="I40" s="40">
        <f t="shared" si="2"/>
        <v>1</v>
      </c>
      <c r="J40" s="41">
        <f t="shared" si="3"/>
        <v>0</v>
      </c>
      <c r="K40" s="543">
        <v>24</v>
      </c>
      <c r="L40" s="491"/>
      <c r="M40" s="491"/>
      <c r="N40" s="491"/>
      <c r="O40" s="491"/>
    </row>
    <row r="41" spans="1:15" x14ac:dyDescent="0.2">
      <c r="A41" s="410" t="s">
        <v>272</v>
      </c>
      <c r="B41" s="42">
        <v>39</v>
      </c>
      <c r="C41" s="42">
        <v>1</v>
      </c>
      <c r="D41" s="42"/>
      <c r="E41" s="42">
        <v>36</v>
      </c>
      <c r="F41" s="45">
        <f t="shared" si="0"/>
        <v>37</v>
      </c>
      <c r="H41" s="46">
        <f t="shared" si="1"/>
        <v>0.94871794871794868</v>
      </c>
      <c r="I41" s="43">
        <f t="shared" si="2"/>
        <v>0.92307692307692313</v>
      </c>
      <c r="J41" s="44">
        <f t="shared" si="3"/>
        <v>2.564102564102564E-2</v>
      </c>
      <c r="K41" s="543" t="s">
        <v>272</v>
      </c>
      <c r="L41" s="491"/>
      <c r="M41" s="491"/>
      <c r="N41" s="491"/>
      <c r="O41" s="491"/>
    </row>
    <row r="42" spans="1:15" x14ac:dyDescent="0.2">
      <c r="A42" s="407" t="s">
        <v>26</v>
      </c>
      <c r="B42" s="17">
        <v>15</v>
      </c>
      <c r="C42" s="14">
        <v>1</v>
      </c>
      <c r="D42" s="14"/>
      <c r="E42" s="23">
        <v>14</v>
      </c>
      <c r="F42" s="26">
        <f t="shared" si="0"/>
        <v>15</v>
      </c>
      <c r="H42" s="20">
        <f t="shared" si="1"/>
        <v>1</v>
      </c>
      <c r="I42" s="29">
        <f t="shared" si="2"/>
        <v>0.93333333333333335</v>
      </c>
      <c r="J42" s="30">
        <f t="shared" si="3"/>
        <v>6.6666666666666666E-2</v>
      </c>
      <c r="K42" s="543">
        <v>70</v>
      </c>
      <c r="L42" s="491"/>
      <c r="M42" s="491"/>
      <c r="N42" s="491"/>
      <c r="O42" s="491"/>
    </row>
    <row r="43" spans="1:15" x14ac:dyDescent="0.2">
      <c r="A43" s="408" t="s">
        <v>27</v>
      </c>
      <c r="B43" s="18">
        <v>17</v>
      </c>
      <c r="C43" s="15">
        <v>0</v>
      </c>
      <c r="D43" s="15"/>
      <c r="E43" s="24">
        <v>17</v>
      </c>
      <c r="F43" s="27">
        <f t="shared" si="0"/>
        <v>17</v>
      </c>
      <c r="H43" s="21">
        <f t="shared" si="1"/>
        <v>1</v>
      </c>
      <c r="I43" s="31">
        <f t="shared" si="2"/>
        <v>1</v>
      </c>
      <c r="J43" s="32">
        <f t="shared" si="3"/>
        <v>0</v>
      </c>
      <c r="K43" s="543">
        <v>71</v>
      </c>
      <c r="L43" s="491"/>
      <c r="M43" s="491"/>
      <c r="N43" s="491"/>
      <c r="O43" s="491"/>
    </row>
    <row r="44" spans="1:15" x14ac:dyDescent="0.2">
      <c r="A44" s="408" t="s">
        <v>28</v>
      </c>
      <c r="B44" s="18"/>
      <c r="C44" s="15"/>
      <c r="D44" s="15"/>
      <c r="E44" s="24"/>
      <c r="F44" s="27">
        <f t="shared" si="0"/>
        <v>0</v>
      </c>
      <c r="H44" s="21" t="str">
        <f t="shared" si="1"/>
        <v/>
      </c>
      <c r="I44" s="31" t="str">
        <f t="shared" si="2"/>
        <v/>
      </c>
      <c r="J44" s="32" t="str">
        <f t="shared" si="3"/>
        <v/>
      </c>
      <c r="K44" s="543">
        <v>72</v>
      </c>
      <c r="L44" s="491"/>
      <c r="M44" s="491"/>
      <c r="N44" s="491"/>
      <c r="O44" s="491"/>
    </row>
    <row r="45" spans="1:15" x14ac:dyDescent="0.2">
      <c r="A45" s="408" t="s">
        <v>29</v>
      </c>
      <c r="B45" s="18"/>
      <c r="C45" s="15"/>
      <c r="D45" s="15"/>
      <c r="E45" s="24"/>
      <c r="F45" s="27">
        <f t="shared" si="0"/>
        <v>0</v>
      </c>
      <c r="H45" s="21" t="str">
        <f t="shared" si="1"/>
        <v/>
      </c>
      <c r="I45" s="31" t="str">
        <f t="shared" si="2"/>
        <v/>
      </c>
      <c r="J45" s="32" t="str">
        <f t="shared" si="3"/>
        <v/>
      </c>
      <c r="K45" s="543">
        <v>73</v>
      </c>
      <c r="L45" s="491"/>
      <c r="M45" s="491"/>
      <c r="N45" s="491"/>
      <c r="O45" s="491"/>
    </row>
    <row r="46" spans="1:15" x14ac:dyDescent="0.2">
      <c r="A46" s="409" t="s">
        <v>30</v>
      </c>
      <c r="B46" s="35">
        <v>7</v>
      </c>
      <c r="C46" s="36">
        <v>0</v>
      </c>
      <c r="D46" s="36"/>
      <c r="E46" s="37">
        <v>5</v>
      </c>
      <c r="F46" s="38">
        <f t="shared" si="0"/>
        <v>5</v>
      </c>
      <c r="H46" s="39">
        <f t="shared" si="1"/>
        <v>0.7142857142857143</v>
      </c>
      <c r="I46" s="40">
        <f t="shared" si="2"/>
        <v>0.7142857142857143</v>
      </c>
      <c r="J46" s="41">
        <f t="shared" si="3"/>
        <v>0</v>
      </c>
      <c r="K46" s="543">
        <v>74</v>
      </c>
      <c r="L46" s="491"/>
      <c r="M46" s="491"/>
      <c r="N46" s="491"/>
      <c r="O46" s="491"/>
    </row>
    <row r="47" spans="1:15" x14ac:dyDescent="0.2">
      <c r="A47" s="405" t="s">
        <v>403</v>
      </c>
      <c r="B47" s="51">
        <v>223</v>
      </c>
      <c r="C47" s="51">
        <v>8</v>
      </c>
      <c r="D47" s="51"/>
      <c r="E47" s="51">
        <v>205</v>
      </c>
      <c r="F47" s="47">
        <f t="shared" si="0"/>
        <v>213</v>
      </c>
      <c r="H47" s="49">
        <f t="shared" si="1"/>
        <v>0.95515695067264572</v>
      </c>
      <c r="I47" s="53">
        <f t="shared" si="2"/>
        <v>0.91928251121076232</v>
      </c>
      <c r="J47" s="54">
        <f t="shared" si="3"/>
        <v>3.5874439461883408E-2</v>
      </c>
      <c r="K47" s="543" t="s">
        <v>403</v>
      </c>
      <c r="L47" s="491"/>
      <c r="M47" s="491"/>
      <c r="N47" s="491"/>
      <c r="O47" s="491"/>
    </row>
    <row r="48" spans="1:15" x14ac:dyDescent="0.2">
      <c r="A48" s="406" t="s">
        <v>407</v>
      </c>
      <c r="B48" s="52">
        <v>69</v>
      </c>
      <c r="C48" s="52">
        <v>7</v>
      </c>
      <c r="D48" s="52"/>
      <c r="E48" s="52">
        <v>61</v>
      </c>
      <c r="F48" s="48">
        <f t="shared" si="0"/>
        <v>68</v>
      </c>
      <c r="H48" s="50">
        <f t="shared" si="1"/>
        <v>0.98550724637681164</v>
      </c>
      <c r="I48" s="55">
        <f t="shared" si="2"/>
        <v>0.88405797101449279</v>
      </c>
      <c r="J48" s="56">
        <f t="shared" si="3"/>
        <v>0.10144927536231885</v>
      </c>
      <c r="K48" s="543" t="s">
        <v>407</v>
      </c>
      <c r="L48" s="491"/>
      <c r="M48" s="491"/>
      <c r="N48" s="491"/>
      <c r="O48" s="491"/>
    </row>
    <row r="49" spans="1:15" x14ac:dyDescent="0.2">
      <c r="A49" s="407" t="s">
        <v>36</v>
      </c>
      <c r="B49" s="17">
        <v>12</v>
      </c>
      <c r="C49" s="14">
        <v>2</v>
      </c>
      <c r="D49" s="14"/>
      <c r="E49" s="23">
        <v>10</v>
      </c>
      <c r="F49" s="26">
        <f t="shared" si="0"/>
        <v>12</v>
      </c>
      <c r="H49" s="20">
        <f t="shared" si="1"/>
        <v>1</v>
      </c>
      <c r="I49" s="29">
        <f t="shared" si="2"/>
        <v>0.83333333333333337</v>
      </c>
      <c r="J49" s="30">
        <f t="shared" si="3"/>
        <v>0.16666666666666666</v>
      </c>
      <c r="K49" s="543">
        <v>25</v>
      </c>
      <c r="L49" s="491"/>
      <c r="M49" s="491"/>
      <c r="N49" s="491"/>
      <c r="O49" s="491"/>
    </row>
    <row r="50" spans="1:15" x14ac:dyDescent="0.2">
      <c r="A50" s="408" t="s">
        <v>37</v>
      </c>
      <c r="B50" s="18">
        <v>22</v>
      </c>
      <c r="C50" s="15">
        <v>1</v>
      </c>
      <c r="D50" s="15"/>
      <c r="E50" s="24">
        <v>20</v>
      </c>
      <c r="F50" s="27">
        <f t="shared" si="0"/>
        <v>21</v>
      </c>
      <c r="H50" s="21">
        <f t="shared" si="1"/>
        <v>0.95454545454545459</v>
      </c>
      <c r="I50" s="31">
        <f t="shared" si="2"/>
        <v>0.90909090909090906</v>
      </c>
      <c r="J50" s="32">
        <f t="shared" si="3"/>
        <v>4.5454545454545456E-2</v>
      </c>
      <c r="K50" s="543">
        <v>26</v>
      </c>
      <c r="L50" s="491"/>
      <c r="M50" s="491"/>
      <c r="N50" s="491"/>
      <c r="O50" s="491"/>
    </row>
    <row r="51" spans="1:15" x14ac:dyDescent="0.2">
      <c r="A51" s="409" t="s">
        <v>38</v>
      </c>
      <c r="B51" s="35">
        <v>35</v>
      </c>
      <c r="C51" s="36">
        <v>4</v>
      </c>
      <c r="D51" s="36"/>
      <c r="E51" s="37">
        <v>31</v>
      </c>
      <c r="F51" s="38">
        <f t="shared" si="0"/>
        <v>35</v>
      </c>
      <c r="H51" s="39">
        <f t="shared" si="1"/>
        <v>1</v>
      </c>
      <c r="I51" s="40">
        <f t="shared" si="2"/>
        <v>0.88571428571428568</v>
      </c>
      <c r="J51" s="41">
        <f t="shared" si="3"/>
        <v>0.11428571428571428</v>
      </c>
      <c r="K51" s="543">
        <v>27</v>
      </c>
      <c r="L51" s="491"/>
      <c r="M51" s="491"/>
      <c r="N51" s="491"/>
      <c r="O51" s="491"/>
    </row>
    <row r="52" spans="1:15" x14ac:dyDescent="0.2">
      <c r="A52" s="410" t="s">
        <v>285</v>
      </c>
      <c r="B52" s="42">
        <v>7</v>
      </c>
      <c r="C52" s="42">
        <v>0</v>
      </c>
      <c r="D52" s="42"/>
      <c r="E52" s="42">
        <v>7</v>
      </c>
      <c r="F52" s="45">
        <f t="shared" si="0"/>
        <v>7</v>
      </c>
      <c r="H52" s="46">
        <f t="shared" si="1"/>
        <v>1</v>
      </c>
      <c r="I52" s="43">
        <f t="shared" si="2"/>
        <v>1</v>
      </c>
      <c r="J52" s="44">
        <f t="shared" si="3"/>
        <v>0</v>
      </c>
      <c r="K52" s="543" t="s">
        <v>285</v>
      </c>
      <c r="L52" s="491"/>
      <c r="M52" s="491"/>
      <c r="N52" s="491"/>
      <c r="O52" s="491"/>
    </row>
    <row r="53" spans="1:15" x14ac:dyDescent="0.2">
      <c r="A53" s="407" t="s">
        <v>39</v>
      </c>
      <c r="B53" s="17">
        <v>3</v>
      </c>
      <c r="C53" s="14">
        <v>0</v>
      </c>
      <c r="D53" s="14"/>
      <c r="E53" s="23">
        <v>3</v>
      </c>
      <c r="F53" s="26">
        <f t="shared" si="0"/>
        <v>3</v>
      </c>
      <c r="H53" s="20">
        <f t="shared" si="1"/>
        <v>1</v>
      </c>
      <c r="I53" s="29">
        <f t="shared" si="2"/>
        <v>1</v>
      </c>
      <c r="J53" s="30">
        <f t="shared" si="3"/>
        <v>0</v>
      </c>
      <c r="K53" s="543">
        <v>28</v>
      </c>
      <c r="L53" s="491"/>
      <c r="M53" s="491"/>
      <c r="N53" s="491"/>
      <c r="O53" s="491"/>
    </row>
    <row r="54" spans="1:15" x14ac:dyDescent="0.2">
      <c r="A54" s="408" t="s">
        <v>40</v>
      </c>
      <c r="B54" s="18">
        <v>3</v>
      </c>
      <c r="C54" s="15">
        <v>0</v>
      </c>
      <c r="D54" s="15"/>
      <c r="E54" s="24">
        <v>3</v>
      </c>
      <c r="F54" s="27">
        <f t="shared" si="0"/>
        <v>3</v>
      </c>
      <c r="H54" s="20">
        <f t="shared" si="1"/>
        <v>1</v>
      </c>
      <c r="I54" s="29">
        <f t="shared" si="2"/>
        <v>1</v>
      </c>
      <c r="J54" s="30">
        <f t="shared" si="3"/>
        <v>0</v>
      </c>
      <c r="K54" s="543">
        <v>29</v>
      </c>
      <c r="L54" s="491"/>
      <c r="M54" s="491"/>
      <c r="N54" s="491"/>
      <c r="O54" s="491"/>
    </row>
    <row r="55" spans="1:15" x14ac:dyDescent="0.2">
      <c r="A55" s="409" t="s">
        <v>41</v>
      </c>
      <c r="B55" s="35">
        <v>1</v>
      </c>
      <c r="C55" s="36">
        <v>0</v>
      </c>
      <c r="D55" s="36"/>
      <c r="E55" s="37">
        <v>1</v>
      </c>
      <c r="F55" s="38">
        <f t="shared" si="0"/>
        <v>1</v>
      </c>
      <c r="H55" s="39">
        <f t="shared" si="1"/>
        <v>1</v>
      </c>
      <c r="I55" s="40">
        <f t="shared" si="2"/>
        <v>1</v>
      </c>
      <c r="J55" s="41">
        <f t="shared" si="3"/>
        <v>0</v>
      </c>
      <c r="K55" s="543">
        <v>30</v>
      </c>
      <c r="L55" s="491"/>
      <c r="M55" s="491"/>
      <c r="N55" s="491"/>
      <c r="O55" s="491"/>
    </row>
    <row r="56" spans="1:15" x14ac:dyDescent="0.2">
      <c r="A56" s="410" t="s">
        <v>289</v>
      </c>
      <c r="B56" s="42">
        <v>27</v>
      </c>
      <c r="C56" s="42">
        <v>0</v>
      </c>
      <c r="D56" s="42"/>
      <c r="E56" s="42">
        <v>27</v>
      </c>
      <c r="F56" s="45">
        <f t="shared" si="0"/>
        <v>27</v>
      </c>
      <c r="H56" s="46">
        <f t="shared" si="1"/>
        <v>1</v>
      </c>
      <c r="I56" s="43">
        <f t="shared" si="2"/>
        <v>1</v>
      </c>
      <c r="J56" s="44">
        <f t="shared" si="3"/>
        <v>0</v>
      </c>
      <c r="K56" s="543" t="s">
        <v>289</v>
      </c>
      <c r="L56" s="491"/>
      <c r="M56" s="491"/>
      <c r="N56" s="491"/>
      <c r="O56" s="491"/>
    </row>
    <row r="57" spans="1:15" x14ac:dyDescent="0.2">
      <c r="A57" s="407" t="s">
        <v>42</v>
      </c>
      <c r="B57" s="17">
        <v>6</v>
      </c>
      <c r="C57" s="14">
        <v>0</v>
      </c>
      <c r="D57" s="14"/>
      <c r="E57" s="23">
        <v>6</v>
      </c>
      <c r="F57" s="26">
        <f t="shared" si="0"/>
        <v>6</v>
      </c>
      <c r="H57" s="20">
        <f t="shared" si="1"/>
        <v>1</v>
      </c>
      <c r="I57" s="29">
        <f t="shared" si="2"/>
        <v>1</v>
      </c>
      <c r="J57" s="30">
        <f t="shared" si="3"/>
        <v>0</v>
      </c>
      <c r="K57" s="543">
        <v>31</v>
      </c>
      <c r="L57" s="491"/>
      <c r="M57" s="491"/>
      <c r="N57" s="491"/>
      <c r="O57" s="491"/>
    </row>
    <row r="58" spans="1:15" x14ac:dyDescent="0.2">
      <c r="A58" s="408" t="s">
        <v>43</v>
      </c>
      <c r="B58" s="18">
        <v>6</v>
      </c>
      <c r="C58" s="15">
        <v>0</v>
      </c>
      <c r="D58" s="15"/>
      <c r="E58" s="24">
        <v>6</v>
      </c>
      <c r="F58" s="27">
        <f t="shared" si="0"/>
        <v>6</v>
      </c>
      <c r="H58" s="21">
        <f t="shared" si="1"/>
        <v>1</v>
      </c>
      <c r="I58" s="31">
        <f t="shared" si="2"/>
        <v>1</v>
      </c>
      <c r="J58" s="32">
        <f t="shared" si="3"/>
        <v>0</v>
      </c>
      <c r="K58" s="543">
        <v>32</v>
      </c>
      <c r="L58" s="491"/>
      <c r="M58" s="491"/>
      <c r="N58" s="491"/>
      <c r="O58" s="491"/>
    </row>
    <row r="59" spans="1:15" x14ac:dyDescent="0.2">
      <c r="A59" s="409" t="s">
        <v>44</v>
      </c>
      <c r="B59" s="35">
        <v>15</v>
      </c>
      <c r="C59" s="36">
        <v>0</v>
      </c>
      <c r="D59" s="36"/>
      <c r="E59" s="37">
        <v>15</v>
      </c>
      <c r="F59" s="38">
        <f t="shared" si="0"/>
        <v>15</v>
      </c>
      <c r="H59" s="39">
        <f t="shared" si="1"/>
        <v>1</v>
      </c>
      <c r="I59" s="40">
        <f t="shared" si="2"/>
        <v>1</v>
      </c>
      <c r="J59" s="41">
        <f t="shared" si="3"/>
        <v>0</v>
      </c>
      <c r="K59" s="543">
        <v>33</v>
      </c>
      <c r="L59" s="491"/>
      <c r="M59" s="491"/>
      <c r="N59" s="491"/>
      <c r="O59" s="491"/>
    </row>
    <row r="60" spans="1:15" x14ac:dyDescent="0.2">
      <c r="A60" s="410" t="s">
        <v>293</v>
      </c>
      <c r="B60" s="42">
        <v>15</v>
      </c>
      <c r="C60" s="42">
        <v>0</v>
      </c>
      <c r="D60" s="42"/>
      <c r="E60" s="42">
        <v>12</v>
      </c>
      <c r="F60" s="45">
        <f t="shared" si="0"/>
        <v>12</v>
      </c>
      <c r="H60" s="46">
        <f t="shared" si="1"/>
        <v>0.8</v>
      </c>
      <c r="I60" s="43">
        <f t="shared" si="2"/>
        <v>0.8</v>
      </c>
      <c r="J60" s="44">
        <f t="shared" si="3"/>
        <v>0</v>
      </c>
      <c r="K60" s="543" t="s">
        <v>293</v>
      </c>
      <c r="L60" s="491"/>
      <c r="M60" s="491"/>
      <c r="N60" s="491"/>
      <c r="O60" s="491"/>
    </row>
    <row r="61" spans="1:15" x14ac:dyDescent="0.2">
      <c r="A61" s="407" t="s">
        <v>45</v>
      </c>
      <c r="B61" s="17">
        <v>2</v>
      </c>
      <c r="C61" s="14">
        <v>0</v>
      </c>
      <c r="D61" s="14"/>
      <c r="E61" s="23">
        <v>2</v>
      </c>
      <c r="F61" s="26"/>
      <c r="H61" s="20">
        <f t="shared" si="1"/>
        <v>0</v>
      </c>
      <c r="I61" s="29">
        <f t="shared" si="2"/>
        <v>1</v>
      </c>
      <c r="J61" s="30">
        <f t="shared" si="3"/>
        <v>0</v>
      </c>
      <c r="K61" s="543">
        <v>34</v>
      </c>
      <c r="L61" s="491"/>
      <c r="M61" s="491"/>
      <c r="N61" s="491"/>
      <c r="O61" s="491"/>
    </row>
    <row r="62" spans="1:15" x14ac:dyDescent="0.2">
      <c r="A62" s="408" t="s">
        <v>46</v>
      </c>
      <c r="B62" s="18">
        <v>8</v>
      </c>
      <c r="C62" s="15">
        <v>0</v>
      </c>
      <c r="D62" s="15"/>
      <c r="E62" s="24">
        <v>7</v>
      </c>
      <c r="F62" s="27">
        <f t="shared" si="0"/>
        <v>7</v>
      </c>
      <c r="H62" s="21">
        <f t="shared" si="1"/>
        <v>0.875</v>
      </c>
      <c r="I62" s="31">
        <f t="shared" si="2"/>
        <v>0.875</v>
      </c>
      <c r="J62" s="32">
        <f t="shared" si="3"/>
        <v>0</v>
      </c>
      <c r="K62" s="543">
        <v>35</v>
      </c>
      <c r="L62" s="491"/>
      <c r="M62" s="491"/>
      <c r="N62" s="491"/>
      <c r="O62" s="491"/>
    </row>
    <row r="63" spans="1:15" x14ac:dyDescent="0.2">
      <c r="A63" s="408" t="s">
        <v>47</v>
      </c>
      <c r="B63" s="18">
        <v>3</v>
      </c>
      <c r="C63" s="15">
        <v>0</v>
      </c>
      <c r="D63" s="15"/>
      <c r="E63" s="24">
        <v>3</v>
      </c>
      <c r="F63" s="27">
        <f t="shared" si="0"/>
        <v>3</v>
      </c>
      <c r="H63" s="21">
        <f t="shared" si="1"/>
        <v>1</v>
      </c>
      <c r="I63" s="31">
        <f t="shared" si="2"/>
        <v>1</v>
      </c>
      <c r="J63" s="32">
        <f t="shared" si="3"/>
        <v>0</v>
      </c>
      <c r="K63" s="543">
        <v>36</v>
      </c>
      <c r="L63" s="491"/>
      <c r="M63" s="491"/>
      <c r="N63" s="491"/>
      <c r="O63" s="491"/>
    </row>
    <row r="64" spans="1:15" x14ac:dyDescent="0.2">
      <c r="A64" s="409" t="s">
        <v>48</v>
      </c>
      <c r="B64" s="35">
        <v>2</v>
      </c>
      <c r="C64" s="36">
        <v>0</v>
      </c>
      <c r="D64" s="36"/>
      <c r="E64" s="37">
        <v>0</v>
      </c>
      <c r="F64" s="38">
        <f t="shared" si="0"/>
        <v>0</v>
      </c>
      <c r="H64" s="39">
        <f t="shared" si="1"/>
        <v>0</v>
      </c>
      <c r="I64" s="40">
        <f t="shared" si="2"/>
        <v>0</v>
      </c>
      <c r="J64" s="41">
        <f t="shared" si="3"/>
        <v>0</v>
      </c>
      <c r="K64" s="543">
        <v>37</v>
      </c>
      <c r="L64" s="491"/>
      <c r="M64" s="491"/>
      <c r="N64" s="491"/>
      <c r="O64" s="491"/>
    </row>
    <row r="65" spans="1:15" ht="38.25" x14ac:dyDescent="0.2">
      <c r="A65" s="410" t="s">
        <v>408</v>
      </c>
      <c r="B65" s="42">
        <v>73</v>
      </c>
      <c r="C65" s="42">
        <v>1</v>
      </c>
      <c r="D65" s="42"/>
      <c r="E65" s="42">
        <v>69</v>
      </c>
      <c r="F65" s="45">
        <f t="shared" si="0"/>
        <v>70</v>
      </c>
      <c r="H65" s="46">
        <f t="shared" si="1"/>
        <v>0.95890410958904104</v>
      </c>
      <c r="I65" s="43">
        <f t="shared" si="2"/>
        <v>0.9452054794520548</v>
      </c>
      <c r="J65" s="44">
        <f t="shared" si="3"/>
        <v>1.3698630136986301E-2</v>
      </c>
      <c r="K65" s="543" t="s">
        <v>408</v>
      </c>
      <c r="L65" s="491"/>
      <c r="M65" s="491"/>
      <c r="N65" s="491"/>
      <c r="O65" s="491"/>
    </row>
    <row r="66" spans="1:15" x14ac:dyDescent="0.2">
      <c r="A66" s="407" t="s">
        <v>49</v>
      </c>
      <c r="B66" s="17">
        <v>25</v>
      </c>
      <c r="C66" s="14">
        <v>0</v>
      </c>
      <c r="D66" s="14"/>
      <c r="E66" s="23">
        <v>23</v>
      </c>
      <c r="F66" s="26">
        <f t="shared" si="0"/>
        <v>23</v>
      </c>
      <c r="H66" s="20">
        <f t="shared" si="1"/>
        <v>0.92</v>
      </c>
      <c r="I66" s="29">
        <f t="shared" si="2"/>
        <v>0.92</v>
      </c>
      <c r="J66" s="30">
        <f t="shared" si="3"/>
        <v>0</v>
      </c>
      <c r="K66" s="543">
        <v>60</v>
      </c>
      <c r="L66" s="491"/>
      <c r="M66" s="491"/>
      <c r="N66" s="491"/>
      <c r="O66" s="491"/>
    </row>
    <row r="67" spans="1:15" x14ac:dyDescent="0.2">
      <c r="A67" s="408" t="s">
        <v>50</v>
      </c>
      <c r="B67" s="18">
        <v>21</v>
      </c>
      <c r="C67" s="15">
        <v>0</v>
      </c>
      <c r="D67" s="15"/>
      <c r="E67" s="24">
        <v>21</v>
      </c>
      <c r="F67" s="27">
        <f t="shared" si="0"/>
        <v>21</v>
      </c>
      <c r="H67" s="21">
        <f t="shared" si="1"/>
        <v>1</v>
      </c>
      <c r="I67" s="31">
        <f t="shared" si="2"/>
        <v>1</v>
      </c>
      <c r="J67" s="32">
        <f t="shared" si="3"/>
        <v>0</v>
      </c>
      <c r="K67" s="543">
        <v>61</v>
      </c>
      <c r="L67" s="491"/>
      <c r="M67" s="491"/>
      <c r="N67" s="491"/>
      <c r="O67" s="491"/>
    </row>
    <row r="68" spans="1:15" x14ac:dyDescent="0.2">
      <c r="A68" s="408" t="s">
        <v>51</v>
      </c>
      <c r="B68" s="18">
        <v>16</v>
      </c>
      <c r="C68" s="15">
        <v>0</v>
      </c>
      <c r="D68" s="15"/>
      <c r="E68" s="24">
        <v>15</v>
      </c>
      <c r="F68" s="27">
        <f t="shared" si="0"/>
        <v>15</v>
      </c>
      <c r="H68" s="21">
        <f t="shared" si="1"/>
        <v>0.9375</v>
      </c>
      <c r="I68" s="31">
        <f t="shared" si="2"/>
        <v>0.9375</v>
      </c>
      <c r="J68" s="32">
        <f t="shared" si="3"/>
        <v>0</v>
      </c>
      <c r="K68" s="543">
        <v>62</v>
      </c>
      <c r="L68" s="491"/>
      <c r="M68" s="491"/>
      <c r="N68" s="491"/>
      <c r="O68" s="491"/>
    </row>
    <row r="69" spans="1:15" x14ac:dyDescent="0.2">
      <c r="A69" s="409" t="s">
        <v>52</v>
      </c>
      <c r="B69" s="35">
        <v>11</v>
      </c>
      <c r="C69" s="36">
        <v>1</v>
      </c>
      <c r="D69" s="36"/>
      <c r="E69" s="37">
        <v>10</v>
      </c>
      <c r="F69" s="38">
        <f t="shared" si="0"/>
        <v>11</v>
      </c>
      <c r="H69" s="39">
        <f t="shared" si="1"/>
        <v>1</v>
      </c>
      <c r="I69" s="40">
        <f t="shared" si="2"/>
        <v>0.90909090909090906</v>
      </c>
      <c r="J69" s="41">
        <f t="shared" si="3"/>
        <v>9.0909090909090912E-2</v>
      </c>
      <c r="K69" s="543">
        <v>63</v>
      </c>
      <c r="L69" s="491"/>
      <c r="M69" s="491"/>
      <c r="N69" s="491"/>
      <c r="O69" s="491"/>
    </row>
    <row r="70" spans="1:15" x14ac:dyDescent="0.2">
      <c r="A70" s="410" t="s">
        <v>409</v>
      </c>
      <c r="B70" s="42">
        <v>32</v>
      </c>
      <c r="C70" s="42">
        <v>0</v>
      </c>
      <c r="D70" s="42"/>
      <c r="E70" s="42">
        <v>29</v>
      </c>
      <c r="F70" s="45">
        <f t="shared" si="0"/>
        <v>29</v>
      </c>
      <c r="H70" s="46">
        <f t="shared" si="1"/>
        <v>0.90625</v>
      </c>
      <c r="I70" s="43">
        <f t="shared" si="2"/>
        <v>0.90625</v>
      </c>
      <c r="J70" s="44">
        <f t="shared" si="3"/>
        <v>0</v>
      </c>
      <c r="K70" s="543" t="s">
        <v>409</v>
      </c>
      <c r="L70" s="491"/>
      <c r="M70" s="491"/>
      <c r="N70" s="491"/>
      <c r="O70" s="491"/>
    </row>
    <row r="71" spans="1:15" x14ac:dyDescent="0.2">
      <c r="A71" s="407" t="s">
        <v>53</v>
      </c>
      <c r="B71" s="17">
        <v>13</v>
      </c>
      <c r="C71" s="14">
        <v>0</v>
      </c>
      <c r="D71" s="14"/>
      <c r="E71" s="23">
        <v>11</v>
      </c>
      <c r="F71" s="26">
        <f t="shared" si="0"/>
        <v>11</v>
      </c>
      <c r="H71" s="20">
        <f t="shared" si="1"/>
        <v>0.84615384615384615</v>
      </c>
      <c r="I71" s="29">
        <f t="shared" si="2"/>
        <v>0.84615384615384615</v>
      </c>
      <c r="J71" s="30">
        <f t="shared" si="3"/>
        <v>0</v>
      </c>
      <c r="K71" s="543">
        <v>64</v>
      </c>
      <c r="L71" s="491"/>
      <c r="M71" s="491"/>
      <c r="N71" s="491"/>
      <c r="O71" s="491"/>
    </row>
    <row r="72" spans="1:15" x14ac:dyDescent="0.2">
      <c r="A72" s="408" t="s">
        <v>54</v>
      </c>
      <c r="B72" s="18">
        <v>7</v>
      </c>
      <c r="C72" s="15">
        <v>0</v>
      </c>
      <c r="D72" s="15"/>
      <c r="E72" s="24">
        <v>7</v>
      </c>
      <c r="F72" s="27">
        <f t="shared" si="0"/>
        <v>7</v>
      </c>
      <c r="H72" s="21">
        <f t="shared" si="1"/>
        <v>1</v>
      </c>
      <c r="I72" s="31">
        <f t="shared" si="2"/>
        <v>1</v>
      </c>
      <c r="J72" s="32">
        <f t="shared" si="3"/>
        <v>0</v>
      </c>
      <c r="K72" s="543">
        <v>65</v>
      </c>
      <c r="L72" s="491"/>
      <c r="M72" s="491"/>
      <c r="N72" s="491"/>
      <c r="O72" s="491"/>
    </row>
    <row r="73" spans="1:15" x14ac:dyDescent="0.2">
      <c r="A73" s="408" t="s">
        <v>55</v>
      </c>
      <c r="B73" s="18">
        <v>2</v>
      </c>
      <c r="C73" s="15">
        <v>0</v>
      </c>
      <c r="D73" s="15"/>
      <c r="E73" s="24">
        <v>2</v>
      </c>
      <c r="F73" s="27">
        <f t="shared" ref="F73:F81" si="4">E73+D73+C73</f>
        <v>2</v>
      </c>
      <c r="H73" s="21">
        <f t="shared" si="1"/>
        <v>1</v>
      </c>
      <c r="I73" s="31">
        <f t="shared" si="2"/>
        <v>1</v>
      </c>
      <c r="J73" s="32">
        <f t="shared" si="3"/>
        <v>0</v>
      </c>
      <c r="K73" s="543">
        <v>66</v>
      </c>
      <c r="L73" s="491"/>
      <c r="M73" s="491"/>
      <c r="N73" s="491"/>
      <c r="O73" s="491"/>
    </row>
    <row r="74" spans="1:15" x14ac:dyDescent="0.2">
      <c r="A74" s="408" t="s">
        <v>56</v>
      </c>
      <c r="B74" s="18">
        <v>6</v>
      </c>
      <c r="C74" s="15">
        <v>0</v>
      </c>
      <c r="D74" s="15"/>
      <c r="E74" s="24">
        <v>5</v>
      </c>
      <c r="F74" s="27">
        <f t="shared" si="4"/>
        <v>5</v>
      </c>
      <c r="H74" s="21">
        <f t="shared" si="1"/>
        <v>0.83333333333333337</v>
      </c>
      <c r="I74" s="31">
        <f t="shared" si="2"/>
        <v>0.83333333333333337</v>
      </c>
      <c r="J74" s="32">
        <f t="shared" si="3"/>
        <v>0</v>
      </c>
      <c r="K74" s="543">
        <v>67</v>
      </c>
      <c r="L74" s="491"/>
      <c r="M74" s="491"/>
      <c r="N74" s="491"/>
      <c r="O74" s="491"/>
    </row>
    <row r="75" spans="1:15" x14ac:dyDescent="0.2">
      <c r="A75" s="408" t="s">
        <v>57</v>
      </c>
      <c r="B75" s="18">
        <v>2</v>
      </c>
      <c r="C75" s="15">
        <v>0</v>
      </c>
      <c r="D75" s="15"/>
      <c r="E75" s="24">
        <v>2</v>
      </c>
      <c r="F75" s="27">
        <f t="shared" si="4"/>
        <v>2</v>
      </c>
      <c r="H75" s="21">
        <f t="shared" si="1"/>
        <v>1</v>
      </c>
      <c r="I75" s="31">
        <f t="shared" si="2"/>
        <v>1</v>
      </c>
      <c r="J75" s="32">
        <f t="shared" si="3"/>
        <v>0</v>
      </c>
      <c r="K75" s="543">
        <v>68</v>
      </c>
      <c r="L75" s="491"/>
      <c r="M75" s="491"/>
      <c r="N75" s="491"/>
      <c r="O75" s="491"/>
    </row>
    <row r="76" spans="1:15" x14ac:dyDescent="0.2">
      <c r="A76" s="409" t="s">
        <v>58</v>
      </c>
      <c r="B76" s="35">
        <v>2</v>
      </c>
      <c r="C76" s="36">
        <v>0</v>
      </c>
      <c r="D76" s="36"/>
      <c r="E76" s="37">
        <v>2</v>
      </c>
      <c r="F76" s="38">
        <f t="shared" si="4"/>
        <v>2</v>
      </c>
      <c r="H76" s="39">
        <f t="shared" ref="H76:H87" si="5">IFERROR(F76/B76,"")</f>
        <v>1</v>
      </c>
      <c r="I76" s="40">
        <f t="shared" ref="I76:I87" si="6">IFERROR(E76/B76,"")</f>
        <v>1</v>
      </c>
      <c r="J76" s="41">
        <f t="shared" ref="J76:J87" si="7">IFERROR((C76+D76)/B76,"")</f>
        <v>0</v>
      </c>
      <c r="K76" s="543">
        <v>69</v>
      </c>
      <c r="L76" s="491"/>
      <c r="M76" s="491"/>
      <c r="N76" s="491"/>
      <c r="O76" s="491"/>
    </row>
    <row r="77" spans="1:15" ht="25.5" x14ac:dyDescent="0.2">
      <c r="A77" s="405" t="s">
        <v>472</v>
      </c>
      <c r="B77" s="51">
        <v>15</v>
      </c>
      <c r="C77" s="51">
        <v>0</v>
      </c>
      <c r="D77" s="51"/>
      <c r="E77" s="51">
        <v>14</v>
      </c>
      <c r="F77" s="47">
        <f t="shared" si="4"/>
        <v>14</v>
      </c>
      <c r="H77" s="49">
        <f t="shared" si="5"/>
        <v>0.93333333333333335</v>
      </c>
      <c r="I77" s="53">
        <f t="shared" si="6"/>
        <v>0.93333333333333335</v>
      </c>
      <c r="J77" s="54">
        <f t="shared" si="7"/>
        <v>0</v>
      </c>
      <c r="K77" s="543" t="s">
        <v>446</v>
      </c>
      <c r="L77" s="491"/>
      <c r="M77" s="491"/>
      <c r="N77" s="491"/>
      <c r="O77" s="491"/>
    </row>
    <row r="78" spans="1:15" x14ac:dyDescent="0.2">
      <c r="A78" s="406" t="s">
        <v>85</v>
      </c>
      <c r="B78" s="52">
        <v>11</v>
      </c>
      <c r="C78" s="52">
        <v>0</v>
      </c>
      <c r="D78" s="52"/>
      <c r="E78" s="52">
        <v>11</v>
      </c>
      <c r="F78" s="48">
        <f t="shared" si="4"/>
        <v>11</v>
      </c>
      <c r="H78" s="50">
        <f t="shared" si="5"/>
        <v>1</v>
      </c>
      <c r="I78" s="55">
        <f t="shared" si="6"/>
        <v>1</v>
      </c>
      <c r="J78" s="56">
        <f t="shared" si="7"/>
        <v>0</v>
      </c>
      <c r="K78" s="543" t="s">
        <v>85</v>
      </c>
      <c r="L78" s="491"/>
      <c r="M78" s="491"/>
      <c r="N78" s="491"/>
      <c r="O78" s="491"/>
    </row>
    <row r="79" spans="1:15" x14ac:dyDescent="0.2">
      <c r="A79" s="407" t="s">
        <v>32</v>
      </c>
      <c r="B79" s="17">
        <v>4</v>
      </c>
      <c r="C79" s="14">
        <v>0</v>
      </c>
      <c r="D79" s="14"/>
      <c r="E79" s="23">
        <v>4</v>
      </c>
      <c r="F79" s="26">
        <f t="shared" si="4"/>
        <v>4</v>
      </c>
      <c r="H79" s="20">
        <f t="shared" si="5"/>
        <v>1</v>
      </c>
      <c r="I79" s="29">
        <f t="shared" si="6"/>
        <v>1</v>
      </c>
      <c r="J79" s="30">
        <f t="shared" si="7"/>
        <v>0</v>
      </c>
      <c r="K79" s="543">
        <v>85</v>
      </c>
      <c r="L79" s="491"/>
      <c r="M79" s="491"/>
      <c r="N79" s="491"/>
      <c r="O79" s="491"/>
    </row>
    <row r="80" spans="1:15" x14ac:dyDescent="0.2">
      <c r="A80" s="408" t="s">
        <v>33</v>
      </c>
      <c r="B80" s="18">
        <v>4</v>
      </c>
      <c r="C80" s="15">
        <v>0</v>
      </c>
      <c r="D80" s="15"/>
      <c r="E80" s="24">
        <v>4</v>
      </c>
      <c r="F80" s="27">
        <f t="shared" si="4"/>
        <v>4</v>
      </c>
      <c r="H80" s="21">
        <f t="shared" si="5"/>
        <v>1</v>
      </c>
      <c r="I80" s="31">
        <f t="shared" si="6"/>
        <v>1</v>
      </c>
      <c r="J80" s="32">
        <f t="shared" si="7"/>
        <v>0</v>
      </c>
      <c r="K80" s="543">
        <v>86</v>
      </c>
      <c r="L80" s="491"/>
      <c r="M80" s="491"/>
      <c r="N80" s="491"/>
      <c r="O80" s="491"/>
    </row>
    <row r="81" spans="1:15" x14ac:dyDescent="0.2">
      <c r="A81" s="412" t="s">
        <v>34</v>
      </c>
      <c r="B81" s="19">
        <v>3</v>
      </c>
      <c r="C81" s="16">
        <v>0</v>
      </c>
      <c r="D81" s="16"/>
      <c r="E81" s="25">
        <v>3</v>
      </c>
      <c r="F81" s="28">
        <f t="shared" si="4"/>
        <v>3</v>
      </c>
      <c r="H81" s="22">
        <f t="shared" si="5"/>
        <v>1</v>
      </c>
      <c r="I81" s="33">
        <f t="shared" si="6"/>
        <v>1</v>
      </c>
      <c r="J81" s="34">
        <f t="shared" si="7"/>
        <v>0</v>
      </c>
      <c r="K81" s="543">
        <v>87</v>
      </c>
      <c r="L81" s="491"/>
      <c r="M81" s="491"/>
      <c r="N81" s="491"/>
      <c r="O81" s="491"/>
    </row>
    <row r="82" spans="1:15" x14ac:dyDescent="0.2">
      <c r="A82" s="406" t="s">
        <v>445</v>
      </c>
      <c r="B82" s="52">
        <v>4</v>
      </c>
      <c r="C82" s="52">
        <v>0</v>
      </c>
      <c r="D82" s="52"/>
      <c r="E82" s="52">
        <v>3</v>
      </c>
      <c r="F82" s="48">
        <f t="shared" ref="F82:F83" si="8">E82+D82+C82</f>
        <v>3</v>
      </c>
      <c r="H82" s="50">
        <f t="shared" si="5"/>
        <v>0.75</v>
      </c>
      <c r="I82" s="55">
        <f t="shared" si="6"/>
        <v>0.75</v>
      </c>
      <c r="J82" s="56">
        <f t="shared" si="7"/>
        <v>0</v>
      </c>
      <c r="K82" s="543" t="s">
        <v>445</v>
      </c>
      <c r="L82" s="491"/>
      <c r="M82" s="491"/>
      <c r="N82" s="491"/>
      <c r="O82" s="491"/>
    </row>
    <row r="83" spans="1:15" x14ac:dyDescent="0.2">
      <c r="A83" s="407">
        <v>90</v>
      </c>
      <c r="B83" s="17">
        <v>1</v>
      </c>
      <c r="C83" s="14">
        <v>0</v>
      </c>
      <c r="D83" s="14"/>
      <c r="E83" s="23">
        <v>1</v>
      </c>
      <c r="F83" s="26">
        <f t="shared" si="8"/>
        <v>1</v>
      </c>
      <c r="H83" s="20">
        <f t="shared" si="5"/>
        <v>1</v>
      </c>
      <c r="I83" s="29">
        <f t="shared" si="6"/>
        <v>1</v>
      </c>
      <c r="J83" s="30">
        <f t="shared" si="7"/>
        <v>0</v>
      </c>
      <c r="K83" s="543">
        <v>90</v>
      </c>
      <c r="L83" s="491"/>
      <c r="M83" s="491"/>
      <c r="N83" s="491"/>
      <c r="O83" s="491"/>
    </row>
    <row r="84" spans="1:15" s="491" customFormat="1" x14ac:dyDescent="0.2">
      <c r="A84" s="528">
        <v>91</v>
      </c>
      <c r="B84" s="17">
        <v>3</v>
      </c>
      <c r="C84" s="14">
        <v>0</v>
      </c>
      <c r="D84" s="14"/>
      <c r="E84" s="23">
        <v>2</v>
      </c>
      <c r="F84" s="26">
        <f t="shared" ref="F84:F85" si="9">E84+D84+C84</f>
        <v>2</v>
      </c>
      <c r="H84" s="20">
        <f t="shared" si="5"/>
        <v>0.66666666666666663</v>
      </c>
      <c r="I84" s="29">
        <f t="shared" si="6"/>
        <v>0.66666666666666663</v>
      </c>
      <c r="J84" s="30">
        <f t="shared" si="7"/>
        <v>0</v>
      </c>
      <c r="K84" s="543">
        <v>91</v>
      </c>
    </row>
    <row r="85" spans="1:15" s="491" customFormat="1" x14ac:dyDescent="0.2">
      <c r="A85" s="528">
        <v>92</v>
      </c>
      <c r="B85" s="17"/>
      <c r="C85" s="14"/>
      <c r="D85" s="14"/>
      <c r="E85" s="23"/>
      <c r="F85" s="26">
        <f t="shared" si="9"/>
        <v>0</v>
      </c>
      <c r="H85" s="20" t="str">
        <f t="shared" si="5"/>
        <v/>
      </c>
      <c r="I85" s="29" t="str">
        <f t="shared" si="6"/>
        <v/>
      </c>
      <c r="J85" s="30" t="str">
        <f t="shared" si="7"/>
        <v/>
      </c>
      <c r="K85" s="543">
        <v>92</v>
      </c>
    </row>
    <row r="86" spans="1:15" x14ac:dyDescent="0.2">
      <c r="H86" s="5" t="str">
        <f t="shared" si="5"/>
        <v/>
      </c>
      <c r="I86" s="5" t="str">
        <f t="shared" si="6"/>
        <v/>
      </c>
      <c r="J86" s="5" t="str">
        <f t="shared" si="7"/>
        <v/>
      </c>
    </row>
    <row r="87" spans="1:15" x14ac:dyDescent="0.2">
      <c r="A87" s="436" t="s">
        <v>59</v>
      </c>
      <c r="B87" s="12">
        <f>B77+B47+B20+B11</f>
        <v>554</v>
      </c>
      <c r="C87" s="12">
        <f>C77+C47+C20+C11</f>
        <v>46</v>
      </c>
      <c r="D87" s="12">
        <f>D77+D47+D20+D11</f>
        <v>0</v>
      </c>
      <c r="E87" s="12">
        <f>E77+E47+E20+E11</f>
        <v>476</v>
      </c>
      <c r="F87" s="13">
        <f>F77+F47+F20+F11</f>
        <v>522</v>
      </c>
      <c r="G87" s="7"/>
      <c r="H87" s="11">
        <f t="shared" si="5"/>
        <v>0.9422382671480144</v>
      </c>
      <c r="I87" s="9">
        <f t="shared" si="6"/>
        <v>0.8592057761732852</v>
      </c>
      <c r="J87" s="10">
        <f t="shared" si="7"/>
        <v>8.3032490974729242E-2</v>
      </c>
    </row>
    <row r="89" spans="1:15" s="239" customFormat="1" x14ac:dyDescent="0.2">
      <c r="A89" s="294" t="s">
        <v>466</v>
      </c>
      <c r="K89" s="559"/>
    </row>
    <row r="90" spans="1:15" x14ac:dyDescent="0.2">
      <c r="A90" s="437" t="s">
        <v>508</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92D050"/>
    <pageSetUpPr fitToPage="1"/>
  </sheetPr>
  <dimension ref="A1:T17"/>
  <sheetViews>
    <sheetView showGridLines="0" workbookViewId="0">
      <selection activeCell="K19" sqref="K19"/>
    </sheetView>
  </sheetViews>
  <sheetFormatPr baseColWidth="10" defaultRowHeight="12.75" x14ac:dyDescent="0.2"/>
  <cols>
    <col min="5" max="5" width="12.6640625" customWidth="1"/>
  </cols>
  <sheetData>
    <row r="1" spans="1:20" ht="13.5" thickBot="1" x14ac:dyDescent="0.25"/>
    <row r="2" spans="1:20" ht="36.75" customHeight="1" thickTop="1" thickBot="1" x14ac:dyDescent="0.25">
      <c r="A2" s="581" t="s">
        <v>501</v>
      </c>
      <c r="B2" s="593"/>
      <c r="C2" s="593"/>
      <c r="D2" s="593"/>
      <c r="E2" s="593"/>
      <c r="F2" s="593"/>
      <c r="G2" s="593"/>
      <c r="H2" s="593"/>
      <c r="I2" s="593"/>
      <c r="J2" s="594"/>
    </row>
    <row r="3" spans="1:20" ht="13.5" thickTop="1" x14ac:dyDescent="0.2"/>
    <row r="5" spans="1:20" x14ac:dyDescent="0.2">
      <c r="A5" s="598" t="s">
        <v>439</v>
      </c>
      <c r="B5" s="598"/>
      <c r="C5" s="598"/>
      <c r="D5" s="598"/>
      <c r="E5" s="598"/>
      <c r="F5" s="598"/>
      <c r="G5" s="598"/>
      <c r="H5" s="598"/>
      <c r="I5" s="598"/>
      <c r="J5" s="598"/>
    </row>
    <row r="8" spans="1:20" ht="38.25" x14ac:dyDescent="0.2">
      <c r="B8" s="480"/>
      <c r="C8" s="482" t="s">
        <v>219</v>
      </c>
      <c r="D8" s="482" t="s">
        <v>456</v>
      </c>
      <c r="E8" s="482" t="s">
        <v>457</v>
      </c>
      <c r="F8" s="482" t="s">
        <v>91</v>
      </c>
      <c r="G8" s="482" t="s">
        <v>458</v>
      </c>
      <c r="H8" s="482" t="s">
        <v>220</v>
      </c>
      <c r="I8" s="482" t="s">
        <v>221</v>
      </c>
      <c r="N8" s="491"/>
      <c r="O8" s="491"/>
      <c r="P8" s="491"/>
      <c r="Q8" s="491"/>
      <c r="R8" s="491"/>
      <c r="S8" s="491"/>
      <c r="T8" s="491"/>
    </row>
    <row r="9" spans="1:20" s="100" customFormat="1" x14ac:dyDescent="0.2">
      <c r="B9" s="479"/>
      <c r="C9" s="481"/>
      <c r="D9" s="481"/>
      <c r="E9" s="481"/>
      <c r="F9" s="481"/>
      <c r="G9" s="481"/>
      <c r="H9" s="481"/>
      <c r="I9" s="481"/>
    </row>
    <row r="10" spans="1:20" x14ac:dyDescent="0.2">
      <c r="B10" s="475" t="s">
        <v>2</v>
      </c>
      <c r="C10" s="476">
        <v>20</v>
      </c>
      <c r="D10" s="476">
        <v>167</v>
      </c>
      <c r="E10" s="476">
        <v>32</v>
      </c>
      <c r="F10" s="476">
        <v>135</v>
      </c>
      <c r="G10" s="476">
        <v>69</v>
      </c>
      <c r="H10" s="476">
        <v>33</v>
      </c>
      <c r="I10" s="476">
        <v>20</v>
      </c>
    </row>
    <row r="11" spans="1:20" s="100" customFormat="1" x14ac:dyDescent="0.2">
      <c r="B11" s="475" t="s">
        <v>3</v>
      </c>
      <c r="C11" s="476">
        <v>3</v>
      </c>
      <c r="D11" s="476">
        <v>30</v>
      </c>
      <c r="E11" s="476">
        <v>5</v>
      </c>
      <c r="F11" s="476">
        <v>25</v>
      </c>
      <c r="G11" s="476">
        <v>22</v>
      </c>
      <c r="H11" s="476">
        <v>9</v>
      </c>
      <c r="I11" s="476">
        <v>3</v>
      </c>
    </row>
    <row r="12" spans="1:20" x14ac:dyDescent="0.2">
      <c r="B12" s="475" t="s">
        <v>4</v>
      </c>
      <c r="C12" s="476">
        <v>4</v>
      </c>
      <c r="D12" s="476">
        <v>27</v>
      </c>
      <c r="E12" s="476">
        <v>10</v>
      </c>
      <c r="F12" s="476">
        <v>17</v>
      </c>
      <c r="G12" s="476">
        <v>9</v>
      </c>
      <c r="H12" s="476">
        <v>7</v>
      </c>
      <c r="I12" s="476">
        <v>4</v>
      </c>
    </row>
    <row r="13" spans="1:20" x14ac:dyDescent="0.2">
      <c r="B13" s="475" t="s">
        <v>6</v>
      </c>
      <c r="C13" s="476">
        <v>16</v>
      </c>
      <c r="D13" s="476">
        <v>50</v>
      </c>
      <c r="E13" s="476">
        <v>8</v>
      </c>
      <c r="F13" s="476">
        <v>42</v>
      </c>
      <c r="G13" s="476">
        <v>28</v>
      </c>
      <c r="H13" s="476">
        <v>20</v>
      </c>
      <c r="I13" s="476">
        <v>16</v>
      </c>
    </row>
    <row r="14" spans="1:20" x14ac:dyDescent="0.2">
      <c r="B14" s="100"/>
      <c r="C14" s="100"/>
      <c r="D14" s="100"/>
      <c r="E14" s="100"/>
      <c r="F14" s="100"/>
      <c r="G14" s="100"/>
      <c r="H14" s="100"/>
      <c r="I14" s="100"/>
    </row>
    <row r="15" spans="1:20" x14ac:dyDescent="0.2">
      <c r="A15" s="491"/>
      <c r="B15" s="477" t="s">
        <v>88</v>
      </c>
      <c r="C15" s="478">
        <f>SUM(C10:C13)</f>
        <v>43</v>
      </c>
      <c r="D15" s="478">
        <f t="shared" ref="D15:I15" si="0">SUM(D10:D13)</f>
        <v>274</v>
      </c>
      <c r="E15" s="478">
        <f t="shared" si="0"/>
        <v>55</v>
      </c>
      <c r="F15" s="478">
        <f t="shared" si="0"/>
        <v>219</v>
      </c>
      <c r="G15" s="478">
        <f t="shared" si="0"/>
        <v>128</v>
      </c>
      <c r="H15" s="478">
        <f t="shared" si="0"/>
        <v>69</v>
      </c>
      <c r="I15" s="478">
        <f t="shared" si="0"/>
        <v>43</v>
      </c>
    </row>
    <row r="16" spans="1:20" x14ac:dyDescent="0.2">
      <c r="A16" s="294" t="s">
        <v>468</v>
      </c>
    </row>
    <row r="17" spans="1:1" x14ac:dyDescent="0.2">
      <c r="A17" s="295" t="s">
        <v>509</v>
      </c>
    </row>
  </sheetData>
  <mergeCells count="2">
    <mergeCell ref="A2:J2"/>
    <mergeCell ref="A5:J5"/>
  </mergeCells>
  <printOptions horizontalCentered="1"/>
  <pageMargins left="0.39370078740157483" right="0.39370078740157483" top="0.47244094488188981" bottom="0.47244094488188981" header="0.31496062992125984" footer="0.31496062992125984"/>
  <pageSetup paperSize="9" scale="8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3" tint="-0.499984740745262"/>
    <pageSetUpPr fitToPage="1"/>
  </sheetPr>
  <dimension ref="A1:V795"/>
  <sheetViews>
    <sheetView showGridLines="0" zoomScaleNormal="100"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232</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x14ac:dyDescent="0.2">
      <c r="B35" s="284"/>
      <c r="C35" s="284"/>
      <c r="D35" s="284"/>
    </row>
    <row r="36" spans="1:9" x14ac:dyDescent="0.2">
      <c r="B36" s="284"/>
      <c r="C36" s="284"/>
      <c r="D36" s="284"/>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92D050"/>
    <pageSetUpPr fitToPage="1"/>
  </sheetPr>
  <dimension ref="A1:AF75"/>
  <sheetViews>
    <sheetView showGridLines="0" showZeros="0" topLeftCell="A39" zoomScale="90" zoomScaleNormal="90" workbookViewId="0">
      <selection activeCell="K19" sqref="K19"/>
    </sheetView>
  </sheetViews>
  <sheetFormatPr baseColWidth="10" defaultColWidth="4" defaultRowHeight="12.75" x14ac:dyDescent="0.2"/>
  <cols>
    <col min="1" max="1" width="31.5" style="194" customWidth="1"/>
    <col min="2" max="29" width="4" style="194"/>
    <col min="30" max="30" width="5.33203125" style="299" customWidth="1"/>
    <col min="31" max="31" width="20.83203125" style="194" customWidth="1"/>
    <col min="32" max="32" width="15.5" style="194" customWidth="1"/>
    <col min="33" max="16384" width="4" style="194"/>
  </cols>
  <sheetData>
    <row r="1" spans="1:31" ht="5.45" customHeight="1" thickBot="1" x14ac:dyDescent="0.25"/>
    <row r="2" spans="1:31" ht="35.25" customHeight="1" thickTop="1" thickBot="1" x14ac:dyDescent="0.25">
      <c r="A2" s="616" t="s">
        <v>497</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8"/>
    </row>
    <row r="3" spans="1:31" ht="3.6" customHeight="1" thickTop="1" x14ac:dyDescent="0.2"/>
    <row r="4" spans="1:31" ht="4.9000000000000004" hidden="1" customHeight="1" x14ac:dyDescent="0.2"/>
    <row r="5" spans="1:31" x14ac:dyDescent="0.2">
      <c r="A5" s="619" t="s">
        <v>233</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row>
    <row r="6" spans="1:31" ht="1.9" customHeight="1" x14ac:dyDescent="0.2"/>
    <row r="7" spans="1:31" ht="3.75" customHeight="1" x14ac:dyDescent="0.2"/>
    <row r="8" spans="1:31" ht="15.75" customHeight="1" x14ac:dyDescent="0.2">
      <c r="B8" s="620" t="s">
        <v>98</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row>
    <row r="9" spans="1:31" s="196" customFormat="1" ht="121.5" customHeight="1" x14ac:dyDescent="0.2">
      <c r="A9" s="314" t="s">
        <v>122</v>
      </c>
      <c r="B9" s="195" t="s">
        <v>99</v>
      </c>
      <c r="C9" s="195" t="s">
        <v>100</v>
      </c>
      <c r="D9" s="195" t="s">
        <v>101</v>
      </c>
      <c r="E9" s="195" t="s">
        <v>102</v>
      </c>
      <c r="F9" s="195" t="s">
        <v>103</v>
      </c>
      <c r="G9" s="195" t="s">
        <v>104</v>
      </c>
      <c r="H9" s="195" t="s">
        <v>105</v>
      </c>
      <c r="I9" s="195" t="s">
        <v>106</v>
      </c>
      <c r="J9" s="195" t="s">
        <v>107</v>
      </c>
      <c r="K9" s="468" t="s">
        <v>459</v>
      </c>
      <c r="L9" s="468" t="s">
        <v>124</v>
      </c>
      <c r="M9" s="195" t="s">
        <v>109</v>
      </c>
      <c r="N9" s="195" t="s">
        <v>123</v>
      </c>
      <c r="O9" s="195" t="s">
        <v>110</v>
      </c>
      <c r="P9" s="195" t="s">
        <v>111</v>
      </c>
      <c r="Q9" s="195" t="s">
        <v>460</v>
      </c>
      <c r="R9" s="195" t="s">
        <v>112</v>
      </c>
      <c r="S9" s="195" t="s">
        <v>113</v>
      </c>
      <c r="T9" s="195" t="s">
        <v>189</v>
      </c>
      <c r="U9" s="195" t="s">
        <v>114</v>
      </c>
      <c r="V9" s="195" t="s">
        <v>115</v>
      </c>
      <c r="W9" s="195" t="s">
        <v>116</v>
      </c>
      <c r="X9" s="195" t="s">
        <v>117</v>
      </c>
      <c r="Y9" s="195" t="s">
        <v>118</v>
      </c>
      <c r="Z9" s="195" t="s">
        <v>119</v>
      </c>
      <c r="AA9" s="195" t="s">
        <v>120</v>
      </c>
      <c r="AB9" s="195" t="s">
        <v>121</v>
      </c>
      <c r="AD9" s="300" t="s">
        <v>88</v>
      </c>
    </row>
    <row r="10" spans="1:31" s="196" customFormat="1" ht="18" customHeight="1" x14ac:dyDescent="0.2">
      <c r="B10" s="464"/>
      <c r="C10" s="464"/>
      <c r="D10" s="464"/>
      <c r="E10" s="464"/>
      <c r="F10" s="464"/>
      <c r="G10" s="464"/>
      <c r="H10" s="466"/>
      <c r="I10" s="466"/>
      <c r="J10" s="464"/>
      <c r="K10" s="464"/>
      <c r="L10" s="464"/>
      <c r="M10" s="464"/>
      <c r="N10" s="464"/>
      <c r="O10" s="464"/>
      <c r="P10" s="464"/>
      <c r="Q10" s="464"/>
      <c r="R10" s="464"/>
      <c r="S10" s="464"/>
      <c r="T10" s="464"/>
      <c r="U10" s="464"/>
      <c r="V10" s="464"/>
      <c r="W10" s="464"/>
      <c r="X10" s="464"/>
      <c r="Y10" s="464"/>
      <c r="Z10" s="464"/>
      <c r="AA10" s="464"/>
      <c r="AB10" s="464"/>
      <c r="AE10" s="302"/>
    </row>
    <row r="11" spans="1:31" x14ac:dyDescent="0.2">
      <c r="A11" s="303" t="s">
        <v>0</v>
      </c>
      <c r="B11" s="304">
        <v>1</v>
      </c>
      <c r="C11" s="304">
        <v>1</v>
      </c>
      <c r="D11" s="304">
        <v>3</v>
      </c>
      <c r="E11" s="304"/>
      <c r="F11" s="304">
        <v>2</v>
      </c>
      <c r="G11" s="304">
        <v>1</v>
      </c>
      <c r="H11" s="304">
        <v>4</v>
      </c>
      <c r="I11" s="304"/>
      <c r="J11" s="304">
        <v>2</v>
      </c>
      <c r="K11" s="304"/>
      <c r="L11" s="304">
        <v>1</v>
      </c>
      <c r="M11" s="304">
        <v>3</v>
      </c>
      <c r="N11" s="304"/>
      <c r="O11" s="304">
        <v>3</v>
      </c>
      <c r="P11" s="304">
        <v>2</v>
      </c>
      <c r="Q11" s="304">
        <v>4</v>
      </c>
      <c r="R11" s="304">
        <v>4</v>
      </c>
      <c r="S11" s="304">
        <v>1</v>
      </c>
      <c r="T11" s="304">
        <v>5</v>
      </c>
      <c r="U11" s="304">
        <v>1</v>
      </c>
      <c r="V11" s="304"/>
      <c r="W11" s="304">
        <v>2</v>
      </c>
      <c r="X11" s="304">
        <v>3</v>
      </c>
      <c r="Y11" s="304">
        <v>1</v>
      </c>
      <c r="Z11" s="304">
        <v>3</v>
      </c>
      <c r="AA11" s="305"/>
      <c r="AB11" s="305">
        <v>8</v>
      </c>
      <c r="AD11" s="306">
        <f>SUM(B11:AB11)</f>
        <v>55</v>
      </c>
    </row>
    <row r="12" spans="1:31" x14ac:dyDescent="0.2">
      <c r="A12" s="307" t="s">
        <v>99</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v>2</v>
      </c>
      <c r="AD12" s="221">
        <f t="shared" ref="AD12:AD71" si="0">SUM(B12:AB12)</f>
        <v>2</v>
      </c>
      <c r="AE12" s="465"/>
    </row>
    <row r="13" spans="1:31" x14ac:dyDescent="0.2">
      <c r="A13" s="309" t="s">
        <v>102</v>
      </c>
      <c r="B13" s="310"/>
      <c r="C13" s="310"/>
      <c r="D13" s="310"/>
      <c r="E13" s="310"/>
      <c r="F13" s="310"/>
      <c r="G13" s="310"/>
      <c r="H13" s="310"/>
      <c r="I13" s="310"/>
      <c r="J13" s="310"/>
      <c r="K13" s="310"/>
      <c r="L13" s="310"/>
      <c r="M13" s="310"/>
      <c r="N13" s="310"/>
      <c r="O13" s="310"/>
      <c r="P13" s="310"/>
      <c r="Q13" s="310"/>
      <c r="R13" s="310"/>
      <c r="S13" s="310"/>
      <c r="T13" s="310">
        <v>1</v>
      </c>
      <c r="U13" s="310"/>
      <c r="V13" s="310"/>
      <c r="W13" s="310"/>
      <c r="X13" s="310"/>
      <c r="Y13" s="310"/>
      <c r="Z13" s="310"/>
      <c r="AA13" s="310"/>
      <c r="AB13" s="310"/>
      <c r="AD13" s="221">
        <f t="shared" si="0"/>
        <v>1</v>
      </c>
      <c r="AE13" s="465"/>
    </row>
    <row r="14" spans="1:31" x14ac:dyDescent="0.2">
      <c r="A14" s="309" t="s">
        <v>103</v>
      </c>
      <c r="B14" s="310"/>
      <c r="C14" s="310"/>
      <c r="D14" s="310"/>
      <c r="E14" s="310"/>
      <c r="F14" s="310">
        <v>1</v>
      </c>
      <c r="G14" s="310"/>
      <c r="H14" s="310"/>
      <c r="I14" s="310"/>
      <c r="J14" s="310"/>
      <c r="K14" s="310"/>
      <c r="L14" s="310"/>
      <c r="M14" s="310"/>
      <c r="N14" s="310"/>
      <c r="O14" s="310"/>
      <c r="P14" s="310"/>
      <c r="Q14" s="310"/>
      <c r="R14" s="310"/>
      <c r="S14" s="310"/>
      <c r="T14" s="310"/>
      <c r="U14" s="310"/>
      <c r="V14" s="310"/>
      <c r="W14" s="310"/>
      <c r="X14" s="310"/>
      <c r="Y14" s="310"/>
      <c r="Z14" s="310"/>
      <c r="AA14" s="310"/>
      <c r="AB14" s="310"/>
      <c r="AD14" s="221">
        <f t="shared" si="0"/>
        <v>1</v>
      </c>
      <c r="AE14" s="465"/>
    </row>
    <row r="15" spans="1:31" x14ac:dyDescent="0.2">
      <c r="A15" s="309" t="s">
        <v>105</v>
      </c>
      <c r="B15" s="310"/>
      <c r="C15" s="310"/>
      <c r="D15" s="310"/>
      <c r="E15" s="310"/>
      <c r="F15" s="310"/>
      <c r="G15" s="310"/>
      <c r="H15" s="310"/>
      <c r="I15" s="310"/>
      <c r="J15" s="310"/>
      <c r="K15" s="310"/>
      <c r="L15" s="310"/>
      <c r="M15" s="310"/>
      <c r="N15" s="310"/>
      <c r="O15" s="310"/>
      <c r="P15" s="310"/>
      <c r="Q15" s="310"/>
      <c r="R15" s="310"/>
      <c r="S15" s="310"/>
      <c r="T15" s="310">
        <v>1</v>
      </c>
      <c r="U15" s="310"/>
      <c r="V15" s="310"/>
      <c r="W15" s="310">
        <v>1</v>
      </c>
      <c r="X15" s="310"/>
      <c r="Y15" s="310"/>
      <c r="Z15" s="310"/>
      <c r="AA15" s="310"/>
      <c r="AB15" s="310"/>
      <c r="AD15" s="221">
        <f t="shared" si="0"/>
        <v>2</v>
      </c>
      <c r="AE15" s="465"/>
    </row>
    <row r="16" spans="1:31" x14ac:dyDescent="0.2">
      <c r="A16" s="309" t="s">
        <v>106</v>
      </c>
      <c r="B16" s="310"/>
      <c r="C16" s="310"/>
      <c r="D16" s="310"/>
      <c r="E16" s="310"/>
      <c r="F16" s="310"/>
      <c r="G16" s="310"/>
      <c r="H16" s="310"/>
      <c r="I16" s="310"/>
      <c r="J16" s="310">
        <v>1</v>
      </c>
      <c r="K16" s="310"/>
      <c r="L16" s="310"/>
      <c r="M16" s="310"/>
      <c r="N16" s="310"/>
      <c r="O16" s="310"/>
      <c r="P16" s="310"/>
      <c r="Q16" s="310">
        <v>1</v>
      </c>
      <c r="R16" s="310"/>
      <c r="S16" s="310"/>
      <c r="T16" s="310"/>
      <c r="U16" s="310"/>
      <c r="V16" s="310"/>
      <c r="W16" s="310"/>
      <c r="X16" s="310"/>
      <c r="Y16" s="310"/>
      <c r="Z16" s="310">
        <v>1</v>
      </c>
      <c r="AA16" s="310"/>
      <c r="AB16" s="310"/>
      <c r="AD16" s="221">
        <f t="shared" si="0"/>
        <v>3</v>
      </c>
      <c r="AE16" s="465"/>
    </row>
    <row r="17" spans="1:31" x14ac:dyDescent="0.2">
      <c r="A17" s="309" t="s">
        <v>107</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v>1</v>
      </c>
      <c r="AA17" s="310"/>
      <c r="AB17" s="310">
        <v>1</v>
      </c>
      <c r="AD17" s="221">
        <f t="shared" si="0"/>
        <v>2</v>
      </c>
      <c r="AE17" s="465"/>
    </row>
    <row r="18" spans="1:31" x14ac:dyDescent="0.2">
      <c r="A18" s="309" t="s">
        <v>108</v>
      </c>
      <c r="B18" s="310"/>
      <c r="C18" s="310"/>
      <c r="D18" s="310"/>
      <c r="E18" s="310"/>
      <c r="F18" s="310"/>
      <c r="G18" s="310"/>
      <c r="H18" s="310"/>
      <c r="I18" s="310"/>
      <c r="J18" s="310"/>
      <c r="K18" s="310"/>
      <c r="L18" s="310"/>
      <c r="M18" s="310"/>
      <c r="N18" s="310"/>
      <c r="O18" s="310"/>
      <c r="P18" s="310"/>
      <c r="Q18" s="310"/>
      <c r="R18" s="310"/>
      <c r="S18" s="310">
        <v>1</v>
      </c>
      <c r="T18" s="310"/>
      <c r="U18" s="310"/>
      <c r="V18" s="310"/>
      <c r="W18" s="310"/>
      <c r="X18" s="310"/>
      <c r="Y18" s="310"/>
      <c r="Z18" s="310"/>
      <c r="AA18" s="310"/>
      <c r="AB18" s="310"/>
      <c r="AD18" s="221">
        <f t="shared" si="0"/>
        <v>1</v>
      </c>
      <c r="AE18" s="465"/>
    </row>
    <row r="19" spans="1:31" x14ac:dyDescent="0.2">
      <c r="A19" s="309" t="s">
        <v>459</v>
      </c>
      <c r="B19" s="310"/>
      <c r="C19" s="310"/>
      <c r="D19" s="310"/>
      <c r="E19" s="310"/>
      <c r="F19" s="310"/>
      <c r="G19" s="310"/>
      <c r="H19" s="310">
        <v>1</v>
      </c>
      <c r="I19" s="310"/>
      <c r="J19" s="310"/>
      <c r="K19" s="310"/>
      <c r="L19" s="310"/>
      <c r="M19" s="310"/>
      <c r="N19" s="310"/>
      <c r="O19" s="310"/>
      <c r="P19" s="310"/>
      <c r="Q19" s="310"/>
      <c r="R19" s="310"/>
      <c r="S19" s="310"/>
      <c r="T19" s="310"/>
      <c r="U19" s="310"/>
      <c r="V19" s="310"/>
      <c r="W19" s="310"/>
      <c r="X19" s="310"/>
      <c r="Y19" s="310"/>
      <c r="Z19" s="310"/>
      <c r="AA19" s="310"/>
      <c r="AB19" s="310"/>
      <c r="AD19" s="221">
        <f t="shared" si="0"/>
        <v>1</v>
      </c>
      <c r="AE19" s="465"/>
    </row>
    <row r="20" spans="1:31" x14ac:dyDescent="0.2">
      <c r="A20" s="309" t="s">
        <v>124</v>
      </c>
      <c r="B20" s="310"/>
      <c r="C20" s="310"/>
      <c r="D20" s="310"/>
      <c r="E20" s="310"/>
      <c r="F20" s="310">
        <v>1</v>
      </c>
      <c r="G20" s="310"/>
      <c r="H20" s="310"/>
      <c r="I20" s="310"/>
      <c r="J20" s="310"/>
      <c r="K20" s="310"/>
      <c r="L20" s="310"/>
      <c r="M20" s="310"/>
      <c r="N20" s="310"/>
      <c r="O20" s="310"/>
      <c r="P20" s="310"/>
      <c r="Q20" s="310"/>
      <c r="R20" s="310"/>
      <c r="S20" s="310"/>
      <c r="T20" s="310"/>
      <c r="U20" s="310"/>
      <c r="V20" s="310"/>
      <c r="W20" s="310"/>
      <c r="X20" s="310"/>
      <c r="Y20" s="310"/>
      <c r="Z20" s="310"/>
      <c r="AA20" s="310"/>
      <c r="AB20" s="310"/>
      <c r="AD20" s="221">
        <f t="shared" si="0"/>
        <v>1</v>
      </c>
      <c r="AE20" s="465"/>
    </row>
    <row r="21" spans="1:31" x14ac:dyDescent="0.2">
      <c r="A21" s="309" t="s">
        <v>109</v>
      </c>
      <c r="B21" s="310"/>
      <c r="C21" s="310"/>
      <c r="D21" s="310">
        <v>1</v>
      </c>
      <c r="E21" s="310"/>
      <c r="F21" s="310"/>
      <c r="G21" s="310"/>
      <c r="H21" s="310"/>
      <c r="I21" s="310"/>
      <c r="J21" s="310"/>
      <c r="K21" s="310"/>
      <c r="L21" s="310"/>
      <c r="M21" s="310">
        <v>1</v>
      </c>
      <c r="N21" s="310"/>
      <c r="O21" s="310">
        <v>1</v>
      </c>
      <c r="P21" s="310"/>
      <c r="Q21" s="310">
        <v>1</v>
      </c>
      <c r="R21" s="310"/>
      <c r="S21" s="310"/>
      <c r="T21" s="310"/>
      <c r="U21" s="310"/>
      <c r="V21" s="310"/>
      <c r="W21" s="310"/>
      <c r="X21" s="310"/>
      <c r="Y21" s="310"/>
      <c r="Z21" s="310"/>
      <c r="AA21" s="310"/>
      <c r="AB21" s="310"/>
      <c r="AD21" s="221">
        <f t="shared" si="0"/>
        <v>4</v>
      </c>
      <c r="AE21" s="465"/>
    </row>
    <row r="22" spans="1:31" x14ac:dyDescent="0.2">
      <c r="A22" s="309" t="s">
        <v>110</v>
      </c>
      <c r="B22" s="310"/>
      <c r="C22" s="310"/>
      <c r="D22" s="310"/>
      <c r="E22" s="310"/>
      <c r="F22" s="310"/>
      <c r="G22" s="310">
        <v>1</v>
      </c>
      <c r="H22" s="310">
        <v>1</v>
      </c>
      <c r="I22" s="310"/>
      <c r="J22" s="310">
        <v>1</v>
      </c>
      <c r="K22" s="310"/>
      <c r="L22" s="310"/>
      <c r="M22" s="310"/>
      <c r="N22" s="310"/>
      <c r="O22" s="310"/>
      <c r="P22" s="310">
        <v>1</v>
      </c>
      <c r="Q22" s="310"/>
      <c r="R22" s="310"/>
      <c r="S22" s="310"/>
      <c r="T22" s="310"/>
      <c r="U22" s="310"/>
      <c r="V22" s="310"/>
      <c r="W22" s="310"/>
      <c r="X22" s="310"/>
      <c r="Y22" s="310">
        <v>1</v>
      </c>
      <c r="Z22" s="310"/>
      <c r="AA22" s="310"/>
      <c r="AB22" s="310">
        <v>1</v>
      </c>
      <c r="AD22" s="221">
        <f t="shared" si="0"/>
        <v>6</v>
      </c>
      <c r="AE22" s="465"/>
    </row>
    <row r="23" spans="1:31" x14ac:dyDescent="0.2">
      <c r="A23" s="309" t="s">
        <v>111</v>
      </c>
      <c r="B23" s="310"/>
      <c r="C23" s="310"/>
      <c r="D23" s="310"/>
      <c r="E23" s="310"/>
      <c r="F23" s="310"/>
      <c r="G23" s="310"/>
      <c r="H23" s="310"/>
      <c r="I23" s="310"/>
      <c r="J23" s="310"/>
      <c r="K23" s="310"/>
      <c r="L23" s="310"/>
      <c r="M23" s="310">
        <v>1</v>
      </c>
      <c r="N23" s="310"/>
      <c r="O23" s="310"/>
      <c r="P23" s="310">
        <v>1</v>
      </c>
      <c r="Q23" s="310"/>
      <c r="R23" s="310"/>
      <c r="S23" s="310"/>
      <c r="T23" s="310"/>
      <c r="U23" s="310"/>
      <c r="V23" s="310"/>
      <c r="W23" s="310"/>
      <c r="X23" s="310">
        <v>1</v>
      </c>
      <c r="Y23" s="310"/>
      <c r="Z23" s="310"/>
      <c r="AA23" s="310"/>
      <c r="AB23" s="310"/>
      <c r="AD23" s="221">
        <f t="shared" si="0"/>
        <v>3</v>
      </c>
      <c r="AE23" s="465"/>
    </row>
    <row r="24" spans="1:31" x14ac:dyDescent="0.2">
      <c r="A24" s="311" t="s">
        <v>460</v>
      </c>
      <c r="B24" s="312"/>
      <c r="C24" s="312"/>
      <c r="D24" s="312"/>
      <c r="E24" s="312"/>
      <c r="F24" s="312"/>
      <c r="G24" s="312"/>
      <c r="H24" s="312"/>
      <c r="I24" s="312"/>
      <c r="J24" s="312"/>
      <c r="K24" s="312"/>
      <c r="L24" s="312"/>
      <c r="M24" s="312"/>
      <c r="N24" s="312"/>
      <c r="O24" s="312"/>
      <c r="P24" s="312"/>
      <c r="Q24" s="312">
        <v>1</v>
      </c>
      <c r="R24" s="312"/>
      <c r="S24" s="312"/>
      <c r="T24" s="312"/>
      <c r="U24" s="312"/>
      <c r="V24" s="312"/>
      <c r="W24" s="312"/>
      <c r="X24" s="312"/>
      <c r="Y24" s="312"/>
      <c r="Z24" s="312"/>
      <c r="AA24" s="312"/>
      <c r="AB24" s="312"/>
      <c r="AD24" s="221">
        <f t="shared" si="0"/>
        <v>1</v>
      </c>
      <c r="AE24" s="465"/>
    </row>
    <row r="25" spans="1:31" x14ac:dyDescent="0.2">
      <c r="A25" s="309" t="s">
        <v>112</v>
      </c>
      <c r="B25" s="310"/>
      <c r="C25" s="310"/>
      <c r="D25" s="310">
        <v>1</v>
      </c>
      <c r="E25" s="310"/>
      <c r="F25" s="310"/>
      <c r="G25" s="310"/>
      <c r="H25" s="310"/>
      <c r="I25" s="310"/>
      <c r="J25" s="310"/>
      <c r="K25" s="310"/>
      <c r="L25" s="310">
        <v>1</v>
      </c>
      <c r="M25" s="310"/>
      <c r="N25" s="310"/>
      <c r="O25" s="310">
        <v>1</v>
      </c>
      <c r="P25" s="310"/>
      <c r="Q25" s="310">
        <v>1</v>
      </c>
      <c r="R25" s="310"/>
      <c r="S25" s="310"/>
      <c r="T25" s="310"/>
      <c r="U25" s="310"/>
      <c r="V25" s="310"/>
      <c r="W25" s="310">
        <v>1</v>
      </c>
      <c r="X25" s="310">
        <v>1</v>
      </c>
      <c r="Y25" s="310"/>
      <c r="Z25" s="310"/>
      <c r="AA25" s="310"/>
      <c r="AB25" s="310">
        <v>1</v>
      </c>
      <c r="AD25" s="221">
        <f t="shared" si="0"/>
        <v>7</v>
      </c>
      <c r="AE25" s="465"/>
    </row>
    <row r="26" spans="1:31" x14ac:dyDescent="0.2">
      <c r="A26" s="307" t="s">
        <v>113</v>
      </c>
      <c r="B26" s="308"/>
      <c r="C26" s="308"/>
      <c r="D26" s="308">
        <v>1</v>
      </c>
      <c r="E26" s="308"/>
      <c r="F26" s="308"/>
      <c r="G26" s="308"/>
      <c r="H26" s="308"/>
      <c r="I26" s="308"/>
      <c r="J26" s="308"/>
      <c r="K26" s="308"/>
      <c r="L26" s="308"/>
      <c r="M26" s="308"/>
      <c r="N26" s="308"/>
      <c r="O26" s="308"/>
      <c r="P26" s="308"/>
      <c r="Q26" s="308"/>
      <c r="R26" s="308">
        <v>1</v>
      </c>
      <c r="S26" s="308"/>
      <c r="T26" s="308">
        <v>1</v>
      </c>
      <c r="U26" s="308"/>
      <c r="V26" s="308"/>
      <c r="W26" s="308"/>
      <c r="X26" s="308"/>
      <c r="Y26" s="308"/>
      <c r="Z26" s="308"/>
      <c r="AA26" s="308"/>
      <c r="AB26" s="308"/>
      <c r="AD26" s="221">
        <f t="shared" si="0"/>
        <v>3</v>
      </c>
      <c r="AE26" s="465"/>
    </row>
    <row r="27" spans="1:31" x14ac:dyDescent="0.2">
      <c r="A27" s="307" t="s">
        <v>189</v>
      </c>
      <c r="B27" s="308"/>
      <c r="C27" s="308"/>
      <c r="D27" s="308"/>
      <c r="E27" s="308"/>
      <c r="F27" s="308"/>
      <c r="G27" s="308"/>
      <c r="H27" s="308">
        <v>1</v>
      </c>
      <c r="I27" s="308"/>
      <c r="J27" s="308"/>
      <c r="K27" s="308"/>
      <c r="L27" s="308"/>
      <c r="M27" s="308"/>
      <c r="N27" s="308"/>
      <c r="O27" s="308"/>
      <c r="P27" s="308"/>
      <c r="Q27" s="308"/>
      <c r="R27" s="308"/>
      <c r="S27" s="308"/>
      <c r="T27" s="308">
        <v>1</v>
      </c>
      <c r="U27" s="308"/>
      <c r="V27" s="308"/>
      <c r="W27" s="308"/>
      <c r="X27" s="308"/>
      <c r="Y27" s="308"/>
      <c r="Z27" s="308"/>
      <c r="AA27" s="308"/>
      <c r="AB27" s="308"/>
      <c r="AD27" s="221">
        <f t="shared" si="0"/>
        <v>2</v>
      </c>
      <c r="AE27" s="465"/>
    </row>
    <row r="28" spans="1:31" x14ac:dyDescent="0.2">
      <c r="A28" s="307" t="s">
        <v>114</v>
      </c>
      <c r="B28" s="308">
        <v>1</v>
      </c>
      <c r="C28" s="308">
        <v>1</v>
      </c>
      <c r="D28" s="308"/>
      <c r="E28" s="308"/>
      <c r="F28" s="308"/>
      <c r="G28" s="308"/>
      <c r="H28" s="308">
        <v>1</v>
      </c>
      <c r="I28" s="308"/>
      <c r="J28" s="308"/>
      <c r="K28" s="308"/>
      <c r="L28" s="308"/>
      <c r="M28" s="308"/>
      <c r="N28" s="308"/>
      <c r="O28" s="308"/>
      <c r="P28" s="308"/>
      <c r="Q28" s="308"/>
      <c r="R28" s="308">
        <v>1</v>
      </c>
      <c r="S28" s="308"/>
      <c r="T28" s="308"/>
      <c r="U28" s="308">
        <v>1</v>
      </c>
      <c r="V28" s="308"/>
      <c r="W28" s="308"/>
      <c r="X28" s="308"/>
      <c r="Y28" s="308"/>
      <c r="Z28" s="308">
        <v>1</v>
      </c>
      <c r="AA28" s="308"/>
      <c r="AB28" s="308">
        <v>1</v>
      </c>
      <c r="AD28" s="221">
        <f t="shared" si="0"/>
        <v>7</v>
      </c>
      <c r="AE28" s="465"/>
    </row>
    <row r="29" spans="1:31" x14ac:dyDescent="0.2">
      <c r="A29" s="307" t="s">
        <v>117</v>
      </c>
      <c r="B29" s="308"/>
      <c r="C29" s="308"/>
      <c r="D29" s="308"/>
      <c r="E29" s="308"/>
      <c r="F29" s="308"/>
      <c r="G29" s="308"/>
      <c r="H29" s="308"/>
      <c r="I29" s="308"/>
      <c r="J29" s="308"/>
      <c r="K29" s="308"/>
      <c r="L29" s="308"/>
      <c r="M29" s="308"/>
      <c r="N29" s="308"/>
      <c r="O29" s="308"/>
      <c r="P29" s="308"/>
      <c r="Q29" s="308"/>
      <c r="R29" s="308">
        <v>1</v>
      </c>
      <c r="S29" s="308"/>
      <c r="T29" s="308"/>
      <c r="U29" s="308"/>
      <c r="V29" s="308"/>
      <c r="W29" s="308"/>
      <c r="X29" s="308"/>
      <c r="Y29" s="308"/>
      <c r="Z29" s="308"/>
      <c r="AA29" s="308"/>
      <c r="AB29" s="308"/>
      <c r="AD29" s="221">
        <f t="shared" si="0"/>
        <v>1</v>
      </c>
      <c r="AE29" s="465"/>
    </row>
    <row r="30" spans="1:31" x14ac:dyDescent="0.2">
      <c r="A30" s="307" t="s">
        <v>120</v>
      </c>
      <c r="B30" s="308"/>
      <c r="C30" s="308"/>
      <c r="D30" s="308"/>
      <c r="E30" s="308"/>
      <c r="F30" s="308"/>
      <c r="G30" s="308"/>
      <c r="H30" s="308"/>
      <c r="I30" s="308"/>
      <c r="J30" s="308"/>
      <c r="K30" s="308"/>
      <c r="L30" s="308"/>
      <c r="M30" s="308">
        <v>1</v>
      </c>
      <c r="N30" s="308"/>
      <c r="O30" s="308"/>
      <c r="P30" s="308"/>
      <c r="Q30" s="308"/>
      <c r="R30" s="308">
        <v>1</v>
      </c>
      <c r="S30" s="308"/>
      <c r="T30" s="308"/>
      <c r="U30" s="308"/>
      <c r="V30" s="308"/>
      <c r="W30" s="308"/>
      <c r="X30" s="308"/>
      <c r="Y30" s="308"/>
      <c r="Z30" s="308"/>
      <c r="AA30" s="308"/>
      <c r="AB30" s="308">
        <v>1</v>
      </c>
      <c r="AD30" s="221">
        <f t="shared" si="0"/>
        <v>3</v>
      </c>
      <c r="AE30" s="465"/>
    </row>
    <row r="31" spans="1:31" x14ac:dyDescent="0.2">
      <c r="A31" s="311" t="s">
        <v>121</v>
      </c>
      <c r="B31" s="312"/>
      <c r="C31" s="312"/>
      <c r="D31" s="312"/>
      <c r="E31" s="312"/>
      <c r="F31" s="312"/>
      <c r="G31" s="312"/>
      <c r="H31" s="312"/>
      <c r="I31" s="312"/>
      <c r="J31" s="312"/>
      <c r="K31" s="312"/>
      <c r="L31" s="312"/>
      <c r="M31" s="312"/>
      <c r="N31" s="312"/>
      <c r="O31" s="312">
        <v>1</v>
      </c>
      <c r="P31" s="312"/>
      <c r="Q31" s="312"/>
      <c r="R31" s="312"/>
      <c r="S31" s="312"/>
      <c r="T31" s="312">
        <v>1</v>
      </c>
      <c r="U31" s="312"/>
      <c r="V31" s="312"/>
      <c r="W31" s="312"/>
      <c r="X31" s="312">
        <v>1</v>
      </c>
      <c r="Y31" s="312"/>
      <c r="Z31" s="312"/>
      <c r="AA31" s="312"/>
      <c r="AB31" s="312">
        <v>1</v>
      </c>
      <c r="AD31" s="221">
        <f t="shared" si="0"/>
        <v>4</v>
      </c>
    </row>
    <row r="32" spans="1:31" x14ac:dyDescent="0.2">
      <c r="A32" s="303" t="s">
        <v>402</v>
      </c>
      <c r="B32" s="304">
        <v>2</v>
      </c>
      <c r="C32" s="304">
        <v>1</v>
      </c>
      <c r="D32" s="304">
        <v>2</v>
      </c>
      <c r="E32" s="304">
        <v>2</v>
      </c>
      <c r="F32" s="304">
        <v>1</v>
      </c>
      <c r="G32" s="304">
        <v>6</v>
      </c>
      <c r="H32" s="304"/>
      <c r="I32" s="304">
        <v>2</v>
      </c>
      <c r="J32" s="304">
        <v>3</v>
      </c>
      <c r="K32" s="304"/>
      <c r="L32" s="304"/>
      <c r="M32" s="304">
        <v>4</v>
      </c>
      <c r="N32" s="304">
        <v>1</v>
      </c>
      <c r="O32" s="304"/>
      <c r="P32" s="304">
        <v>1</v>
      </c>
      <c r="Q32" s="304">
        <v>4</v>
      </c>
      <c r="R32" s="304">
        <v>1</v>
      </c>
      <c r="S32" s="304">
        <v>3</v>
      </c>
      <c r="T32" s="304">
        <v>3</v>
      </c>
      <c r="U32" s="304">
        <v>8</v>
      </c>
      <c r="V32" s="304">
        <v>1</v>
      </c>
      <c r="W32" s="304">
        <v>1</v>
      </c>
      <c r="X32" s="304">
        <v>5</v>
      </c>
      <c r="Y32" s="304">
        <v>1</v>
      </c>
      <c r="Z32" s="304">
        <v>3</v>
      </c>
      <c r="AA32" s="305">
        <v>2</v>
      </c>
      <c r="AB32" s="305">
        <v>2</v>
      </c>
      <c r="AD32" s="306">
        <f t="shared" si="0"/>
        <v>59</v>
      </c>
    </row>
    <row r="33" spans="1:30" x14ac:dyDescent="0.2">
      <c r="A33" s="307" t="s">
        <v>99</v>
      </c>
      <c r="B33" s="308"/>
      <c r="C33" s="308"/>
      <c r="D33" s="308"/>
      <c r="E33" s="308"/>
      <c r="F33" s="308"/>
      <c r="G33" s="308">
        <v>1</v>
      </c>
      <c r="H33" s="308"/>
      <c r="I33" s="308"/>
      <c r="J33" s="308">
        <v>1</v>
      </c>
      <c r="K33" s="308"/>
      <c r="L33" s="308"/>
      <c r="M33" s="308">
        <v>1</v>
      </c>
      <c r="N33" s="308"/>
      <c r="O33" s="308"/>
      <c r="P33" s="308"/>
      <c r="Q33" s="308">
        <v>1</v>
      </c>
      <c r="R33" s="308"/>
      <c r="S33" s="308"/>
      <c r="T33" s="308"/>
      <c r="U33" s="308">
        <v>1</v>
      </c>
      <c r="V33" s="308"/>
      <c r="W33" s="308"/>
      <c r="X33" s="308">
        <v>1</v>
      </c>
      <c r="Y33" s="308"/>
      <c r="Z33" s="308"/>
      <c r="AA33" s="308"/>
      <c r="AB33" s="308"/>
      <c r="AD33" s="221">
        <f t="shared" si="0"/>
        <v>6</v>
      </c>
    </row>
    <row r="34" spans="1:30" x14ac:dyDescent="0.2">
      <c r="A34" s="309" t="s">
        <v>101</v>
      </c>
      <c r="B34" s="310"/>
      <c r="C34" s="310"/>
      <c r="D34" s="310"/>
      <c r="E34" s="310"/>
      <c r="F34" s="310"/>
      <c r="G34" s="310">
        <v>1</v>
      </c>
      <c r="H34" s="310"/>
      <c r="I34" s="310"/>
      <c r="J34" s="310"/>
      <c r="K34" s="310"/>
      <c r="L34" s="310"/>
      <c r="M34" s="310"/>
      <c r="N34" s="310"/>
      <c r="O34" s="310"/>
      <c r="P34" s="310"/>
      <c r="Q34" s="310"/>
      <c r="R34" s="310"/>
      <c r="S34" s="310"/>
      <c r="T34" s="310"/>
      <c r="U34" s="310"/>
      <c r="V34" s="310"/>
      <c r="W34" s="310"/>
      <c r="X34" s="310"/>
      <c r="Y34" s="310"/>
      <c r="Z34" s="310"/>
      <c r="AA34" s="310"/>
      <c r="AB34" s="310"/>
      <c r="AD34" s="221">
        <f t="shared" si="0"/>
        <v>1</v>
      </c>
    </row>
    <row r="35" spans="1:30" x14ac:dyDescent="0.2">
      <c r="A35" s="309" t="s">
        <v>102</v>
      </c>
      <c r="B35" s="310"/>
      <c r="C35" s="310"/>
      <c r="D35" s="310"/>
      <c r="E35" s="310"/>
      <c r="F35" s="310"/>
      <c r="G35" s="310">
        <v>2</v>
      </c>
      <c r="H35" s="310"/>
      <c r="I35" s="310"/>
      <c r="J35" s="310"/>
      <c r="K35" s="310"/>
      <c r="L35" s="310"/>
      <c r="M35" s="310">
        <v>1</v>
      </c>
      <c r="N35" s="310"/>
      <c r="O35" s="310"/>
      <c r="P35" s="310"/>
      <c r="Q35" s="310"/>
      <c r="R35" s="310"/>
      <c r="S35" s="310"/>
      <c r="T35" s="310"/>
      <c r="U35" s="310"/>
      <c r="V35" s="310"/>
      <c r="W35" s="310"/>
      <c r="X35" s="310"/>
      <c r="Y35" s="310"/>
      <c r="Z35" s="310"/>
      <c r="AA35" s="310"/>
      <c r="AB35" s="310"/>
      <c r="AD35" s="221">
        <f t="shared" si="0"/>
        <v>3</v>
      </c>
    </row>
    <row r="36" spans="1:30" x14ac:dyDescent="0.2">
      <c r="A36" s="309" t="s">
        <v>104</v>
      </c>
      <c r="B36" s="310">
        <v>1</v>
      </c>
      <c r="C36" s="310"/>
      <c r="D36" s="310">
        <v>1</v>
      </c>
      <c r="E36" s="310"/>
      <c r="F36" s="310"/>
      <c r="G36" s="310"/>
      <c r="H36" s="310"/>
      <c r="I36" s="310">
        <v>1</v>
      </c>
      <c r="J36" s="310"/>
      <c r="K36" s="310"/>
      <c r="L36" s="310"/>
      <c r="M36" s="310"/>
      <c r="N36" s="310"/>
      <c r="O36" s="310"/>
      <c r="P36" s="310"/>
      <c r="Q36" s="310"/>
      <c r="R36" s="310"/>
      <c r="S36" s="310"/>
      <c r="T36" s="310"/>
      <c r="U36" s="310"/>
      <c r="V36" s="310"/>
      <c r="W36" s="310"/>
      <c r="X36" s="310"/>
      <c r="Y36" s="310">
        <v>1</v>
      </c>
      <c r="Z36" s="310"/>
      <c r="AA36" s="310"/>
      <c r="AB36" s="310"/>
      <c r="AD36" s="221">
        <f t="shared" si="0"/>
        <v>4</v>
      </c>
    </row>
    <row r="37" spans="1:30" x14ac:dyDescent="0.2">
      <c r="A37" s="309" t="s">
        <v>105</v>
      </c>
      <c r="B37" s="310"/>
      <c r="C37" s="310"/>
      <c r="D37" s="310"/>
      <c r="E37" s="310"/>
      <c r="F37" s="310"/>
      <c r="G37" s="310"/>
      <c r="H37" s="310"/>
      <c r="I37" s="310"/>
      <c r="J37" s="310"/>
      <c r="K37" s="310"/>
      <c r="L37" s="310"/>
      <c r="M37" s="310"/>
      <c r="N37" s="310"/>
      <c r="O37" s="310"/>
      <c r="P37" s="310"/>
      <c r="Q37" s="310"/>
      <c r="R37" s="310"/>
      <c r="S37" s="310"/>
      <c r="T37" s="310"/>
      <c r="U37" s="310">
        <v>2</v>
      </c>
      <c r="V37" s="310"/>
      <c r="W37" s="310"/>
      <c r="X37" s="310"/>
      <c r="Y37" s="310"/>
      <c r="Z37" s="310"/>
      <c r="AA37" s="310"/>
      <c r="AB37" s="310">
        <v>1</v>
      </c>
      <c r="AD37" s="221">
        <f t="shared" si="0"/>
        <v>3</v>
      </c>
    </row>
    <row r="38" spans="1:30" x14ac:dyDescent="0.2">
      <c r="A38" s="309" t="s">
        <v>106</v>
      </c>
      <c r="B38" s="310"/>
      <c r="C38" s="310">
        <v>1</v>
      </c>
      <c r="D38" s="310"/>
      <c r="E38" s="310"/>
      <c r="F38" s="310"/>
      <c r="G38" s="310"/>
      <c r="H38" s="310"/>
      <c r="I38" s="310"/>
      <c r="J38" s="310"/>
      <c r="K38" s="310"/>
      <c r="L38" s="310"/>
      <c r="M38" s="310"/>
      <c r="N38" s="310"/>
      <c r="O38" s="310"/>
      <c r="P38" s="310"/>
      <c r="Q38" s="310"/>
      <c r="R38" s="310"/>
      <c r="S38" s="310"/>
      <c r="T38" s="310"/>
      <c r="U38" s="310">
        <v>1</v>
      </c>
      <c r="V38" s="310"/>
      <c r="W38" s="310"/>
      <c r="X38" s="310"/>
      <c r="Y38" s="310"/>
      <c r="Z38" s="310">
        <v>1</v>
      </c>
      <c r="AA38" s="310"/>
      <c r="AB38" s="310"/>
      <c r="AD38" s="221">
        <f t="shared" si="0"/>
        <v>3</v>
      </c>
    </row>
    <row r="39" spans="1:30" x14ac:dyDescent="0.2">
      <c r="A39" s="309" t="s">
        <v>107</v>
      </c>
      <c r="B39" s="310"/>
      <c r="C39" s="310"/>
      <c r="D39" s="310"/>
      <c r="E39" s="310"/>
      <c r="F39" s="310"/>
      <c r="G39" s="310"/>
      <c r="H39" s="310"/>
      <c r="I39" s="310"/>
      <c r="J39" s="310"/>
      <c r="K39" s="310"/>
      <c r="L39" s="310"/>
      <c r="M39" s="310"/>
      <c r="N39" s="310"/>
      <c r="O39" s="310"/>
      <c r="P39" s="310"/>
      <c r="Q39" s="310"/>
      <c r="R39" s="310"/>
      <c r="S39" s="310">
        <v>1</v>
      </c>
      <c r="T39" s="310"/>
      <c r="U39" s="310"/>
      <c r="V39" s="310"/>
      <c r="W39" s="310"/>
      <c r="X39" s="310">
        <v>1</v>
      </c>
      <c r="Y39" s="310"/>
      <c r="Z39" s="310"/>
      <c r="AA39" s="310"/>
      <c r="AB39" s="310">
        <v>1</v>
      </c>
      <c r="AD39" s="221">
        <f t="shared" si="0"/>
        <v>3</v>
      </c>
    </row>
    <row r="40" spans="1:30" x14ac:dyDescent="0.2">
      <c r="A40" s="309" t="s">
        <v>109</v>
      </c>
      <c r="B40" s="310"/>
      <c r="C40" s="310"/>
      <c r="D40" s="310"/>
      <c r="E40" s="310"/>
      <c r="F40" s="310"/>
      <c r="G40" s="310"/>
      <c r="H40" s="310"/>
      <c r="I40" s="310"/>
      <c r="J40" s="310"/>
      <c r="K40" s="310"/>
      <c r="L40" s="310"/>
      <c r="M40" s="310">
        <v>1</v>
      </c>
      <c r="N40" s="310"/>
      <c r="O40" s="310"/>
      <c r="P40" s="310"/>
      <c r="Q40" s="310"/>
      <c r="R40" s="310">
        <v>1</v>
      </c>
      <c r="S40" s="310"/>
      <c r="T40" s="310">
        <v>1</v>
      </c>
      <c r="U40" s="310">
        <v>1</v>
      </c>
      <c r="V40" s="310"/>
      <c r="W40" s="310">
        <v>1</v>
      </c>
      <c r="X40" s="310"/>
      <c r="Y40" s="310"/>
      <c r="Z40" s="310"/>
      <c r="AA40" s="310"/>
      <c r="AB40" s="310"/>
      <c r="AD40" s="221">
        <f t="shared" si="0"/>
        <v>5</v>
      </c>
    </row>
    <row r="41" spans="1:30" x14ac:dyDescent="0.2">
      <c r="A41" s="309" t="s">
        <v>110</v>
      </c>
      <c r="B41" s="310"/>
      <c r="C41" s="310"/>
      <c r="D41" s="310"/>
      <c r="E41" s="310"/>
      <c r="F41" s="310"/>
      <c r="G41" s="310"/>
      <c r="H41" s="310"/>
      <c r="I41" s="310"/>
      <c r="J41" s="310"/>
      <c r="K41" s="310"/>
      <c r="L41" s="310"/>
      <c r="M41" s="310"/>
      <c r="N41" s="310"/>
      <c r="O41" s="310"/>
      <c r="P41" s="310"/>
      <c r="Q41" s="310">
        <v>2</v>
      </c>
      <c r="R41" s="310"/>
      <c r="S41" s="310"/>
      <c r="T41" s="310"/>
      <c r="U41" s="310"/>
      <c r="V41" s="310"/>
      <c r="W41" s="310"/>
      <c r="X41" s="310">
        <v>1</v>
      </c>
      <c r="Y41" s="310"/>
      <c r="Z41" s="310">
        <v>1</v>
      </c>
      <c r="AA41" s="310"/>
      <c r="AB41" s="310"/>
      <c r="AD41" s="221">
        <f t="shared" si="0"/>
        <v>4</v>
      </c>
    </row>
    <row r="42" spans="1:30" x14ac:dyDescent="0.2">
      <c r="A42" s="309" t="s">
        <v>111</v>
      </c>
      <c r="B42" s="310"/>
      <c r="C42" s="310"/>
      <c r="D42" s="310">
        <v>1</v>
      </c>
      <c r="E42" s="310"/>
      <c r="F42" s="310"/>
      <c r="G42" s="310"/>
      <c r="H42" s="310"/>
      <c r="I42" s="310"/>
      <c r="J42" s="310"/>
      <c r="K42" s="310"/>
      <c r="L42" s="310"/>
      <c r="M42" s="310"/>
      <c r="N42" s="310"/>
      <c r="O42" s="310"/>
      <c r="P42" s="310"/>
      <c r="Q42" s="310"/>
      <c r="R42" s="310"/>
      <c r="S42" s="310"/>
      <c r="T42" s="310"/>
      <c r="U42" s="310"/>
      <c r="V42" s="310">
        <v>1</v>
      </c>
      <c r="W42" s="310"/>
      <c r="X42" s="310"/>
      <c r="Y42" s="310"/>
      <c r="Z42" s="310"/>
      <c r="AA42" s="310"/>
      <c r="AB42" s="310"/>
      <c r="AD42" s="221">
        <f t="shared" si="0"/>
        <v>2</v>
      </c>
    </row>
    <row r="43" spans="1:30" x14ac:dyDescent="0.2">
      <c r="A43" s="309" t="s">
        <v>460</v>
      </c>
      <c r="B43" s="310"/>
      <c r="C43" s="310"/>
      <c r="D43" s="310"/>
      <c r="E43" s="310"/>
      <c r="F43" s="310"/>
      <c r="G43" s="310"/>
      <c r="H43" s="310"/>
      <c r="I43" s="310"/>
      <c r="J43" s="310"/>
      <c r="K43" s="310"/>
      <c r="L43" s="310"/>
      <c r="M43" s="310">
        <v>1</v>
      </c>
      <c r="N43" s="310"/>
      <c r="O43" s="310"/>
      <c r="P43" s="310"/>
      <c r="Q43" s="310"/>
      <c r="R43" s="310"/>
      <c r="S43" s="310"/>
      <c r="T43" s="310"/>
      <c r="U43" s="310"/>
      <c r="V43" s="310"/>
      <c r="W43" s="310"/>
      <c r="X43" s="310">
        <v>1</v>
      </c>
      <c r="Y43" s="310"/>
      <c r="Z43" s="310"/>
      <c r="AA43" s="310"/>
      <c r="AB43" s="310"/>
      <c r="AD43" s="221">
        <f t="shared" si="0"/>
        <v>2</v>
      </c>
    </row>
    <row r="44" spans="1:30" x14ac:dyDescent="0.2">
      <c r="A44" s="309" t="s">
        <v>112</v>
      </c>
      <c r="B44" s="310"/>
      <c r="C44" s="310"/>
      <c r="D44" s="310"/>
      <c r="E44" s="310"/>
      <c r="F44" s="310">
        <v>1</v>
      </c>
      <c r="G44" s="310"/>
      <c r="H44" s="310"/>
      <c r="I44" s="310"/>
      <c r="J44" s="310"/>
      <c r="K44" s="310"/>
      <c r="L44" s="310"/>
      <c r="M44" s="310"/>
      <c r="N44" s="310"/>
      <c r="O44" s="310"/>
      <c r="P44" s="310">
        <v>1</v>
      </c>
      <c r="Q44" s="310"/>
      <c r="R44" s="310"/>
      <c r="S44" s="310"/>
      <c r="T44" s="310"/>
      <c r="U44" s="310"/>
      <c r="V44" s="310"/>
      <c r="W44" s="310"/>
      <c r="X44" s="310"/>
      <c r="Y44" s="310"/>
      <c r="Z44" s="310"/>
      <c r="AA44" s="310"/>
      <c r="AB44" s="310"/>
      <c r="AD44" s="221">
        <f t="shared" si="0"/>
        <v>2</v>
      </c>
    </row>
    <row r="45" spans="1:30" x14ac:dyDescent="0.2">
      <c r="A45" s="309" t="s">
        <v>113</v>
      </c>
      <c r="B45" s="310"/>
      <c r="C45" s="310"/>
      <c r="D45" s="310"/>
      <c r="E45" s="310"/>
      <c r="F45" s="310"/>
      <c r="G45" s="310"/>
      <c r="H45" s="310"/>
      <c r="I45" s="310"/>
      <c r="J45" s="310"/>
      <c r="K45" s="310"/>
      <c r="L45" s="310"/>
      <c r="M45" s="310"/>
      <c r="N45" s="310"/>
      <c r="O45" s="310"/>
      <c r="P45" s="310"/>
      <c r="Q45" s="310"/>
      <c r="R45" s="310"/>
      <c r="S45" s="310"/>
      <c r="T45" s="310">
        <v>1</v>
      </c>
      <c r="U45" s="310"/>
      <c r="V45" s="310"/>
      <c r="W45" s="310"/>
      <c r="X45" s="310"/>
      <c r="Y45" s="310"/>
      <c r="Z45" s="310"/>
      <c r="AA45" s="310"/>
      <c r="AB45" s="310"/>
      <c r="AD45" s="221">
        <f t="shared" si="0"/>
        <v>1</v>
      </c>
    </row>
    <row r="46" spans="1:30" x14ac:dyDescent="0.2">
      <c r="A46" s="309" t="s">
        <v>189</v>
      </c>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v>1</v>
      </c>
      <c r="AB46" s="310"/>
      <c r="AD46" s="221">
        <f t="shared" si="0"/>
        <v>1</v>
      </c>
    </row>
    <row r="47" spans="1:30" x14ac:dyDescent="0.2">
      <c r="A47" s="309" t="s">
        <v>114</v>
      </c>
      <c r="B47" s="310">
        <v>1</v>
      </c>
      <c r="C47" s="310"/>
      <c r="D47" s="310"/>
      <c r="E47" s="310">
        <v>1</v>
      </c>
      <c r="F47" s="310"/>
      <c r="G47" s="310">
        <v>2</v>
      </c>
      <c r="H47" s="310"/>
      <c r="I47" s="310">
        <v>1</v>
      </c>
      <c r="J47" s="310"/>
      <c r="K47" s="310"/>
      <c r="L47" s="310"/>
      <c r="M47" s="310"/>
      <c r="N47" s="310">
        <v>1</v>
      </c>
      <c r="O47" s="310"/>
      <c r="P47" s="310"/>
      <c r="Q47" s="310"/>
      <c r="R47" s="310"/>
      <c r="S47" s="310">
        <v>1</v>
      </c>
      <c r="T47" s="310">
        <v>1</v>
      </c>
      <c r="U47" s="310">
        <v>1</v>
      </c>
      <c r="V47" s="310"/>
      <c r="W47" s="310"/>
      <c r="X47" s="310">
        <v>1</v>
      </c>
      <c r="Y47" s="310"/>
      <c r="Z47" s="310">
        <v>1</v>
      </c>
      <c r="AA47" s="310">
        <v>1</v>
      </c>
      <c r="AB47" s="310"/>
      <c r="AD47" s="221">
        <f t="shared" si="0"/>
        <v>12</v>
      </c>
    </row>
    <row r="48" spans="1:30" x14ac:dyDescent="0.2">
      <c r="A48" s="309" t="s">
        <v>115</v>
      </c>
      <c r="B48" s="310"/>
      <c r="C48" s="310"/>
      <c r="D48" s="310"/>
      <c r="E48" s="310"/>
      <c r="F48" s="310"/>
      <c r="G48" s="310"/>
      <c r="H48" s="310"/>
      <c r="I48" s="310"/>
      <c r="J48" s="310"/>
      <c r="K48" s="310"/>
      <c r="L48" s="310"/>
      <c r="M48" s="310"/>
      <c r="N48" s="310"/>
      <c r="O48" s="310"/>
      <c r="P48" s="310"/>
      <c r="Q48" s="310"/>
      <c r="R48" s="310"/>
      <c r="S48" s="310">
        <v>1</v>
      </c>
      <c r="T48" s="310"/>
      <c r="U48" s="310"/>
      <c r="V48" s="310"/>
      <c r="W48" s="310"/>
      <c r="X48" s="310"/>
      <c r="Y48" s="310"/>
      <c r="Z48" s="310"/>
      <c r="AA48" s="310"/>
      <c r="AB48" s="310"/>
      <c r="AD48" s="221">
        <f t="shared" si="0"/>
        <v>1</v>
      </c>
    </row>
    <row r="49" spans="1:32" x14ac:dyDescent="0.2">
      <c r="A49" s="309" t="s">
        <v>117</v>
      </c>
      <c r="B49" s="310"/>
      <c r="C49" s="310"/>
      <c r="D49" s="310"/>
      <c r="E49" s="310"/>
      <c r="F49" s="310"/>
      <c r="G49" s="310"/>
      <c r="H49" s="310"/>
      <c r="I49" s="310"/>
      <c r="J49" s="310">
        <v>1</v>
      </c>
      <c r="K49" s="310"/>
      <c r="L49" s="310"/>
      <c r="M49" s="310"/>
      <c r="N49" s="310"/>
      <c r="O49" s="310"/>
      <c r="P49" s="310"/>
      <c r="Q49" s="310"/>
      <c r="R49" s="310"/>
      <c r="S49" s="310"/>
      <c r="T49" s="310"/>
      <c r="U49" s="310">
        <v>2</v>
      </c>
      <c r="V49" s="310"/>
      <c r="W49" s="310"/>
      <c r="X49" s="310"/>
      <c r="Y49" s="310"/>
      <c r="Z49" s="310"/>
      <c r="AA49" s="310"/>
      <c r="AB49" s="310"/>
      <c r="AD49" s="221">
        <f t="shared" si="0"/>
        <v>3</v>
      </c>
    </row>
    <row r="50" spans="1:32" x14ac:dyDescent="0.2">
      <c r="A50" s="309" t="s">
        <v>118</v>
      </c>
      <c r="B50" s="310"/>
      <c r="C50" s="310"/>
      <c r="D50" s="310"/>
      <c r="E50" s="310"/>
      <c r="F50" s="310"/>
      <c r="G50" s="310"/>
      <c r="H50" s="310"/>
      <c r="I50" s="310"/>
      <c r="J50" s="310"/>
      <c r="K50" s="310"/>
      <c r="L50" s="310"/>
      <c r="M50" s="310"/>
      <c r="N50" s="310"/>
      <c r="O50" s="310"/>
      <c r="P50" s="310"/>
      <c r="Q50" s="310">
        <v>1</v>
      </c>
      <c r="R50" s="310"/>
      <c r="S50" s="310"/>
      <c r="T50" s="310"/>
      <c r="U50" s="310"/>
      <c r="V50" s="310"/>
      <c r="W50" s="310"/>
      <c r="X50" s="310"/>
      <c r="Y50" s="310"/>
      <c r="Z50" s="310"/>
      <c r="AA50" s="310"/>
      <c r="AB50" s="310"/>
      <c r="AD50" s="221">
        <f t="shared" si="0"/>
        <v>1</v>
      </c>
    </row>
    <row r="51" spans="1:32" x14ac:dyDescent="0.2">
      <c r="A51" s="309" t="s">
        <v>120</v>
      </c>
      <c r="B51" s="310"/>
      <c r="C51" s="310"/>
      <c r="D51" s="310"/>
      <c r="E51" s="310">
        <v>1</v>
      </c>
      <c r="F51" s="310"/>
      <c r="G51" s="310"/>
      <c r="H51" s="310"/>
      <c r="I51" s="310"/>
      <c r="J51" s="310">
        <v>1</v>
      </c>
      <c r="K51" s="310"/>
      <c r="L51" s="310"/>
      <c r="M51" s="310"/>
      <c r="N51" s="310"/>
      <c r="O51" s="310"/>
      <c r="P51" s="310"/>
      <c r="Q51" s="310"/>
      <c r="R51" s="310"/>
      <c r="S51" s="310"/>
      <c r="T51" s="310"/>
      <c r="U51" s="310"/>
      <c r="V51" s="310"/>
      <c r="W51" s="310"/>
      <c r="X51" s="310"/>
      <c r="Y51" s="310"/>
      <c r="Z51" s="310"/>
      <c r="AA51" s="310"/>
      <c r="AB51" s="310"/>
      <c r="AD51" s="221">
        <f t="shared" si="0"/>
        <v>2</v>
      </c>
    </row>
    <row r="52" spans="1:32" x14ac:dyDescent="0.2">
      <c r="A52" s="303" t="s">
        <v>403</v>
      </c>
      <c r="B52" s="304">
        <v>2</v>
      </c>
      <c r="C52" s="304"/>
      <c r="D52" s="304"/>
      <c r="E52" s="304">
        <v>2</v>
      </c>
      <c r="F52" s="304"/>
      <c r="G52" s="304">
        <v>1</v>
      </c>
      <c r="H52" s="304">
        <v>2</v>
      </c>
      <c r="I52" s="304"/>
      <c r="J52" s="304">
        <v>2</v>
      </c>
      <c r="K52" s="304">
        <v>1</v>
      </c>
      <c r="L52" s="304"/>
      <c r="M52" s="304">
        <v>2</v>
      </c>
      <c r="N52" s="304"/>
      <c r="O52" s="304">
        <v>5</v>
      </c>
      <c r="P52" s="304">
        <v>4</v>
      </c>
      <c r="Q52" s="304">
        <v>2</v>
      </c>
      <c r="R52" s="304"/>
      <c r="S52" s="304">
        <v>3</v>
      </c>
      <c r="T52" s="304"/>
      <c r="U52" s="304">
        <v>5</v>
      </c>
      <c r="V52" s="304">
        <v>1</v>
      </c>
      <c r="W52" s="304"/>
      <c r="X52" s="304">
        <v>2</v>
      </c>
      <c r="Y52" s="304"/>
      <c r="Z52" s="304"/>
      <c r="AA52" s="305">
        <v>4</v>
      </c>
      <c r="AB52" s="305">
        <v>6</v>
      </c>
      <c r="AD52" s="385">
        <f t="shared" si="0"/>
        <v>44</v>
      </c>
    </row>
    <row r="53" spans="1:32" x14ac:dyDescent="0.2">
      <c r="A53" s="309" t="s">
        <v>99</v>
      </c>
      <c r="B53" s="310"/>
      <c r="C53" s="310"/>
      <c r="D53" s="310"/>
      <c r="E53" s="310">
        <v>1</v>
      </c>
      <c r="F53" s="310"/>
      <c r="G53" s="310"/>
      <c r="H53" s="310"/>
      <c r="I53" s="310"/>
      <c r="J53" s="310"/>
      <c r="K53" s="310">
        <v>1</v>
      </c>
      <c r="L53" s="310"/>
      <c r="M53" s="310"/>
      <c r="N53" s="310"/>
      <c r="O53" s="310"/>
      <c r="P53" s="310"/>
      <c r="Q53" s="310"/>
      <c r="R53" s="310"/>
      <c r="S53" s="310">
        <v>2</v>
      </c>
      <c r="T53" s="310"/>
      <c r="U53" s="310"/>
      <c r="V53" s="310"/>
      <c r="W53" s="310"/>
      <c r="X53" s="310"/>
      <c r="Y53" s="310"/>
      <c r="Z53" s="310"/>
      <c r="AA53" s="310">
        <v>1</v>
      </c>
      <c r="AB53" s="310"/>
      <c r="AD53" s="221">
        <f t="shared" si="0"/>
        <v>5</v>
      </c>
    </row>
    <row r="54" spans="1:32" x14ac:dyDescent="0.2">
      <c r="A54" s="309" t="s">
        <v>101</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v>1</v>
      </c>
      <c r="AD54" s="221">
        <f t="shared" si="0"/>
        <v>1</v>
      </c>
    </row>
    <row r="55" spans="1:32" s="313" customFormat="1" x14ac:dyDescent="0.2">
      <c r="A55" s="309" t="s">
        <v>102</v>
      </c>
      <c r="B55" s="310">
        <v>1</v>
      </c>
      <c r="C55" s="310"/>
      <c r="D55" s="310"/>
      <c r="E55" s="310"/>
      <c r="F55" s="310"/>
      <c r="G55" s="310"/>
      <c r="H55" s="310"/>
      <c r="I55" s="310"/>
      <c r="J55" s="310"/>
      <c r="K55" s="310"/>
      <c r="L55" s="310"/>
      <c r="M55" s="310"/>
      <c r="N55" s="310"/>
      <c r="O55" s="310"/>
      <c r="P55" s="310"/>
      <c r="Q55" s="310"/>
      <c r="R55" s="310"/>
      <c r="S55" s="310"/>
      <c r="T55" s="310"/>
      <c r="U55" s="310">
        <v>1</v>
      </c>
      <c r="V55" s="310"/>
      <c r="W55" s="310"/>
      <c r="X55" s="310"/>
      <c r="Y55" s="310"/>
      <c r="Z55" s="310"/>
      <c r="AA55" s="310">
        <v>1</v>
      </c>
      <c r="AB55" s="310">
        <v>1</v>
      </c>
      <c r="AC55" s="194"/>
      <c r="AD55" s="221">
        <f t="shared" si="0"/>
        <v>4</v>
      </c>
      <c r="AE55" s="194"/>
      <c r="AF55" s="194"/>
    </row>
    <row r="56" spans="1:32" s="313" customFormat="1" x14ac:dyDescent="0.2">
      <c r="A56" s="309" t="s">
        <v>105</v>
      </c>
      <c r="B56" s="310"/>
      <c r="C56" s="310"/>
      <c r="D56" s="310"/>
      <c r="E56" s="310"/>
      <c r="F56" s="310"/>
      <c r="G56" s="310"/>
      <c r="H56" s="310"/>
      <c r="I56" s="310"/>
      <c r="J56" s="310"/>
      <c r="K56" s="310"/>
      <c r="L56" s="310"/>
      <c r="M56" s="310">
        <v>1</v>
      </c>
      <c r="N56" s="310"/>
      <c r="O56" s="310"/>
      <c r="P56" s="310"/>
      <c r="Q56" s="310">
        <v>1</v>
      </c>
      <c r="R56" s="310"/>
      <c r="S56" s="310"/>
      <c r="T56" s="310"/>
      <c r="U56" s="310"/>
      <c r="V56" s="310"/>
      <c r="W56" s="310"/>
      <c r="X56" s="310"/>
      <c r="Y56" s="310"/>
      <c r="Z56" s="310"/>
      <c r="AA56" s="310"/>
      <c r="AB56" s="310"/>
      <c r="AC56" s="194"/>
      <c r="AD56" s="221">
        <f t="shared" si="0"/>
        <v>2</v>
      </c>
      <c r="AE56" s="194"/>
      <c r="AF56" s="194"/>
    </row>
    <row r="57" spans="1:32" x14ac:dyDescent="0.2">
      <c r="A57" s="309" t="s">
        <v>106</v>
      </c>
      <c r="B57" s="310"/>
      <c r="C57" s="310"/>
      <c r="D57" s="310"/>
      <c r="E57" s="310"/>
      <c r="F57" s="310"/>
      <c r="G57" s="310"/>
      <c r="H57" s="310"/>
      <c r="I57" s="310"/>
      <c r="J57" s="310"/>
      <c r="K57" s="310"/>
      <c r="L57" s="310"/>
      <c r="M57" s="310"/>
      <c r="N57" s="310"/>
      <c r="O57" s="310">
        <v>1</v>
      </c>
      <c r="P57" s="310"/>
      <c r="Q57" s="310"/>
      <c r="R57" s="310"/>
      <c r="S57" s="310"/>
      <c r="T57" s="310"/>
      <c r="U57" s="310"/>
      <c r="V57" s="310"/>
      <c r="W57" s="310"/>
      <c r="X57" s="310"/>
      <c r="Y57" s="310"/>
      <c r="Z57" s="310"/>
      <c r="AA57" s="310"/>
      <c r="AB57" s="310"/>
      <c r="AD57" s="221">
        <f t="shared" si="0"/>
        <v>1</v>
      </c>
    </row>
    <row r="58" spans="1:32" x14ac:dyDescent="0.2">
      <c r="A58" s="309" t="s">
        <v>107</v>
      </c>
      <c r="B58" s="310"/>
      <c r="C58" s="310"/>
      <c r="D58" s="310"/>
      <c r="E58" s="310"/>
      <c r="F58" s="310"/>
      <c r="G58" s="310">
        <v>1</v>
      </c>
      <c r="H58" s="310"/>
      <c r="I58" s="310"/>
      <c r="J58" s="310"/>
      <c r="K58" s="310"/>
      <c r="L58" s="310"/>
      <c r="M58" s="310"/>
      <c r="N58" s="310"/>
      <c r="O58" s="310">
        <v>2</v>
      </c>
      <c r="P58" s="310">
        <v>1</v>
      </c>
      <c r="Q58" s="310"/>
      <c r="R58" s="310"/>
      <c r="S58" s="310"/>
      <c r="T58" s="310"/>
      <c r="U58" s="310">
        <v>1</v>
      </c>
      <c r="V58" s="310"/>
      <c r="W58" s="310"/>
      <c r="X58" s="310"/>
      <c r="Y58" s="310"/>
      <c r="Z58" s="310"/>
      <c r="AA58" s="310"/>
      <c r="AB58" s="310">
        <v>1</v>
      </c>
      <c r="AD58" s="221">
        <f t="shared" si="0"/>
        <v>6</v>
      </c>
    </row>
    <row r="59" spans="1:32" x14ac:dyDescent="0.2">
      <c r="A59" s="309" t="s">
        <v>110</v>
      </c>
      <c r="B59" s="310"/>
      <c r="C59" s="310"/>
      <c r="D59" s="310"/>
      <c r="E59" s="310"/>
      <c r="F59" s="310"/>
      <c r="G59" s="310"/>
      <c r="H59" s="310"/>
      <c r="I59" s="310"/>
      <c r="J59" s="310">
        <v>2</v>
      </c>
      <c r="K59" s="310"/>
      <c r="L59" s="310"/>
      <c r="M59" s="310"/>
      <c r="N59" s="310"/>
      <c r="O59" s="310"/>
      <c r="P59" s="310"/>
      <c r="Q59" s="310"/>
      <c r="R59" s="310"/>
      <c r="S59" s="310"/>
      <c r="T59" s="310"/>
      <c r="U59" s="310"/>
      <c r="V59" s="310"/>
      <c r="W59" s="310"/>
      <c r="X59" s="310"/>
      <c r="Y59" s="310"/>
      <c r="Z59" s="310"/>
      <c r="AA59" s="310"/>
      <c r="AB59" s="310"/>
      <c r="AD59" s="221">
        <f t="shared" si="0"/>
        <v>2</v>
      </c>
    </row>
    <row r="60" spans="1:32" x14ac:dyDescent="0.2">
      <c r="A60" s="309" t="s">
        <v>111</v>
      </c>
      <c r="B60" s="310"/>
      <c r="C60" s="310"/>
      <c r="D60" s="310"/>
      <c r="E60" s="310"/>
      <c r="F60" s="310"/>
      <c r="G60" s="310"/>
      <c r="H60" s="310"/>
      <c r="I60" s="310"/>
      <c r="J60" s="310"/>
      <c r="K60" s="310"/>
      <c r="L60" s="310"/>
      <c r="M60" s="310"/>
      <c r="N60" s="310"/>
      <c r="O60" s="310"/>
      <c r="P60" s="310"/>
      <c r="Q60" s="310"/>
      <c r="R60" s="310"/>
      <c r="S60" s="310"/>
      <c r="T60" s="310"/>
      <c r="U60" s="310">
        <v>3</v>
      </c>
      <c r="V60" s="310">
        <v>1</v>
      </c>
      <c r="W60" s="310"/>
      <c r="X60" s="310"/>
      <c r="Y60" s="310"/>
      <c r="Z60" s="310"/>
      <c r="AA60" s="310"/>
      <c r="AB60" s="310">
        <v>1</v>
      </c>
      <c r="AD60" s="221">
        <f t="shared" si="0"/>
        <v>5</v>
      </c>
    </row>
    <row r="61" spans="1:32" x14ac:dyDescent="0.2">
      <c r="A61" s="377" t="s">
        <v>460</v>
      </c>
      <c r="B61" s="378"/>
      <c r="C61" s="378"/>
      <c r="D61" s="378"/>
      <c r="E61" s="378"/>
      <c r="F61" s="378"/>
      <c r="G61" s="378"/>
      <c r="H61" s="378">
        <v>1</v>
      </c>
      <c r="I61" s="378"/>
      <c r="J61" s="378"/>
      <c r="K61" s="378"/>
      <c r="L61" s="378"/>
      <c r="M61" s="378"/>
      <c r="N61" s="378"/>
      <c r="O61" s="378"/>
      <c r="P61" s="378"/>
      <c r="Q61" s="378"/>
      <c r="R61" s="378"/>
      <c r="S61" s="378">
        <v>1</v>
      </c>
      <c r="T61" s="378"/>
      <c r="U61" s="378"/>
      <c r="V61" s="378"/>
      <c r="W61" s="378"/>
      <c r="X61" s="378"/>
      <c r="Y61" s="378"/>
      <c r="Z61" s="378"/>
      <c r="AA61" s="378"/>
      <c r="AB61" s="378"/>
      <c r="AC61" s="313"/>
      <c r="AD61" s="221">
        <f t="shared" si="0"/>
        <v>2</v>
      </c>
    </row>
    <row r="62" spans="1:32" ht="13.5" customHeight="1" x14ac:dyDescent="0.2">
      <c r="A62" s="309" t="s">
        <v>112</v>
      </c>
      <c r="B62" s="310"/>
      <c r="C62" s="310"/>
      <c r="D62" s="310"/>
      <c r="E62" s="310"/>
      <c r="F62" s="310"/>
      <c r="G62" s="310"/>
      <c r="H62" s="310"/>
      <c r="I62" s="310"/>
      <c r="J62" s="310"/>
      <c r="K62" s="310"/>
      <c r="L62" s="310"/>
      <c r="M62" s="310"/>
      <c r="N62" s="310"/>
      <c r="O62" s="310">
        <v>1</v>
      </c>
      <c r="P62" s="310"/>
      <c r="Q62" s="310"/>
      <c r="R62" s="310"/>
      <c r="S62" s="310"/>
      <c r="T62" s="310"/>
      <c r="U62" s="310"/>
      <c r="V62" s="310"/>
      <c r="W62" s="310"/>
      <c r="X62" s="310">
        <v>1</v>
      </c>
      <c r="Y62" s="310"/>
      <c r="Z62" s="310"/>
      <c r="AA62" s="310"/>
      <c r="AB62" s="310"/>
      <c r="AD62" s="221">
        <f t="shared" si="0"/>
        <v>2</v>
      </c>
    </row>
    <row r="63" spans="1:32" ht="13.5" customHeight="1" x14ac:dyDescent="0.2">
      <c r="A63" s="307" t="s">
        <v>113</v>
      </c>
      <c r="B63" s="308"/>
      <c r="C63" s="308"/>
      <c r="D63" s="308"/>
      <c r="E63" s="308"/>
      <c r="F63" s="308"/>
      <c r="G63" s="308"/>
      <c r="H63" s="308"/>
      <c r="I63" s="308"/>
      <c r="J63" s="308"/>
      <c r="K63" s="308"/>
      <c r="L63" s="308"/>
      <c r="M63" s="308"/>
      <c r="N63" s="308"/>
      <c r="O63" s="308"/>
      <c r="P63" s="308"/>
      <c r="Q63" s="308">
        <v>1</v>
      </c>
      <c r="R63" s="308"/>
      <c r="S63" s="308"/>
      <c r="T63" s="308"/>
      <c r="U63" s="308"/>
      <c r="V63" s="308"/>
      <c r="W63" s="308"/>
      <c r="X63" s="308"/>
      <c r="Y63" s="308"/>
      <c r="Z63" s="308"/>
      <c r="AA63" s="308"/>
      <c r="AB63" s="308"/>
      <c r="AD63" s="221">
        <f t="shared" si="0"/>
        <v>1</v>
      </c>
    </row>
    <row r="64" spans="1:32" ht="13.5" customHeight="1" x14ac:dyDescent="0.2">
      <c r="A64" s="307" t="s">
        <v>114</v>
      </c>
      <c r="B64" s="308"/>
      <c r="C64" s="308"/>
      <c r="D64" s="308"/>
      <c r="E64" s="308"/>
      <c r="F64" s="308"/>
      <c r="G64" s="308"/>
      <c r="H64" s="308"/>
      <c r="I64" s="308"/>
      <c r="J64" s="308"/>
      <c r="K64" s="308"/>
      <c r="L64" s="308"/>
      <c r="M64" s="308"/>
      <c r="N64" s="308"/>
      <c r="O64" s="308"/>
      <c r="P64" s="308">
        <v>2</v>
      </c>
      <c r="Q64" s="308"/>
      <c r="R64" s="308"/>
      <c r="S64" s="308"/>
      <c r="T64" s="308"/>
      <c r="U64" s="308"/>
      <c r="V64" s="308"/>
      <c r="W64" s="308"/>
      <c r="X64" s="308"/>
      <c r="Y64" s="308"/>
      <c r="Z64" s="308"/>
      <c r="AA64" s="308"/>
      <c r="AB64" s="308"/>
      <c r="AD64" s="221">
        <f t="shared" si="0"/>
        <v>2</v>
      </c>
    </row>
    <row r="65" spans="1:30" ht="13.5" customHeight="1" x14ac:dyDescent="0.2">
      <c r="A65" s="307" t="s">
        <v>116</v>
      </c>
      <c r="B65" s="308"/>
      <c r="C65" s="308"/>
      <c r="D65" s="308"/>
      <c r="E65" s="308"/>
      <c r="F65" s="308"/>
      <c r="G65" s="308"/>
      <c r="H65" s="308">
        <v>1</v>
      </c>
      <c r="I65" s="308"/>
      <c r="J65" s="308"/>
      <c r="K65" s="308"/>
      <c r="L65" s="308"/>
      <c r="M65" s="308"/>
      <c r="N65" s="308"/>
      <c r="O65" s="308"/>
      <c r="P65" s="308"/>
      <c r="Q65" s="308"/>
      <c r="R65" s="308"/>
      <c r="S65" s="308"/>
      <c r="T65" s="308"/>
      <c r="U65" s="308"/>
      <c r="V65" s="308"/>
      <c r="W65" s="308"/>
      <c r="X65" s="308"/>
      <c r="Y65" s="308"/>
      <c r="Z65" s="308"/>
      <c r="AA65" s="308"/>
      <c r="AB65" s="308"/>
      <c r="AD65" s="221">
        <f t="shared" si="0"/>
        <v>1</v>
      </c>
    </row>
    <row r="66" spans="1:30" x14ac:dyDescent="0.2">
      <c r="A66" s="307" t="s">
        <v>117</v>
      </c>
      <c r="B66" s="308"/>
      <c r="C66" s="308"/>
      <c r="D66" s="308"/>
      <c r="E66" s="308">
        <v>1</v>
      </c>
      <c r="F66" s="308"/>
      <c r="G66" s="308"/>
      <c r="H66" s="308"/>
      <c r="I66" s="308"/>
      <c r="J66" s="308"/>
      <c r="K66" s="308"/>
      <c r="L66" s="308"/>
      <c r="M66" s="308">
        <v>1</v>
      </c>
      <c r="N66" s="308"/>
      <c r="O66" s="308"/>
      <c r="P66" s="308"/>
      <c r="Q66" s="308"/>
      <c r="R66" s="308"/>
      <c r="S66" s="308"/>
      <c r="T66" s="308"/>
      <c r="U66" s="308"/>
      <c r="V66" s="308"/>
      <c r="W66" s="308"/>
      <c r="X66" s="308">
        <v>1</v>
      </c>
      <c r="Y66" s="308"/>
      <c r="Z66" s="308"/>
      <c r="AA66" s="308"/>
      <c r="AB66" s="308">
        <v>1</v>
      </c>
      <c r="AD66" s="221">
        <f t="shared" si="0"/>
        <v>4</v>
      </c>
    </row>
    <row r="67" spans="1:30" x14ac:dyDescent="0.2">
      <c r="A67" s="309" t="s">
        <v>120</v>
      </c>
      <c r="B67" s="310">
        <v>1</v>
      </c>
      <c r="C67" s="310"/>
      <c r="D67" s="310"/>
      <c r="E67" s="310"/>
      <c r="F67" s="310"/>
      <c r="G67" s="310"/>
      <c r="H67" s="310"/>
      <c r="I67" s="310"/>
      <c r="J67" s="310"/>
      <c r="K67" s="310"/>
      <c r="L67" s="310"/>
      <c r="M67" s="310"/>
      <c r="N67" s="310"/>
      <c r="O67" s="310">
        <v>1</v>
      </c>
      <c r="P67" s="310"/>
      <c r="Q67" s="310"/>
      <c r="R67" s="310"/>
      <c r="S67" s="310"/>
      <c r="T67" s="310"/>
      <c r="U67" s="310"/>
      <c r="V67" s="310"/>
      <c r="W67" s="310"/>
      <c r="X67" s="310"/>
      <c r="Y67" s="310"/>
      <c r="Z67" s="310"/>
      <c r="AA67" s="310">
        <v>2</v>
      </c>
      <c r="AB67" s="310"/>
      <c r="AD67" s="221">
        <f t="shared" si="0"/>
        <v>4</v>
      </c>
    </row>
    <row r="68" spans="1:30" x14ac:dyDescent="0.2">
      <c r="A68" s="309" t="s">
        <v>121</v>
      </c>
      <c r="B68" s="310"/>
      <c r="C68" s="310"/>
      <c r="D68" s="310"/>
      <c r="E68" s="310"/>
      <c r="F68" s="310"/>
      <c r="G68" s="310"/>
      <c r="H68" s="310"/>
      <c r="I68" s="310"/>
      <c r="J68" s="310"/>
      <c r="K68" s="310"/>
      <c r="L68" s="310"/>
      <c r="M68" s="310"/>
      <c r="N68" s="310"/>
      <c r="O68" s="310"/>
      <c r="P68" s="310">
        <v>1</v>
      </c>
      <c r="Q68" s="310"/>
      <c r="R68" s="310"/>
      <c r="S68" s="310"/>
      <c r="T68" s="310"/>
      <c r="U68" s="310"/>
      <c r="V68" s="310"/>
      <c r="W68" s="310"/>
      <c r="X68" s="310"/>
      <c r="Y68" s="310"/>
      <c r="Z68" s="310"/>
      <c r="AA68" s="310"/>
      <c r="AB68" s="310">
        <v>1</v>
      </c>
      <c r="AD68" s="221">
        <f t="shared" si="0"/>
        <v>2</v>
      </c>
    </row>
    <row r="69" spans="1:30" ht="12" customHeight="1" x14ac:dyDescent="0.2">
      <c r="A69" s="303" t="s">
        <v>446</v>
      </c>
      <c r="B69" s="304"/>
      <c r="C69" s="304"/>
      <c r="D69" s="304"/>
      <c r="E69" s="304"/>
      <c r="F69" s="304"/>
      <c r="G69" s="304">
        <v>1</v>
      </c>
      <c r="H69" s="304"/>
      <c r="I69" s="304"/>
      <c r="J69" s="304"/>
      <c r="K69" s="304"/>
      <c r="L69" s="304"/>
      <c r="M69" s="304"/>
      <c r="N69" s="304"/>
      <c r="O69" s="304"/>
      <c r="P69" s="304"/>
      <c r="Q69" s="304"/>
      <c r="R69" s="304"/>
      <c r="S69" s="304"/>
      <c r="T69" s="304"/>
      <c r="U69" s="304"/>
      <c r="V69" s="304"/>
      <c r="W69" s="304"/>
      <c r="X69" s="304">
        <v>1</v>
      </c>
      <c r="Y69" s="304"/>
      <c r="Z69" s="304"/>
      <c r="AA69" s="305"/>
      <c r="AB69" s="305"/>
      <c r="AD69" s="385">
        <f t="shared" si="0"/>
        <v>2</v>
      </c>
    </row>
    <row r="70" spans="1:30" x14ac:dyDescent="0.2">
      <c r="A70" s="309" t="s">
        <v>101</v>
      </c>
      <c r="B70" s="310"/>
      <c r="C70" s="310"/>
      <c r="D70" s="310"/>
      <c r="E70" s="310"/>
      <c r="F70" s="310"/>
      <c r="G70" s="310">
        <v>1</v>
      </c>
      <c r="H70" s="310"/>
      <c r="I70" s="310"/>
      <c r="J70" s="310"/>
      <c r="K70" s="310"/>
      <c r="L70" s="310"/>
      <c r="M70" s="310"/>
      <c r="N70" s="310"/>
      <c r="O70" s="310"/>
      <c r="P70" s="310"/>
      <c r="Q70" s="310"/>
      <c r="R70" s="310"/>
      <c r="S70" s="310"/>
      <c r="T70" s="310"/>
      <c r="U70" s="310"/>
      <c r="V70" s="310"/>
      <c r="W70" s="310"/>
      <c r="X70" s="310"/>
      <c r="Y70" s="310"/>
      <c r="Z70" s="310"/>
      <c r="AA70" s="310"/>
      <c r="AB70" s="310"/>
      <c r="AD70" s="221">
        <f t="shared" si="0"/>
        <v>1</v>
      </c>
    </row>
    <row r="71" spans="1:30" ht="13.15" customHeight="1" x14ac:dyDescent="0.2">
      <c r="A71" s="309" t="s">
        <v>105</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v>1</v>
      </c>
      <c r="Y71" s="310"/>
      <c r="Z71" s="310"/>
      <c r="AA71" s="310"/>
      <c r="AB71" s="310"/>
      <c r="AD71" s="221">
        <f t="shared" si="0"/>
        <v>1</v>
      </c>
    </row>
    <row r="72" spans="1:30" x14ac:dyDescent="0.2">
      <c r="AD72" s="299">
        <f>SUM(B72:AB72)</f>
        <v>0</v>
      </c>
    </row>
    <row r="73" spans="1:30" x14ac:dyDescent="0.2">
      <c r="A73" s="207" t="s">
        <v>59</v>
      </c>
      <c r="B73" s="208">
        <f>B52+B32+B11+B69</f>
        <v>5</v>
      </c>
      <c r="C73" s="208">
        <f t="shared" ref="C73:AB73" si="1">C52+C32+C11+C69</f>
        <v>2</v>
      </c>
      <c r="D73" s="208">
        <f t="shared" si="1"/>
        <v>5</v>
      </c>
      <c r="E73" s="208">
        <f t="shared" si="1"/>
        <v>4</v>
      </c>
      <c r="F73" s="208">
        <f t="shared" si="1"/>
        <v>3</v>
      </c>
      <c r="G73" s="208">
        <f t="shared" si="1"/>
        <v>9</v>
      </c>
      <c r="H73" s="208">
        <f t="shared" si="1"/>
        <v>6</v>
      </c>
      <c r="I73" s="208">
        <f t="shared" si="1"/>
        <v>2</v>
      </c>
      <c r="J73" s="208">
        <f t="shared" si="1"/>
        <v>7</v>
      </c>
      <c r="K73" s="208">
        <f t="shared" si="1"/>
        <v>1</v>
      </c>
      <c r="L73" s="208">
        <f t="shared" si="1"/>
        <v>1</v>
      </c>
      <c r="M73" s="208">
        <f t="shared" si="1"/>
        <v>9</v>
      </c>
      <c r="N73" s="208">
        <f t="shared" si="1"/>
        <v>1</v>
      </c>
      <c r="O73" s="208">
        <f t="shared" si="1"/>
        <v>8</v>
      </c>
      <c r="P73" s="208">
        <f t="shared" si="1"/>
        <v>7</v>
      </c>
      <c r="Q73" s="208">
        <f t="shared" si="1"/>
        <v>10</v>
      </c>
      <c r="R73" s="208">
        <f t="shared" si="1"/>
        <v>5</v>
      </c>
      <c r="S73" s="208">
        <f t="shared" si="1"/>
        <v>7</v>
      </c>
      <c r="T73" s="208">
        <f t="shared" si="1"/>
        <v>8</v>
      </c>
      <c r="U73" s="208">
        <f t="shared" si="1"/>
        <v>14</v>
      </c>
      <c r="V73" s="208">
        <f t="shared" si="1"/>
        <v>2</v>
      </c>
      <c r="W73" s="208">
        <f t="shared" si="1"/>
        <v>3</v>
      </c>
      <c r="X73" s="208">
        <f t="shared" si="1"/>
        <v>11</v>
      </c>
      <c r="Y73" s="208">
        <f t="shared" si="1"/>
        <v>2</v>
      </c>
      <c r="Z73" s="208">
        <f t="shared" si="1"/>
        <v>6</v>
      </c>
      <c r="AA73" s="208">
        <f t="shared" si="1"/>
        <v>6</v>
      </c>
      <c r="AB73" s="208">
        <f t="shared" si="1"/>
        <v>16</v>
      </c>
      <c r="AD73" s="306">
        <f>SUM(B73:AB73)</f>
        <v>160</v>
      </c>
    </row>
    <row r="74" spans="1:30" x14ac:dyDescent="0.2">
      <c r="A74" s="294" t="s">
        <v>466</v>
      </c>
    </row>
    <row r="75" spans="1:30" x14ac:dyDescent="0.2">
      <c r="A75" s="295" t="s">
        <v>506</v>
      </c>
    </row>
  </sheetData>
  <mergeCells count="3">
    <mergeCell ref="A2:AD2"/>
    <mergeCell ref="A5:AD5"/>
    <mergeCell ref="B8:AB8"/>
  </mergeCells>
  <printOptions horizontalCentered="1"/>
  <pageMargins left="0.39370078740157483" right="0.39370078740157483" top="0.47244094488188981" bottom="0.47244094488188981" header="0.31496062992125984" footer="0.31496062992125984"/>
  <pageSetup paperSize="9" scale="64"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92D050"/>
    <pageSetUpPr fitToPage="1"/>
  </sheetPr>
  <dimension ref="A1:AC50"/>
  <sheetViews>
    <sheetView showGridLines="0" showZeros="0" showWhiteSpace="0" zoomScaleNormal="100" workbookViewId="0">
      <selection activeCell="K19" sqref="K19"/>
    </sheetView>
  </sheetViews>
  <sheetFormatPr baseColWidth="10" defaultColWidth="13.33203125" defaultRowHeight="12.75" x14ac:dyDescent="0.2"/>
  <cols>
    <col min="1" max="1" width="33" style="194" customWidth="1"/>
    <col min="2" max="3" width="3.6640625" style="194" bestFit="1" customWidth="1"/>
    <col min="4" max="4" width="3.6640625" style="194" customWidth="1"/>
    <col min="5" max="13" width="3.6640625" style="194" bestFit="1" customWidth="1"/>
    <col min="14" max="15" width="3.6640625" style="194" customWidth="1"/>
    <col min="16" max="16" width="3.6640625" style="194" bestFit="1" customWidth="1"/>
    <col min="17" max="18" width="3.6640625" style="194" customWidth="1"/>
    <col min="19" max="26" width="3.6640625" style="194" bestFit="1" customWidth="1"/>
    <col min="27" max="27" width="3.6640625" style="194" customWidth="1"/>
    <col min="28" max="28" width="5.1640625" style="194" customWidth="1"/>
    <col min="29" max="29" width="16.1640625" style="194" customWidth="1"/>
    <col min="30" max="16384" width="13.33203125" style="194"/>
  </cols>
  <sheetData>
    <row r="1" spans="1:29" ht="13.5" thickBot="1" x14ac:dyDescent="0.25"/>
    <row r="2" spans="1:29" ht="36.75" customHeight="1" thickTop="1" thickBot="1" x14ac:dyDescent="0.25">
      <c r="A2" s="616" t="s">
        <v>502</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8"/>
      <c r="AC2" s="316"/>
    </row>
    <row r="3" spans="1:29" ht="13.5" thickTop="1" x14ac:dyDescent="0.2"/>
    <row r="5" spans="1:29" ht="27.75" customHeight="1" x14ac:dyDescent="0.2">
      <c r="A5" s="622" t="s">
        <v>234</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315"/>
    </row>
    <row r="7" spans="1:29" x14ac:dyDescent="0.2">
      <c r="B7" s="623" t="s">
        <v>98</v>
      </c>
      <c r="C7" s="624"/>
      <c r="D7" s="624"/>
      <c r="E7" s="624"/>
      <c r="F7" s="624"/>
      <c r="G7" s="624"/>
      <c r="H7" s="624"/>
      <c r="I7" s="624"/>
      <c r="J7" s="624"/>
      <c r="K7" s="624"/>
      <c r="L7" s="624"/>
      <c r="M7" s="624"/>
      <c r="N7" s="624"/>
      <c r="O7" s="624"/>
      <c r="P7" s="624"/>
      <c r="Q7" s="624"/>
      <c r="R7" s="624"/>
      <c r="S7" s="624"/>
      <c r="T7" s="624"/>
      <c r="U7" s="624"/>
      <c r="V7" s="624"/>
      <c r="W7" s="624"/>
      <c r="X7" s="624"/>
      <c r="Y7" s="624"/>
      <c r="Z7" s="624"/>
      <c r="AA7" s="379"/>
    </row>
    <row r="8" spans="1:29" ht="107.25" x14ac:dyDescent="0.2">
      <c r="A8" s="301" t="s">
        <v>324</v>
      </c>
      <c r="B8" s="195" t="s">
        <v>99</v>
      </c>
      <c r="C8" s="195" t="s">
        <v>100</v>
      </c>
      <c r="D8" s="468" t="s">
        <v>101</v>
      </c>
      <c r="E8" s="195" t="s">
        <v>102</v>
      </c>
      <c r="F8" s="195" t="s">
        <v>103</v>
      </c>
      <c r="G8" s="195" t="s">
        <v>104</v>
      </c>
      <c r="H8" s="195" t="s">
        <v>105</v>
      </c>
      <c r="I8" s="195" t="s">
        <v>106</v>
      </c>
      <c r="J8" s="195" t="s">
        <v>107</v>
      </c>
      <c r="K8" s="195" t="s">
        <v>124</v>
      </c>
      <c r="L8" s="195" t="s">
        <v>109</v>
      </c>
      <c r="M8" s="195" t="s">
        <v>123</v>
      </c>
      <c r="N8" s="468" t="s">
        <v>110</v>
      </c>
      <c r="O8" s="468" t="s">
        <v>111</v>
      </c>
      <c r="P8" s="195" t="s">
        <v>460</v>
      </c>
      <c r="Q8" s="195" t="s">
        <v>112</v>
      </c>
      <c r="R8" s="195" t="s">
        <v>113</v>
      </c>
      <c r="S8" s="195" t="s">
        <v>189</v>
      </c>
      <c r="T8" s="195" t="s">
        <v>114</v>
      </c>
      <c r="U8" s="195" t="s">
        <v>115</v>
      </c>
      <c r="V8" s="195" t="s">
        <v>117</v>
      </c>
      <c r="W8" s="195" t="s">
        <v>118</v>
      </c>
      <c r="X8" s="195" t="s">
        <v>119</v>
      </c>
      <c r="Y8" s="195" t="s">
        <v>120</v>
      </c>
      <c r="Z8" s="195" t="s">
        <v>121</v>
      </c>
      <c r="AA8" s="196"/>
      <c r="AB8" s="197" t="s">
        <v>88</v>
      </c>
    </row>
    <row r="9" spans="1:29" x14ac:dyDescent="0.2">
      <c r="A9" s="301"/>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B9" s="196"/>
    </row>
    <row r="10" spans="1:29" x14ac:dyDescent="0.2">
      <c r="A10" s="198" t="s">
        <v>0</v>
      </c>
      <c r="B10" s="199">
        <v>2</v>
      </c>
      <c r="C10" s="199">
        <v>1</v>
      </c>
      <c r="D10" s="199"/>
      <c r="E10" s="199"/>
      <c r="F10" s="199"/>
      <c r="G10" s="199">
        <v>2</v>
      </c>
      <c r="H10" s="199">
        <v>3</v>
      </c>
      <c r="I10" s="199"/>
      <c r="J10" s="199">
        <v>1</v>
      </c>
      <c r="K10" s="199">
        <v>1</v>
      </c>
      <c r="L10" s="199">
        <v>3</v>
      </c>
      <c r="M10" s="199">
        <v>1</v>
      </c>
      <c r="N10" s="199">
        <v>2</v>
      </c>
      <c r="O10" s="199">
        <v>2</v>
      </c>
      <c r="P10" s="199"/>
      <c r="Q10" s="199">
        <v>4</v>
      </c>
      <c r="R10" s="199">
        <v>1</v>
      </c>
      <c r="S10" s="199">
        <v>2</v>
      </c>
      <c r="T10" s="199"/>
      <c r="U10" s="199">
        <v>3</v>
      </c>
      <c r="V10" s="199">
        <v>4</v>
      </c>
      <c r="W10" s="199">
        <v>2</v>
      </c>
      <c r="X10" s="199">
        <v>1</v>
      </c>
      <c r="Y10" s="199"/>
      <c r="Z10" s="199">
        <v>2</v>
      </c>
      <c r="AB10" s="200">
        <f t="shared" ref="AB10:AB46" si="0">SUM(B10:Z10)</f>
        <v>37</v>
      </c>
    </row>
    <row r="11" spans="1:29" x14ac:dyDescent="0.2">
      <c r="A11" s="201" t="s">
        <v>99</v>
      </c>
      <c r="B11" s="202">
        <v>1</v>
      </c>
      <c r="C11" s="202"/>
      <c r="D11" s="202"/>
      <c r="E11" s="202"/>
      <c r="F11" s="202"/>
      <c r="G11" s="202"/>
      <c r="H11" s="202"/>
      <c r="I11" s="202"/>
      <c r="J11" s="202"/>
      <c r="K11" s="202">
        <v>1</v>
      </c>
      <c r="L11" s="202"/>
      <c r="M11" s="202"/>
      <c r="N11" s="202">
        <v>1</v>
      </c>
      <c r="O11" s="202"/>
      <c r="P11" s="202"/>
      <c r="Q11" s="202"/>
      <c r="R11" s="202">
        <v>1</v>
      </c>
      <c r="S11" s="202"/>
      <c r="T11" s="202"/>
      <c r="U11" s="202"/>
      <c r="V11" s="202"/>
      <c r="W11" s="202"/>
      <c r="X11" s="202"/>
      <c r="Y11" s="202"/>
      <c r="Z11" s="202"/>
      <c r="AB11" s="220">
        <f t="shared" si="0"/>
        <v>4</v>
      </c>
    </row>
    <row r="12" spans="1:29" x14ac:dyDescent="0.2">
      <c r="A12" s="203" t="s">
        <v>102</v>
      </c>
      <c r="B12" s="204"/>
      <c r="C12" s="204"/>
      <c r="D12" s="204"/>
      <c r="E12" s="204"/>
      <c r="F12" s="204"/>
      <c r="G12" s="204"/>
      <c r="H12" s="204"/>
      <c r="I12" s="204"/>
      <c r="J12" s="204"/>
      <c r="K12" s="204"/>
      <c r="L12" s="204"/>
      <c r="M12" s="204"/>
      <c r="N12" s="204"/>
      <c r="O12" s="204"/>
      <c r="P12" s="204"/>
      <c r="Q12" s="204"/>
      <c r="R12" s="204"/>
      <c r="S12" s="204"/>
      <c r="T12" s="204"/>
      <c r="U12" s="204">
        <v>1</v>
      </c>
      <c r="V12" s="204"/>
      <c r="W12" s="204"/>
      <c r="X12" s="204"/>
      <c r="Y12" s="204"/>
      <c r="Z12" s="204"/>
      <c r="AB12" s="221">
        <f t="shared" si="0"/>
        <v>1</v>
      </c>
    </row>
    <row r="13" spans="1:29" x14ac:dyDescent="0.2">
      <c r="A13" s="203" t="s">
        <v>103</v>
      </c>
      <c r="B13" s="204"/>
      <c r="C13" s="204"/>
      <c r="D13" s="204"/>
      <c r="E13" s="204"/>
      <c r="F13" s="204"/>
      <c r="G13" s="204"/>
      <c r="H13" s="204"/>
      <c r="I13" s="204"/>
      <c r="J13" s="204"/>
      <c r="K13" s="204"/>
      <c r="L13" s="204"/>
      <c r="M13" s="204"/>
      <c r="N13" s="204"/>
      <c r="O13" s="204"/>
      <c r="P13" s="204"/>
      <c r="Q13" s="204"/>
      <c r="R13" s="204"/>
      <c r="S13" s="204"/>
      <c r="T13" s="204"/>
      <c r="U13" s="204"/>
      <c r="V13" s="204">
        <v>1</v>
      </c>
      <c r="W13" s="204"/>
      <c r="X13" s="204"/>
      <c r="Y13" s="204"/>
      <c r="Z13" s="204"/>
      <c r="AB13" s="221">
        <f t="shared" si="0"/>
        <v>1</v>
      </c>
    </row>
    <row r="14" spans="1:29" x14ac:dyDescent="0.2">
      <c r="A14" s="203" t="s">
        <v>105</v>
      </c>
      <c r="B14" s="204"/>
      <c r="C14" s="204"/>
      <c r="D14" s="204"/>
      <c r="E14" s="204"/>
      <c r="F14" s="204"/>
      <c r="G14" s="204"/>
      <c r="H14" s="204"/>
      <c r="I14" s="204"/>
      <c r="J14" s="204"/>
      <c r="K14" s="204"/>
      <c r="L14" s="204"/>
      <c r="M14" s="204"/>
      <c r="N14" s="204"/>
      <c r="O14" s="204"/>
      <c r="P14" s="204"/>
      <c r="Q14" s="204"/>
      <c r="R14" s="204"/>
      <c r="S14" s="204"/>
      <c r="T14" s="204"/>
      <c r="U14" s="204"/>
      <c r="V14" s="204">
        <v>1</v>
      </c>
      <c r="W14" s="204"/>
      <c r="X14" s="204"/>
      <c r="Y14" s="204"/>
      <c r="Z14" s="204"/>
      <c r="AB14" s="221">
        <f t="shared" si="0"/>
        <v>1</v>
      </c>
    </row>
    <row r="15" spans="1:29" x14ac:dyDescent="0.2">
      <c r="A15" s="203" t="s">
        <v>108</v>
      </c>
      <c r="B15" s="204"/>
      <c r="C15" s="204"/>
      <c r="D15" s="204"/>
      <c r="E15" s="204"/>
      <c r="F15" s="204"/>
      <c r="G15" s="204"/>
      <c r="H15" s="204"/>
      <c r="I15" s="204"/>
      <c r="J15" s="204"/>
      <c r="K15" s="204"/>
      <c r="L15" s="204"/>
      <c r="M15" s="204"/>
      <c r="N15" s="204"/>
      <c r="O15" s="204"/>
      <c r="P15" s="204"/>
      <c r="Q15" s="204">
        <v>1</v>
      </c>
      <c r="R15" s="204"/>
      <c r="S15" s="204"/>
      <c r="T15" s="204"/>
      <c r="U15" s="204"/>
      <c r="V15" s="204"/>
      <c r="W15" s="204"/>
      <c r="X15" s="204"/>
      <c r="Y15" s="204"/>
      <c r="Z15" s="204"/>
      <c r="AB15" s="221">
        <f t="shared" si="0"/>
        <v>1</v>
      </c>
    </row>
    <row r="16" spans="1:29" x14ac:dyDescent="0.2">
      <c r="A16" s="203" t="s">
        <v>110</v>
      </c>
      <c r="B16" s="204">
        <v>1</v>
      </c>
      <c r="C16" s="204"/>
      <c r="D16" s="204"/>
      <c r="E16" s="204"/>
      <c r="F16" s="204"/>
      <c r="G16" s="204"/>
      <c r="H16" s="204"/>
      <c r="I16" s="204"/>
      <c r="J16" s="204"/>
      <c r="K16" s="204"/>
      <c r="L16" s="204"/>
      <c r="M16" s="204">
        <v>1</v>
      </c>
      <c r="N16" s="204"/>
      <c r="O16" s="204"/>
      <c r="P16" s="204"/>
      <c r="Q16" s="204"/>
      <c r="R16" s="204"/>
      <c r="S16" s="204"/>
      <c r="T16" s="204"/>
      <c r="U16" s="204"/>
      <c r="V16" s="204"/>
      <c r="W16" s="204"/>
      <c r="X16" s="204"/>
      <c r="Y16" s="204"/>
      <c r="Z16" s="204"/>
      <c r="AB16" s="221">
        <f t="shared" si="0"/>
        <v>2</v>
      </c>
    </row>
    <row r="17" spans="1:28" x14ac:dyDescent="0.2">
      <c r="A17" s="203" t="s">
        <v>460</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v>1</v>
      </c>
      <c r="Y17" s="204"/>
      <c r="Z17" s="204"/>
      <c r="AB17" s="221">
        <f t="shared" si="0"/>
        <v>1</v>
      </c>
    </row>
    <row r="18" spans="1:28" x14ac:dyDescent="0.2">
      <c r="A18" s="203" t="s">
        <v>113</v>
      </c>
      <c r="B18" s="204"/>
      <c r="C18" s="204"/>
      <c r="D18" s="204"/>
      <c r="E18" s="204"/>
      <c r="F18" s="204"/>
      <c r="G18" s="204"/>
      <c r="H18" s="204"/>
      <c r="I18" s="204"/>
      <c r="J18" s="204"/>
      <c r="K18" s="204"/>
      <c r="L18" s="204"/>
      <c r="M18" s="204"/>
      <c r="N18" s="204"/>
      <c r="O18" s="204">
        <v>1</v>
      </c>
      <c r="P18" s="204"/>
      <c r="Q18" s="204"/>
      <c r="R18" s="204"/>
      <c r="S18" s="204"/>
      <c r="T18" s="204"/>
      <c r="U18" s="204"/>
      <c r="V18" s="204"/>
      <c r="W18" s="204"/>
      <c r="X18" s="204"/>
      <c r="Y18" s="204"/>
      <c r="Z18" s="204"/>
      <c r="AB18" s="221">
        <f t="shared" si="0"/>
        <v>1</v>
      </c>
    </row>
    <row r="19" spans="1:28" x14ac:dyDescent="0.2">
      <c r="A19" s="203" t="s">
        <v>114</v>
      </c>
      <c r="B19" s="204"/>
      <c r="C19" s="204"/>
      <c r="D19" s="204"/>
      <c r="E19" s="204"/>
      <c r="F19" s="204"/>
      <c r="G19" s="204">
        <v>1</v>
      </c>
      <c r="H19" s="204">
        <v>1</v>
      </c>
      <c r="I19" s="204"/>
      <c r="J19" s="204"/>
      <c r="K19" s="204"/>
      <c r="L19" s="204">
        <v>2</v>
      </c>
      <c r="M19" s="204"/>
      <c r="N19" s="204">
        <v>1</v>
      </c>
      <c r="O19" s="204"/>
      <c r="P19" s="204"/>
      <c r="Q19" s="204">
        <v>3</v>
      </c>
      <c r="R19" s="204"/>
      <c r="S19" s="204"/>
      <c r="T19" s="204"/>
      <c r="U19" s="204">
        <v>1</v>
      </c>
      <c r="V19" s="204"/>
      <c r="W19" s="204">
        <v>1</v>
      </c>
      <c r="X19" s="204"/>
      <c r="Y19" s="204"/>
      <c r="Z19" s="204">
        <v>1</v>
      </c>
      <c r="AB19" s="221">
        <f t="shared" si="0"/>
        <v>11</v>
      </c>
    </row>
    <row r="20" spans="1:28" x14ac:dyDescent="0.2">
      <c r="A20" s="203" t="s">
        <v>115</v>
      </c>
      <c r="B20" s="204"/>
      <c r="C20" s="204">
        <v>1</v>
      </c>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B20" s="221">
        <f t="shared" si="0"/>
        <v>1</v>
      </c>
    </row>
    <row r="21" spans="1:28" x14ac:dyDescent="0.2">
      <c r="A21" s="203" t="s">
        <v>117</v>
      </c>
      <c r="B21" s="204"/>
      <c r="C21" s="204"/>
      <c r="D21" s="204"/>
      <c r="E21" s="204"/>
      <c r="F21" s="204"/>
      <c r="G21" s="204"/>
      <c r="H21" s="204">
        <v>1</v>
      </c>
      <c r="I21" s="204"/>
      <c r="J21" s="204">
        <v>1</v>
      </c>
      <c r="K21" s="204"/>
      <c r="L21" s="204"/>
      <c r="M21" s="204"/>
      <c r="N21" s="204"/>
      <c r="O21" s="204"/>
      <c r="P21" s="204"/>
      <c r="Q21" s="204"/>
      <c r="R21" s="204"/>
      <c r="S21" s="204"/>
      <c r="T21" s="204"/>
      <c r="U21" s="204"/>
      <c r="V21" s="204">
        <v>1</v>
      </c>
      <c r="W21" s="204"/>
      <c r="X21" s="204"/>
      <c r="Y21" s="204"/>
      <c r="Z21" s="204"/>
      <c r="AB21" s="221">
        <f t="shared" si="0"/>
        <v>3</v>
      </c>
    </row>
    <row r="22" spans="1:28" x14ac:dyDescent="0.2">
      <c r="A22" s="203" t="s">
        <v>120</v>
      </c>
      <c r="B22" s="204"/>
      <c r="C22" s="204"/>
      <c r="D22" s="204"/>
      <c r="E22" s="204"/>
      <c r="F22" s="204"/>
      <c r="G22" s="204">
        <v>1</v>
      </c>
      <c r="H22" s="204"/>
      <c r="I22" s="204"/>
      <c r="J22" s="204"/>
      <c r="K22" s="204"/>
      <c r="L22" s="204"/>
      <c r="M22" s="204"/>
      <c r="N22" s="204"/>
      <c r="O22" s="204"/>
      <c r="P22" s="204"/>
      <c r="Q22" s="204"/>
      <c r="R22" s="204"/>
      <c r="S22" s="204"/>
      <c r="T22" s="204"/>
      <c r="U22" s="204">
        <v>1</v>
      </c>
      <c r="V22" s="204"/>
      <c r="W22" s="204"/>
      <c r="X22" s="204"/>
      <c r="Y22" s="204"/>
      <c r="Z22" s="204"/>
      <c r="AB22" s="221">
        <f t="shared" si="0"/>
        <v>2</v>
      </c>
    </row>
    <row r="23" spans="1:28" x14ac:dyDescent="0.2">
      <c r="A23" s="203" t="s">
        <v>121</v>
      </c>
      <c r="B23" s="204"/>
      <c r="C23" s="204"/>
      <c r="D23" s="204"/>
      <c r="E23" s="204"/>
      <c r="F23" s="204"/>
      <c r="G23" s="204"/>
      <c r="H23" s="204">
        <v>1</v>
      </c>
      <c r="I23" s="204"/>
      <c r="J23" s="204"/>
      <c r="K23" s="204"/>
      <c r="L23" s="204">
        <v>1</v>
      </c>
      <c r="M23" s="204"/>
      <c r="N23" s="204"/>
      <c r="O23" s="204">
        <v>1</v>
      </c>
      <c r="P23" s="204"/>
      <c r="Q23" s="204"/>
      <c r="R23" s="204"/>
      <c r="S23" s="204">
        <v>2</v>
      </c>
      <c r="T23" s="204"/>
      <c r="U23" s="204"/>
      <c r="V23" s="204">
        <v>1</v>
      </c>
      <c r="W23" s="204">
        <v>1</v>
      </c>
      <c r="X23" s="204"/>
      <c r="Y23" s="204"/>
      <c r="Z23" s="204">
        <v>1</v>
      </c>
      <c r="AB23" s="221">
        <f t="shared" si="0"/>
        <v>8</v>
      </c>
    </row>
    <row r="24" spans="1:28" x14ac:dyDescent="0.2">
      <c r="A24" s="198" t="s">
        <v>402</v>
      </c>
      <c r="B24" s="199">
        <v>1</v>
      </c>
      <c r="C24" s="199">
        <v>1</v>
      </c>
      <c r="D24" s="199">
        <v>1</v>
      </c>
      <c r="E24" s="199">
        <v>1</v>
      </c>
      <c r="F24" s="199">
        <v>1</v>
      </c>
      <c r="G24" s="199"/>
      <c r="H24" s="199">
        <v>5</v>
      </c>
      <c r="I24" s="199">
        <v>2</v>
      </c>
      <c r="J24" s="199">
        <v>1</v>
      </c>
      <c r="K24" s="199"/>
      <c r="L24" s="199">
        <v>1</v>
      </c>
      <c r="M24" s="199">
        <v>2</v>
      </c>
      <c r="N24" s="199">
        <v>2</v>
      </c>
      <c r="O24" s="199"/>
      <c r="P24" s="199">
        <v>2</v>
      </c>
      <c r="Q24" s="199">
        <v>2</v>
      </c>
      <c r="R24" s="199"/>
      <c r="S24" s="199">
        <v>1</v>
      </c>
      <c r="T24" s="199">
        <v>3</v>
      </c>
      <c r="U24" s="199">
        <v>1</v>
      </c>
      <c r="V24" s="199">
        <v>2</v>
      </c>
      <c r="W24" s="199"/>
      <c r="X24" s="199"/>
      <c r="Y24" s="199">
        <v>1</v>
      </c>
      <c r="Z24" s="199">
        <v>2</v>
      </c>
      <c r="AB24" s="200">
        <f t="shared" si="0"/>
        <v>32</v>
      </c>
    </row>
    <row r="25" spans="1:28" x14ac:dyDescent="0.2">
      <c r="A25" s="203" t="s">
        <v>105</v>
      </c>
      <c r="B25" s="204"/>
      <c r="C25" s="204"/>
      <c r="D25" s="204"/>
      <c r="E25" s="204"/>
      <c r="F25" s="204"/>
      <c r="G25" s="204"/>
      <c r="H25" s="204"/>
      <c r="I25" s="204">
        <v>1</v>
      </c>
      <c r="J25" s="204"/>
      <c r="K25" s="204"/>
      <c r="L25" s="204"/>
      <c r="M25" s="204"/>
      <c r="N25" s="204"/>
      <c r="O25" s="204"/>
      <c r="P25" s="204"/>
      <c r="Q25" s="204">
        <v>1</v>
      </c>
      <c r="R25" s="204"/>
      <c r="S25" s="204"/>
      <c r="T25" s="204"/>
      <c r="U25" s="204"/>
      <c r="V25" s="204"/>
      <c r="W25" s="204"/>
      <c r="X25" s="204"/>
      <c r="Y25" s="204"/>
      <c r="Z25" s="204"/>
      <c r="AB25" s="221">
        <f t="shared" si="0"/>
        <v>2</v>
      </c>
    </row>
    <row r="26" spans="1:28" x14ac:dyDescent="0.2">
      <c r="A26" s="203" t="s">
        <v>110</v>
      </c>
      <c r="B26" s="204"/>
      <c r="C26" s="204"/>
      <c r="D26" s="204"/>
      <c r="E26" s="204"/>
      <c r="F26" s="204"/>
      <c r="G26" s="204"/>
      <c r="H26" s="204">
        <v>1</v>
      </c>
      <c r="I26" s="204"/>
      <c r="J26" s="204"/>
      <c r="K26" s="204"/>
      <c r="L26" s="204">
        <v>1</v>
      </c>
      <c r="M26" s="204"/>
      <c r="N26" s="204"/>
      <c r="O26" s="204"/>
      <c r="P26" s="204"/>
      <c r="Q26" s="204"/>
      <c r="R26" s="204"/>
      <c r="S26" s="204"/>
      <c r="T26" s="204"/>
      <c r="U26" s="204"/>
      <c r="V26" s="204"/>
      <c r="W26" s="204"/>
      <c r="X26" s="204"/>
      <c r="Y26" s="204"/>
      <c r="Z26" s="204">
        <v>1</v>
      </c>
      <c r="AB26" s="221">
        <f t="shared" si="0"/>
        <v>3</v>
      </c>
    </row>
    <row r="27" spans="1:28" x14ac:dyDescent="0.2">
      <c r="A27" s="203" t="s">
        <v>111</v>
      </c>
      <c r="B27" s="204"/>
      <c r="C27" s="204"/>
      <c r="D27" s="204"/>
      <c r="E27" s="204"/>
      <c r="F27" s="204"/>
      <c r="G27" s="204"/>
      <c r="H27" s="204">
        <v>1</v>
      </c>
      <c r="I27" s="204"/>
      <c r="J27" s="204"/>
      <c r="K27" s="204"/>
      <c r="L27" s="204"/>
      <c r="M27" s="204"/>
      <c r="N27" s="204"/>
      <c r="O27" s="204"/>
      <c r="P27" s="204"/>
      <c r="Q27" s="204">
        <v>1</v>
      </c>
      <c r="R27" s="204"/>
      <c r="S27" s="204"/>
      <c r="T27" s="204"/>
      <c r="U27" s="204"/>
      <c r="V27" s="204"/>
      <c r="W27" s="204"/>
      <c r="X27" s="204"/>
      <c r="Y27" s="204">
        <v>1</v>
      </c>
      <c r="Z27" s="204"/>
      <c r="AB27" s="221">
        <f t="shared" si="0"/>
        <v>3</v>
      </c>
    </row>
    <row r="28" spans="1:28" x14ac:dyDescent="0.2">
      <c r="A28" s="203" t="s">
        <v>460</v>
      </c>
      <c r="B28" s="204"/>
      <c r="C28" s="204"/>
      <c r="D28" s="204"/>
      <c r="E28" s="204"/>
      <c r="F28" s="204"/>
      <c r="G28" s="204"/>
      <c r="H28" s="204"/>
      <c r="I28" s="204"/>
      <c r="J28" s="204"/>
      <c r="K28" s="204"/>
      <c r="L28" s="204"/>
      <c r="M28" s="204"/>
      <c r="N28" s="204"/>
      <c r="O28" s="204"/>
      <c r="P28" s="204">
        <v>1</v>
      </c>
      <c r="Q28" s="204"/>
      <c r="R28" s="204"/>
      <c r="S28" s="204"/>
      <c r="T28" s="204"/>
      <c r="U28" s="204"/>
      <c r="V28" s="204"/>
      <c r="W28" s="204"/>
      <c r="X28" s="204"/>
      <c r="Y28" s="204"/>
      <c r="Z28" s="204"/>
      <c r="AB28" s="221">
        <f t="shared" si="0"/>
        <v>1</v>
      </c>
    </row>
    <row r="29" spans="1:28" x14ac:dyDescent="0.2">
      <c r="A29" s="203" t="s">
        <v>114</v>
      </c>
      <c r="B29" s="204">
        <v>1</v>
      </c>
      <c r="C29" s="204"/>
      <c r="D29" s="204"/>
      <c r="E29" s="204">
        <v>1</v>
      </c>
      <c r="F29" s="204">
        <v>1</v>
      </c>
      <c r="G29" s="204"/>
      <c r="H29" s="204">
        <v>3</v>
      </c>
      <c r="I29" s="204">
        <v>1</v>
      </c>
      <c r="J29" s="204"/>
      <c r="K29" s="204"/>
      <c r="L29" s="204"/>
      <c r="M29" s="204">
        <v>2</v>
      </c>
      <c r="N29" s="204">
        <v>1</v>
      </c>
      <c r="O29" s="204"/>
      <c r="P29" s="204"/>
      <c r="Q29" s="204"/>
      <c r="R29" s="204"/>
      <c r="S29" s="204"/>
      <c r="T29" s="204">
        <v>3</v>
      </c>
      <c r="U29" s="204">
        <v>1</v>
      </c>
      <c r="V29" s="204"/>
      <c r="W29" s="204"/>
      <c r="X29" s="204"/>
      <c r="Y29" s="204"/>
      <c r="Z29" s="204">
        <v>1</v>
      </c>
      <c r="AB29" s="221">
        <f t="shared" si="0"/>
        <v>15</v>
      </c>
    </row>
    <row r="30" spans="1:28" x14ac:dyDescent="0.2">
      <c r="A30" s="203" t="s">
        <v>115</v>
      </c>
      <c r="B30" s="204"/>
      <c r="C30" s="204"/>
      <c r="D30" s="204"/>
      <c r="E30" s="204"/>
      <c r="F30" s="204"/>
      <c r="G30" s="204"/>
      <c r="H30" s="204"/>
      <c r="I30" s="204"/>
      <c r="J30" s="204"/>
      <c r="K30" s="204"/>
      <c r="L30" s="204"/>
      <c r="M30" s="204"/>
      <c r="N30" s="204"/>
      <c r="O30" s="204"/>
      <c r="P30" s="204"/>
      <c r="Q30" s="204"/>
      <c r="R30" s="204"/>
      <c r="S30" s="204">
        <v>1</v>
      </c>
      <c r="T30" s="204"/>
      <c r="U30" s="204"/>
      <c r="V30" s="204"/>
      <c r="W30" s="204"/>
      <c r="X30" s="204"/>
      <c r="Y30" s="204"/>
      <c r="Z30" s="204"/>
      <c r="AB30" s="221">
        <f t="shared" si="0"/>
        <v>1</v>
      </c>
    </row>
    <row r="31" spans="1:28" x14ac:dyDescent="0.2">
      <c r="A31" s="201" t="s">
        <v>117</v>
      </c>
      <c r="B31" s="202"/>
      <c r="C31" s="202"/>
      <c r="D31" s="202"/>
      <c r="E31" s="202"/>
      <c r="F31" s="202"/>
      <c r="G31" s="202"/>
      <c r="H31" s="202"/>
      <c r="I31" s="202"/>
      <c r="J31" s="202"/>
      <c r="K31" s="202"/>
      <c r="L31" s="202"/>
      <c r="M31" s="202"/>
      <c r="N31" s="202"/>
      <c r="O31" s="202"/>
      <c r="P31" s="202"/>
      <c r="Q31" s="202"/>
      <c r="R31" s="202"/>
      <c r="S31" s="202"/>
      <c r="T31" s="202"/>
      <c r="U31" s="202"/>
      <c r="V31" s="202">
        <v>1</v>
      </c>
      <c r="W31" s="202"/>
      <c r="X31" s="202"/>
      <c r="Y31" s="202"/>
      <c r="Z31" s="202"/>
      <c r="AB31" s="221">
        <f t="shared" si="0"/>
        <v>1</v>
      </c>
    </row>
    <row r="32" spans="1:28" x14ac:dyDescent="0.2">
      <c r="A32" s="201" t="s">
        <v>118</v>
      </c>
      <c r="B32" s="202"/>
      <c r="C32" s="202"/>
      <c r="D32" s="202">
        <v>1</v>
      </c>
      <c r="E32" s="202"/>
      <c r="F32" s="202"/>
      <c r="G32" s="202"/>
      <c r="H32" s="202"/>
      <c r="I32" s="202"/>
      <c r="J32" s="202"/>
      <c r="K32" s="202"/>
      <c r="L32" s="202"/>
      <c r="M32" s="202"/>
      <c r="N32" s="202"/>
      <c r="O32" s="202"/>
      <c r="P32" s="202"/>
      <c r="Q32" s="202"/>
      <c r="R32" s="202"/>
      <c r="S32" s="202"/>
      <c r="T32" s="202"/>
      <c r="U32" s="202"/>
      <c r="V32" s="202"/>
      <c r="W32" s="202"/>
      <c r="X32" s="202"/>
      <c r="Y32" s="202"/>
      <c r="Z32" s="202"/>
      <c r="AB32" s="221">
        <f t="shared" si="0"/>
        <v>1</v>
      </c>
    </row>
    <row r="33" spans="1:28" x14ac:dyDescent="0.2">
      <c r="A33" s="201" t="s">
        <v>120</v>
      </c>
      <c r="B33" s="202"/>
      <c r="C33" s="202"/>
      <c r="D33" s="202"/>
      <c r="E33" s="202"/>
      <c r="F33" s="202"/>
      <c r="G33" s="202"/>
      <c r="H33" s="202"/>
      <c r="I33" s="202"/>
      <c r="J33" s="202">
        <v>1</v>
      </c>
      <c r="K33" s="202"/>
      <c r="L33" s="202"/>
      <c r="M33" s="202"/>
      <c r="N33" s="202"/>
      <c r="O33" s="202"/>
      <c r="P33" s="202"/>
      <c r="Q33" s="202"/>
      <c r="R33" s="202"/>
      <c r="S33" s="202"/>
      <c r="T33" s="202"/>
      <c r="U33" s="202"/>
      <c r="V33" s="202"/>
      <c r="W33" s="202"/>
      <c r="X33" s="202"/>
      <c r="Y33" s="202"/>
      <c r="Z33" s="202"/>
      <c r="AB33" s="221">
        <f t="shared" si="0"/>
        <v>1</v>
      </c>
    </row>
    <row r="34" spans="1:28" x14ac:dyDescent="0.2">
      <c r="A34" s="201" t="s">
        <v>121</v>
      </c>
      <c r="B34" s="202"/>
      <c r="C34" s="202">
        <v>1</v>
      </c>
      <c r="D34" s="202"/>
      <c r="E34" s="202"/>
      <c r="F34" s="202"/>
      <c r="G34" s="202"/>
      <c r="H34" s="202"/>
      <c r="I34" s="202"/>
      <c r="J34" s="202"/>
      <c r="K34" s="202"/>
      <c r="L34" s="202"/>
      <c r="M34" s="202"/>
      <c r="N34" s="202">
        <v>1</v>
      </c>
      <c r="O34" s="202"/>
      <c r="P34" s="202">
        <v>1</v>
      </c>
      <c r="Q34" s="202"/>
      <c r="R34" s="202"/>
      <c r="S34" s="202"/>
      <c r="T34" s="202"/>
      <c r="U34" s="202"/>
      <c r="V34" s="202">
        <v>1</v>
      </c>
      <c r="W34" s="202"/>
      <c r="X34" s="202"/>
      <c r="Y34" s="202"/>
      <c r="Z34" s="202"/>
      <c r="AB34" s="221">
        <f t="shared" si="0"/>
        <v>4</v>
      </c>
    </row>
    <row r="35" spans="1:28" x14ac:dyDescent="0.2">
      <c r="A35" s="198" t="s">
        <v>403</v>
      </c>
      <c r="B35" s="199">
        <v>1</v>
      </c>
      <c r="C35" s="199"/>
      <c r="D35" s="199">
        <v>1</v>
      </c>
      <c r="E35" s="199"/>
      <c r="F35" s="199"/>
      <c r="G35" s="199"/>
      <c r="H35" s="199"/>
      <c r="I35" s="199"/>
      <c r="J35" s="199"/>
      <c r="K35" s="199"/>
      <c r="L35" s="199"/>
      <c r="M35" s="199"/>
      <c r="N35" s="199">
        <v>1</v>
      </c>
      <c r="O35" s="199"/>
      <c r="P35" s="199">
        <v>1</v>
      </c>
      <c r="Q35" s="199">
        <v>1</v>
      </c>
      <c r="R35" s="199"/>
      <c r="S35" s="199"/>
      <c r="T35" s="199">
        <v>4</v>
      </c>
      <c r="U35" s="199"/>
      <c r="V35" s="199">
        <v>1</v>
      </c>
      <c r="W35" s="199"/>
      <c r="X35" s="199"/>
      <c r="Y35" s="199"/>
      <c r="Z35" s="199">
        <v>3</v>
      </c>
      <c r="AB35" s="200">
        <f t="shared" si="0"/>
        <v>13</v>
      </c>
    </row>
    <row r="36" spans="1:28" x14ac:dyDescent="0.2">
      <c r="A36" s="201" t="s">
        <v>99</v>
      </c>
      <c r="B36" s="202"/>
      <c r="C36" s="202"/>
      <c r="D36" s="202"/>
      <c r="E36" s="202"/>
      <c r="F36" s="202"/>
      <c r="G36" s="202"/>
      <c r="H36" s="202"/>
      <c r="I36" s="202"/>
      <c r="J36" s="202"/>
      <c r="K36" s="202"/>
      <c r="L36" s="202"/>
      <c r="M36" s="202"/>
      <c r="N36" s="202"/>
      <c r="O36" s="202"/>
      <c r="P36" s="202"/>
      <c r="Q36" s="202">
        <v>1</v>
      </c>
      <c r="R36" s="202"/>
      <c r="S36" s="202"/>
      <c r="T36" s="202"/>
      <c r="U36" s="202"/>
      <c r="V36" s="202"/>
      <c r="W36" s="202"/>
      <c r="X36" s="202"/>
      <c r="Y36" s="202"/>
      <c r="Z36" s="202"/>
      <c r="AB36" s="221">
        <f t="shared" si="0"/>
        <v>1</v>
      </c>
    </row>
    <row r="37" spans="1:28" x14ac:dyDescent="0.2">
      <c r="A37" s="201" t="s">
        <v>103</v>
      </c>
      <c r="B37" s="202"/>
      <c r="C37" s="202"/>
      <c r="D37" s="202"/>
      <c r="E37" s="202"/>
      <c r="F37" s="202"/>
      <c r="G37" s="202"/>
      <c r="H37" s="202"/>
      <c r="I37" s="202"/>
      <c r="J37" s="202"/>
      <c r="K37" s="202"/>
      <c r="L37" s="202"/>
      <c r="M37" s="202"/>
      <c r="N37" s="202"/>
      <c r="O37" s="202"/>
      <c r="P37" s="202"/>
      <c r="Q37" s="202"/>
      <c r="R37" s="202"/>
      <c r="S37" s="202"/>
      <c r="T37" s="202">
        <v>1</v>
      </c>
      <c r="U37" s="202"/>
      <c r="V37" s="202"/>
      <c r="W37" s="202"/>
      <c r="X37" s="202"/>
      <c r="Y37" s="202"/>
      <c r="Z37" s="202"/>
      <c r="AB37" s="221">
        <f t="shared" si="0"/>
        <v>1</v>
      </c>
    </row>
    <row r="38" spans="1:28" x14ac:dyDescent="0.2">
      <c r="A38" s="203" t="s">
        <v>105</v>
      </c>
      <c r="B38" s="204"/>
      <c r="C38" s="204"/>
      <c r="D38" s="204"/>
      <c r="E38" s="204"/>
      <c r="F38" s="204"/>
      <c r="G38" s="204"/>
      <c r="H38" s="204"/>
      <c r="I38" s="204"/>
      <c r="J38" s="204"/>
      <c r="K38" s="204"/>
      <c r="L38" s="204"/>
      <c r="M38" s="204"/>
      <c r="N38" s="204"/>
      <c r="O38" s="204"/>
      <c r="P38" s="204">
        <v>1</v>
      </c>
      <c r="Q38" s="204"/>
      <c r="R38" s="204"/>
      <c r="S38" s="204"/>
      <c r="T38" s="204"/>
      <c r="U38" s="204"/>
      <c r="V38" s="204"/>
      <c r="W38" s="204"/>
      <c r="X38" s="204"/>
      <c r="Y38" s="204"/>
      <c r="Z38" s="204"/>
      <c r="AB38" s="221">
        <f t="shared" si="0"/>
        <v>1</v>
      </c>
    </row>
    <row r="39" spans="1:28" x14ac:dyDescent="0.2">
      <c r="A39" s="203" t="s">
        <v>107</v>
      </c>
      <c r="B39" s="204"/>
      <c r="C39" s="204"/>
      <c r="D39" s="204"/>
      <c r="E39" s="204"/>
      <c r="F39" s="204"/>
      <c r="G39" s="204"/>
      <c r="H39" s="204"/>
      <c r="I39" s="204"/>
      <c r="J39" s="204"/>
      <c r="K39" s="204"/>
      <c r="L39" s="204"/>
      <c r="M39" s="204"/>
      <c r="N39" s="204">
        <v>1</v>
      </c>
      <c r="O39" s="204"/>
      <c r="P39" s="204"/>
      <c r="Q39" s="204"/>
      <c r="R39" s="204"/>
      <c r="S39" s="204"/>
      <c r="T39" s="204">
        <v>1</v>
      </c>
      <c r="U39" s="204"/>
      <c r="V39" s="204"/>
      <c r="W39" s="204"/>
      <c r="X39" s="204"/>
      <c r="Y39" s="204"/>
      <c r="Z39" s="204"/>
      <c r="AB39" s="221">
        <f t="shared" si="0"/>
        <v>2</v>
      </c>
    </row>
    <row r="40" spans="1:28" x14ac:dyDescent="0.2">
      <c r="A40" s="201" t="s">
        <v>110</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v>1</v>
      </c>
      <c r="AB40" s="220">
        <f t="shared" si="0"/>
        <v>1</v>
      </c>
    </row>
    <row r="41" spans="1:28" x14ac:dyDescent="0.2">
      <c r="A41" s="205" t="s">
        <v>112</v>
      </c>
      <c r="B41" s="206">
        <v>1</v>
      </c>
      <c r="C41" s="206"/>
      <c r="D41" s="206">
        <v>1</v>
      </c>
      <c r="E41" s="206"/>
      <c r="F41" s="206"/>
      <c r="G41" s="206"/>
      <c r="H41" s="206"/>
      <c r="I41" s="206"/>
      <c r="J41" s="206"/>
      <c r="K41" s="206"/>
      <c r="L41" s="206"/>
      <c r="M41" s="206"/>
      <c r="N41" s="206"/>
      <c r="O41" s="206"/>
      <c r="P41" s="206"/>
      <c r="Q41" s="206"/>
      <c r="R41" s="206"/>
      <c r="S41" s="206"/>
      <c r="T41" s="206"/>
      <c r="U41" s="206"/>
      <c r="V41" s="206"/>
      <c r="W41" s="206"/>
      <c r="X41" s="206"/>
      <c r="Y41" s="206"/>
      <c r="Z41" s="206"/>
      <c r="AB41" s="221">
        <f t="shared" si="0"/>
        <v>2</v>
      </c>
    </row>
    <row r="42" spans="1:28" x14ac:dyDescent="0.2">
      <c r="A42" s="203" t="s">
        <v>114</v>
      </c>
      <c r="B42" s="204"/>
      <c r="C42" s="204"/>
      <c r="D42" s="204"/>
      <c r="E42" s="204"/>
      <c r="F42" s="204"/>
      <c r="G42" s="204"/>
      <c r="H42" s="204"/>
      <c r="I42" s="204"/>
      <c r="J42" s="204"/>
      <c r="K42" s="204"/>
      <c r="L42" s="204"/>
      <c r="M42" s="204"/>
      <c r="N42" s="204"/>
      <c r="O42" s="204"/>
      <c r="P42" s="204"/>
      <c r="Q42" s="204"/>
      <c r="R42" s="204"/>
      <c r="S42" s="204"/>
      <c r="T42" s="204">
        <v>1</v>
      </c>
      <c r="U42" s="204"/>
      <c r="V42" s="204"/>
      <c r="W42" s="204"/>
      <c r="X42" s="204"/>
      <c r="Y42" s="204"/>
      <c r="Z42" s="204"/>
      <c r="AB42" s="221">
        <f t="shared" si="0"/>
        <v>1</v>
      </c>
    </row>
    <row r="43" spans="1:28" x14ac:dyDescent="0.2">
      <c r="A43" s="201" t="s">
        <v>117</v>
      </c>
      <c r="B43" s="202"/>
      <c r="C43" s="202"/>
      <c r="D43" s="202"/>
      <c r="E43" s="202"/>
      <c r="F43" s="202"/>
      <c r="G43" s="202"/>
      <c r="H43" s="202"/>
      <c r="I43" s="202"/>
      <c r="J43" s="202"/>
      <c r="K43" s="202"/>
      <c r="L43" s="202"/>
      <c r="M43" s="202"/>
      <c r="N43" s="202"/>
      <c r="O43" s="202"/>
      <c r="P43" s="202"/>
      <c r="Q43" s="202"/>
      <c r="R43" s="202"/>
      <c r="S43" s="202"/>
      <c r="T43" s="202"/>
      <c r="U43" s="202"/>
      <c r="V43" s="202">
        <v>1</v>
      </c>
      <c r="W43" s="202"/>
      <c r="X43" s="202"/>
      <c r="Y43" s="202"/>
      <c r="Z43" s="202"/>
      <c r="AB43" s="221">
        <f t="shared" si="0"/>
        <v>1</v>
      </c>
    </row>
    <row r="44" spans="1:28" x14ac:dyDescent="0.2">
      <c r="A44" s="203" t="s">
        <v>118</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v>1</v>
      </c>
      <c r="AB44" s="221">
        <f t="shared" si="0"/>
        <v>1</v>
      </c>
    </row>
    <row r="45" spans="1:28" x14ac:dyDescent="0.2">
      <c r="A45" s="203" t="s">
        <v>119</v>
      </c>
      <c r="B45" s="204"/>
      <c r="C45" s="204"/>
      <c r="D45" s="204"/>
      <c r="E45" s="204"/>
      <c r="F45" s="204"/>
      <c r="G45" s="204"/>
      <c r="H45" s="204"/>
      <c r="I45" s="204"/>
      <c r="J45" s="204"/>
      <c r="K45" s="204"/>
      <c r="L45" s="204"/>
      <c r="M45" s="204"/>
      <c r="N45" s="204"/>
      <c r="O45" s="204"/>
      <c r="P45" s="204"/>
      <c r="Q45" s="204"/>
      <c r="R45" s="204"/>
      <c r="S45" s="204"/>
      <c r="T45" s="204">
        <v>1</v>
      </c>
      <c r="U45" s="204"/>
      <c r="V45" s="204"/>
      <c r="W45" s="204"/>
      <c r="X45" s="204"/>
      <c r="Y45" s="204"/>
      <c r="Z45" s="204"/>
      <c r="AB45" s="221">
        <f t="shared" si="0"/>
        <v>1</v>
      </c>
    </row>
    <row r="46" spans="1:28" x14ac:dyDescent="0.2">
      <c r="A46" s="203" t="s">
        <v>121</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v>1</v>
      </c>
      <c r="AB46" s="221">
        <f t="shared" si="0"/>
        <v>1</v>
      </c>
    </row>
    <row r="47" spans="1:28" x14ac:dyDescent="0.2">
      <c r="A47" s="299"/>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B47" s="463"/>
    </row>
    <row r="48" spans="1:28" x14ac:dyDescent="0.2">
      <c r="A48" s="207"/>
      <c r="B48" s="208">
        <f>B35+B24+B10</f>
        <v>4</v>
      </c>
      <c r="C48" s="208">
        <f t="shared" ref="C48:Z48" si="1">C35+C24+C10</f>
        <v>2</v>
      </c>
      <c r="D48" s="208">
        <f t="shared" si="1"/>
        <v>2</v>
      </c>
      <c r="E48" s="208">
        <f t="shared" si="1"/>
        <v>1</v>
      </c>
      <c r="F48" s="208">
        <f t="shared" si="1"/>
        <v>1</v>
      </c>
      <c r="G48" s="208">
        <f t="shared" si="1"/>
        <v>2</v>
      </c>
      <c r="H48" s="208">
        <f t="shared" si="1"/>
        <v>8</v>
      </c>
      <c r="I48" s="208">
        <f t="shared" si="1"/>
        <v>2</v>
      </c>
      <c r="J48" s="208">
        <f t="shared" si="1"/>
        <v>2</v>
      </c>
      <c r="K48" s="208">
        <f t="shared" si="1"/>
        <v>1</v>
      </c>
      <c r="L48" s="208">
        <f t="shared" si="1"/>
        <v>4</v>
      </c>
      <c r="M48" s="208">
        <f t="shared" si="1"/>
        <v>3</v>
      </c>
      <c r="N48" s="208">
        <f t="shared" si="1"/>
        <v>5</v>
      </c>
      <c r="O48" s="208">
        <f t="shared" si="1"/>
        <v>2</v>
      </c>
      <c r="P48" s="208">
        <f t="shared" si="1"/>
        <v>3</v>
      </c>
      <c r="Q48" s="208">
        <f t="shared" si="1"/>
        <v>7</v>
      </c>
      <c r="R48" s="208">
        <f t="shared" si="1"/>
        <v>1</v>
      </c>
      <c r="S48" s="208">
        <f t="shared" si="1"/>
        <v>3</v>
      </c>
      <c r="T48" s="208">
        <f t="shared" si="1"/>
        <v>7</v>
      </c>
      <c r="U48" s="208">
        <f t="shared" si="1"/>
        <v>4</v>
      </c>
      <c r="V48" s="208">
        <f t="shared" si="1"/>
        <v>7</v>
      </c>
      <c r="W48" s="208">
        <f t="shared" si="1"/>
        <v>2</v>
      </c>
      <c r="X48" s="208">
        <f t="shared" si="1"/>
        <v>1</v>
      </c>
      <c r="Y48" s="208">
        <f t="shared" si="1"/>
        <v>1</v>
      </c>
      <c r="Z48" s="208">
        <f t="shared" si="1"/>
        <v>7</v>
      </c>
      <c r="AB48" s="306">
        <f>SUM(B48:Z48)</f>
        <v>82</v>
      </c>
    </row>
    <row r="49" spans="1:1" x14ac:dyDescent="0.2">
      <c r="A49" s="294" t="s">
        <v>466</v>
      </c>
    </row>
    <row r="50" spans="1:1" x14ac:dyDescent="0.2">
      <c r="A50" s="295" t="s">
        <v>510</v>
      </c>
    </row>
  </sheetData>
  <mergeCells count="3">
    <mergeCell ref="A2:AB2"/>
    <mergeCell ref="A5:AB5"/>
    <mergeCell ref="B7:Z7"/>
  </mergeCells>
  <printOptions horizontalCentered="1"/>
  <pageMargins left="0.39370078740157483" right="0.39370078740157483" top="0.47244094488188981" bottom="0.47244094488188981" header="0.31496062992125984" footer="0.31496062992125984"/>
  <pageSetup paperSize="9" scale="80"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92D050"/>
    <pageSetUpPr fitToPage="1"/>
  </sheetPr>
  <dimension ref="A1:AD31"/>
  <sheetViews>
    <sheetView showGridLines="0" showZeros="0" topLeftCell="A10" workbookViewId="0">
      <selection activeCell="K19" sqref="K19"/>
    </sheetView>
  </sheetViews>
  <sheetFormatPr baseColWidth="10" defaultColWidth="12" defaultRowHeight="12.75" x14ac:dyDescent="0.2"/>
  <cols>
    <col min="1" max="1" width="26" style="317" bestFit="1" customWidth="1"/>
    <col min="2" max="11" width="3.83203125" style="317" bestFit="1" customWidth="1"/>
    <col min="12" max="13" width="3.83203125" style="317" customWidth="1"/>
    <col min="14" max="30" width="3.83203125" style="317" bestFit="1" customWidth="1"/>
    <col min="31" max="16384" width="12" style="317"/>
  </cols>
  <sheetData>
    <row r="1" spans="1:30" ht="13.5" thickBot="1" x14ac:dyDescent="0.25"/>
    <row r="2" spans="1:30" ht="30.75" customHeight="1" thickTop="1" thickBot="1" x14ac:dyDescent="0.25">
      <c r="A2" s="616" t="s">
        <v>480</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316"/>
    </row>
    <row r="3" spans="1:30" ht="13.5" thickTop="1" x14ac:dyDescent="0.2"/>
    <row r="5" spans="1:30" ht="18" customHeight="1" x14ac:dyDescent="0.2">
      <c r="A5" s="619" t="s">
        <v>235</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row>
    <row r="7" spans="1:30" x14ac:dyDescent="0.2">
      <c r="B7" s="625" t="s">
        <v>316</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row>
    <row r="8" spans="1:30" ht="115.5" customHeight="1" x14ac:dyDescent="0.2">
      <c r="B8" s="468" t="s">
        <v>99</v>
      </c>
      <c r="C8" s="468" t="s">
        <v>100</v>
      </c>
      <c r="D8" s="468" t="s">
        <v>101</v>
      </c>
      <c r="E8" s="468" t="s">
        <v>102</v>
      </c>
      <c r="F8" s="468" t="s">
        <v>103</v>
      </c>
      <c r="G8" s="468" t="s">
        <v>104</v>
      </c>
      <c r="H8" s="468" t="s">
        <v>105</v>
      </c>
      <c r="I8" s="468" t="s">
        <v>106</v>
      </c>
      <c r="J8" s="468" t="s">
        <v>107</v>
      </c>
      <c r="K8" s="468" t="s">
        <v>108</v>
      </c>
      <c r="L8" s="468" t="s">
        <v>459</v>
      </c>
      <c r="M8" s="468" t="s">
        <v>124</v>
      </c>
      <c r="N8" s="468" t="s">
        <v>109</v>
      </c>
      <c r="O8" s="468" t="s">
        <v>123</v>
      </c>
      <c r="P8" s="468" t="s">
        <v>110</v>
      </c>
      <c r="Q8" s="468" t="s">
        <v>111</v>
      </c>
      <c r="R8" s="468" t="s">
        <v>460</v>
      </c>
      <c r="S8" s="468" t="s">
        <v>112</v>
      </c>
      <c r="T8" s="468" t="s">
        <v>113</v>
      </c>
      <c r="U8" s="468" t="s">
        <v>189</v>
      </c>
      <c r="V8" s="468" t="s">
        <v>114</v>
      </c>
      <c r="W8" s="468" t="s">
        <v>115</v>
      </c>
      <c r="X8" s="468" t="s">
        <v>116</v>
      </c>
      <c r="Y8" s="468" t="s">
        <v>117</v>
      </c>
      <c r="Z8" s="468" t="s">
        <v>118</v>
      </c>
      <c r="AA8" s="468" t="s">
        <v>119</v>
      </c>
      <c r="AB8" s="468" t="s">
        <v>120</v>
      </c>
      <c r="AC8" s="468" t="s">
        <v>121</v>
      </c>
      <c r="AD8" s="318"/>
    </row>
    <row r="9" spans="1:30" ht="13.5" customHeight="1" x14ac:dyDescent="0.2"/>
    <row r="10" spans="1:30" x14ac:dyDescent="0.2">
      <c r="A10" s="319" t="s">
        <v>74</v>
      </c>
      <c r="B10" s="320">
        <v>8</v>
      </c>
      <c r="C10" s="320">
        <v>-2</v>
      </c>
      <c r="D10" s="320">
        <v>-2</v>
      </c>
      <c r="E10" s="320">
        <v>4</v>
      </c>
      <c r="F10" s="320">
        <v>-2</v>
      </c>
      <c r="G10" s="320">
        <v>-5</v>
      </c>
      <c r="H10" s="320">
        <v>2</v>
      </c>
      <c r="I10" s="320">
        <v>5</v>
      </c>
      <c r="J10" s="320">
        <v>4</v>
      </c>
      <c r="K10" s="320">
        <v>1</v>
      </c>
      <c r="L10" s="320">
        <v>0</v>
      </c>
      <c r="M10" s="320">
        <v>0</v>
      </c>
      <c r="N10" s="320">
        <v>0</v>
      </c>
      <c r="O10" s="320">
        <v>-1</v>
      </c>
      <c r="P10" s="320">
        <v>4</v>
      </c>
      <c r="Q10" s="320">
        <v>3</v>
      </c>
      <c r="R10" s="320">
        <v>-5</v>
      </c>
      <c r="S10" s="320">
        <v>6</v>
      </c>
      <c r="T10" s="320">
        <v>-2</v>
      </c>
      <c r="U10" s="320">
        <v>-5</v>
      </c>
      <c r="V10" s="320">
        <v>7</v>
      </c>
      <c r="W10" s="320">
        <v>-1</v>
      </c>
      <c r="X10" s="320">
        <v>-2</v>
      </c>
      <c r="Y10" s="320">
        <v>-3</v>
      </c>
      <c r="Z10" s="320">
        <v>-1</v>
      </c>
      <c r="AA10" s="320">
        <v>-6</v>
      </c>
      <c r="AB10" s="320">
        <v>3</v>
      </c>
      <c r="AC10" s="320">
        <v>-10</v>
      </c>
    </row>
    <row r="11" spans="1:30" x14ac:dyDescent="0.2">
      <c r="A11" s="321" t="s">
        <v>83</v>
      </c>
      <c r="B11" s="325">
        <v>1</v>
      </c>
      <c r="C11" s="325">
        <v>-1</v>
      </c>
      <c r="D11" s="325">
        <v>-3</v>
      </c>
      <c r="E11" s="325">
        <v>1</v>
      </c>
      <c r="F11" s="325">
        <v>-1</v>
      </c>
      <c r="G11" s="325">
        <v>-1</v>
      </c>
      <c r="H11" s="325">
        <v>-2</v>
      </c>
      <c r="I11" s="325">
        <v>3</v>
      </c>
      <c r="J11" s="325">
        <v>0</v>
      </c>
      <c r="K11" s="325">
        <v>1</v>
      </c>
      <c r="L11" s="325">
        <v>1</v>
      </c>
      <c r="M11" s="325">
        <v>0</v>
      </c>
      <c r="N11" s="325">
        <v>1</v>
      </c>
      <c r="O11" s="325"/>
      <c r="P11" s="325">
        <v>3</v>
      </c>
      <c r="Q11" s="325">
        <v>1</v>
      </c>
      <c r="R11" s="325">
        <v>-3</v>
      </c>
      <c r="S11" s="325">
        <v>3</v>
      </c>
      <c r="T11" s="325">
        <v>2</v>
      </c>
      <c r="U11" s="325">
        <v>-3</v>
      </c>
      <c r="V11" s="325">
        <v>6</v>
      </c>
      <c r="W11" s="325"/>
      <c r="X11" s="325">
        <v>-2</v>
      </c>
      <c r="Y11" s="325">
        <v>-2</v>
      </c>
      <c r="Z11" s="325">
        <v>-1</v>
      </c>
      <c r="AA11" s="325">
        <v>-3</v>
      </c>
      <c r="AB11" s="325">
        <v>3</v>
      </c>
      <c r="AC11" s="325">
        <v>-4</v>
      </c>
    </row>
    <row r="12" spans="1:30" x14ac:dyDescent="0.2">
      <c r="A12" s="322" t="s">
        <v>84</v>
      </c>
      <c r="B12" s="325">
        <v>4</v>
      </c>
      <c r="C12" s="325">
        <v>-1</v>
      </c>
      <c r="D12" s="325">
        <v>-1</v>
      </c>
      <c r="E12" s="325">
        <v>1</v>
      </c>
      <c r="F12" s="325">
        <v>-1</v>
      </c>
      <c r="G12" s="325">
        <v>-2</v>
      </c>
      <c r="H12" s="325">
        <v>3</v>
      </c>
      <c r="I12" s="325">
        <v>1</v>
      </c>
      <c r="J12" s="325">
        <v>0</v>
      </c>
      <c r="K12" s="325"/>
      <c r="L12" s="325"/>
      <c r="M12" s="325"/>
      <c r="N12" s="325">
        <v>1</v>
      </c>
      <c r="O12" s="325">
        <v>-1</v>
      </c>
      <c r="P12" s="325">
        <v>4</v>
      </c>
      <c r="Q12" s="325">
        <v>1</v>
      </c>
      <c r="R12" s="325">
        <v>-2</v>
      </c>
      <c r="S12" s="325">
        <v>1</v>
      </c>
      <c r="T12" s="325">
        <v>-2</v>
      </c>
      <c r="U12" s="325">
        <v>-2</v>
      </c>
      <c r="V12" s="325">
        <v>4</v>
      </c>
      <c r="W12" s="325">
        <v>0</v>
      </c>
      <c r="X12" s="325">
        <v>-1</v>
      </c>
      <c r="Y12" s="325">
        <v>-2</v>
      </c>
      <c r="Z12" s="325">
        <v>0</v>
      </c>
      <c r="AA12" s="325">
        <v>-3</v>
      </c>
      <c r="AB12" s="325">
        <v>0</v>
      </c>
      <c r="AC12" s="325">
        <v>-2</v>
      </c>
    </row>
    <row r="13" spans="1:30" x14ac:dyDescent="0.2">
      <c r="A13" s="323" t="s">
        <v>86</v>
      </c>
      <c r="B13" s="325">
        <v>3</v>
      </c>
      <c r="C13" s="325"/>
      <c r="D13" s="325">
        <v>1</v>
      </c>
      <c r="E13" s="325">
        <v>2</v>
      </c>
      <c r="F13" s="325"/>
      <c r="G13" s="325">
        <v>-1</v>
      </c>
      <c r="H13" s="325">
        <v>0</v>
      </c>
      <c r="I13" s="325">
        <v>1</v>
      </c>
      <c r="J13" s="325">
        <v>4</v>
      </c>
      <c r="K13" s="325"/>
      <c r="L13" s="325">
        <v>-1</v>
      </c>
      <c r="M13" s="325"/>
      <c r="N13" s="325">
        <v>-2</v>
      </c>
      <c r="O13" s="325"/>
      <c r="P13" s="325">
        <v>-3</v>
      </c>
      <c r="Q13" s="325">
        <v>1</v>
      </c>
      <c r="R13" s="325">
        <v>0</v>
      </c>
      <c r="S13" s="325">
        <v>2</v>
      </c>
      <c r="T13" s="325">
        <v>-2</v>
      </c>
      <c r="U13" s="325"/>
      <c r="V13" s="325">
        <v>-3</v>
      </c>
      <c r="W13" s="325">
        <v>-1</v>
      </c>
      <c r="X13" s="325">
        <v>1</v>
      </c>
      <c r="Y13" s="325">
        <v>2</v>
      </c>
      <c r="Z13" s="325"/>
      <c r="AA13" s="325"/>
      <c r="AB13" s="325">
        <v>0</v>
      </c>
      <c r="AC13" s="325">
        <v>-4</v>
      </c>
    </row>
    <row r="14" spans="1:30" x14ac:dyDescent="0.2">
      <c r="A14" s="324" t="s">
        <v>471</v>
      </c>
      <c r="B14" s="325"/>
      <c r="C14" s="325"/>
      <c r="D14" s="325">
        <v>1</v>
      </c>
      <c r="E14" s="325"/>
      <c r="F14" s="325"/>
      <c r="G14" s="325">
        <v>-1</v>
      </c>
      <c r="H14" s="325">
        <v>1</v>
      </c>
      <c r="I14" s="325"/>
      <c r="J14" s="325"/>
      <c r="K14" s="325"/>
      <c r="L14" s="325"/>
      <c r="M14" s="325"/>
      <c r="N14" s="325"/>
      <c r="O14" s="325"/>
      <c r="P14" s="325"/>
      <c r="Q14" s="325"/>
      <c r="R14" s="325"/>
      <c r="S14" s="325"/>
      <c r="T14" s="325"/>
      <c r="U14" s="325"/>
      <c r="V14" s="325"/>
      <c r="W14" s="325"/>
      <c r="X14" s="325"/>
      <c r="Y14" s="325">
        <v>-1</v>
      </c>
      <c r="Z14" s="325"/>
      <c r="AA14" s="325"/>
      <c r="AB14" s="325"/>
      <c r="AC14" s="325"/>
    </row>
    <row r="15" spans="1:30" x14ac:dyDescent="0.2">
      <c r="A15" s="194"/>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row>
    <row r="16" spans="1:30" x14ac:dyDescent="0.2">
      <c r="A16" s="326" t="s">
        <v>78</v>
      </c>
      <c r="B16" s="320">
        <v>1</v>
      </c>
      <c r="C16" s="320">
        <v>-2</v>
      </c>
      <c r="D16" s="320">
        <v>-2</v>
      </c>
      <c r="E16" s="320">
        <v>0</v>
      </c>
      <c r="F16" s="320">
        <v>1</v>
      </c>
      <c r="G16" s="320">
        <v>-2</v>
      </c>
      <c r="H16" s="320">
        <v>-4</v>
      </c>
      <c r="I16" s="320">
        <v>-2</v>
      </c>
      <c r="J16" s="320">
        <v>0</v>
      </c>
      <c r="K16" s="320">
        <v>1</v>
      </c>
      <c r="L16" s="320"/>
      <c r="M16" s="320">
        <v>-1</v>
      </c>
      <c r="N16" s="320">
        <v>-4</v>
      </c>
      <c r="O16" s="320">
        <v>-3</v>
      </c>
      <c r="P16" s="320">
        <v>1</v>
      </c>
      <c r="Q16" s="320">
        <v>1</v>
      </c>
      <c r="R16" s="320">
        <v>-1</v>
      </c>
      <c r="S16" s="320">
        <v>-5</v>
      </c>
      <c r="T16" s="320">
        <v>0</v>
      </c>
      <c r="U16" s="320">
        <v>-3</v>
      </c>
      <c r="V16" s="320">
        <v>20</v>
      </c>
      <c r="W16" s="320">
        <v>-2</v>
      </c>
      <c r="X16" s="320"/>
      <c r="Y16" s="320">
        <v>-2</v>
      </c>
      <c r="Z16" s="320">
        <v>0</v>
      </c>
      <c r="AA16" s="320">
        <v>0</v>
      </c>
      <c r="AB16" s="320">
        <v>2</v>
      </c>
      <c r="AC16" s="320">
        <v>6</v>
      </c>
    </row>
    <row r="17" spans="1:29" x14ac:dyDescent="0.2">
      <c r="A17" s="321" t="s">
        <v>83</v>
      </c>
      <c r="B17" s="325">
        <v>2</v>
      </c>
      <c r="C17" s="325">
        <v>-1</v>
      </c>
      <c r="D17" s="325"/>
      <c r="E17" s="325">
        <v>1</v>
      </c>
      <c r="F17" s="325">
        <v>1</v>
      </c>
      <c r="G17" s="325">
        <v>-2</v>
      </c>
      <c r="H17" s="325">
        <v>-2</v>
      </c>
      <c r="I17" s="325"/>
      <c r="J17" s="325">
        <v>-1</v>
      </c>
      <c r="K17" s="325">
        <v>1</v>
      </c>
      <c r="L17" s="325"/>
      <c r="M17" s="325">
        <v>-1</v>
      </c>
      <c r="N17" s="325">
        <v>-3</v>
      </c>
      <c r="O17" s="325">
        <v>-1</v>
      </c>
      <c r="P17" s="325">
        <v>0</v>
      </c>
      <c r="Q17" s="325">
        <v>-2</v>
      </c>
      <c r="R17" s="325">
        <v>1</v>
      </c>
      <c r="S17" s="325">
        <v>-4</v>
      </c>
      <c r="T17" s="325">
        <v>0</v>
      </c>
      <c r="U17" s="325">
        <v>-2</v>
      </c>
      <c r="V17" s="325">
        <v>11</v>
      </c>
      <c r="W17" s="325">
        <v>-2</v>
      </c>
      <c r="X17" s="325"/>
      <c r="Y17" s="325">
        <v>-1</v>
      </c>
      <c r="Z17" s="325">
        <v>-2</v>
      </c>
      <c r="AA17" s="325">
        <v>-1</v>
      </c>
      <c r="AB17" s="325">
        <v>2</v>
      </c>
      <c r="AC17" s="325">
        <v>6</v>
      </c>
    </row>
    <row r="18" spans="1:29" x14ac:dyDescent="0.2">
      <c r="A18" s="322" t="s">
        <v>84</v>
      </c>
      <c r="B18" s="325">
        <v>-1</v>
      </c>
      <c r="C18" s="325">
        <v>-1</v>
      </c>
      <c r="D18" s="325">
        <v>-1</v>
      </c>
      <c r="E18" s="325">
        <v>-1</v>
      </c>
      <c r="F18" s="325">
        <v>-1</v>
      </c>
      <c r="G18" s="325"/>
      <c r="H18" s="325">
        <v>-3</v>
      </c>
      <c r="I18" s="325">
        <v>-2</v>
      </c>
      <c r="J18" s="325">
        <v>-1</v>
      </c>
      <c r="K18" s="325"/>
      <c r="L18" s="325"/>
      <c r="M18" s="325"/>
      <c r="N18" s="325">
        <v>-1</v>
      </c>
      <c r="O18" s="325">
        <v>-2</v>
      </c>
      <c r="P18" s="325">
        <v>1</v>
      </c>
      <c r="Q18" s="325">
        <v>3</v>
      </c>
      <c r="R18" s="325">
        <v>-1</v>
      </c>
      <c r="S18" s="325">
        <v>-2</v>
      </c>
      <c r="T18" s="325"/>
      <c r="U18" s="325">
        <v>-1</v>
      </c>
      <c r="V18" s="325">
        <v>12</v>
      </c>
      <c r="W18" s="325">
        <v>0</v>
      </c>
      <c r="X18" s="325"/>
      <c r="Y18" s="325">
        <v>-1</v>
      </c>
      <c r="Z18" s="325">
        <v>1</v>
      </c>
      <c r="AA18" s="325"/>
      <c r="AB18" s="325">
        <v>0</v>
      </c>
      <c r="AC18" s="325">
        <v>2</v>
      </c>
    </row>
    <row r="19" spans="1:29" x14ac:dyDescent="0.2">
      <c r="A19" s="327" t="s">
        <v>86</v>
      </c>
      <c r="B19" s="325">
        <v>0</v>
      </c>
      <c r="C19" s="325"/>
      <c r="D19" s="325">
        <v>-1</v>
      </c>
      <c r="E19" s="325"/>
      <c r="F19" s="325">
        <v>1</v>
      </c>
      <c r="G19" s="325"/>
      <c r="H19" s="325">
        <v>1</v>
      </c>
      <c r="I19" s="325"/>
      <c r="J19" s="325">
        <v>2</v>
      </c>
      <c r="K19" s="325"/>
      <c r="L19" s="325"/>
      <c r="M19" s="325"/>
      <c r="N19" s="325"/>
      <c r="O19" s="325"/>
      <c r="P19" s="325">
        <v>0</v>
      </c>
      <c r="Q19" s="325"/>
      <c r="R19" s="325">
        <v>-1</v>
      </c>
      <c r="S19" s="325">
        <v>1</v>
      </c>
      <c r="T19" s="325"/>
      <c r="U19" s="325"/>
      <c r="V19" s="325">
        <v>-3</v>
      </c>
      <c r="W19" s="325"/>
      <c r="X19" s="325"/>
      <c r="Y19" s="325">
        <v>0</v>
      </c>
      <c r="Z19" s="325">
        <v>1</v>
      </c>
      <c r="AA19" s="325">
        <v>1</v>
      </c>
      <c r="AB19" s="325"/>
      <c r="AC19" s="325">
        <v>-2</v>
      </c>
    </row>
    <row r="20" spans="1:29" x14ac:dyDescent="0.2">
      <c r="A20" s="324" t="s">
        <v>85</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row>
    <row r="21" spans="1:29" x14ac:dyDescent="0.2">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29" x14ac:dyDescent="0.2">
      <c r="A22" s="328" t="s">
        <v>88</v>
      </c>
      <c r="B22" s="329">
        <f>B16+B10</f>
        <v>9</v>
      </c>
      <c r="C22" s="329">
        <f t="shared" ref="C22:K22" si="0">C16+C10</f>
        <v>-4</v>
      </c>
      <c r="D22" s="329">
        <f t="shared" si="0"/>
        <v>-4</v>
      </c>
      <c r="E22" s="329">
        <f t="shared" si="0"/>
        <v>4</v>
      </c>
      <c r="F22" s="329">
        <f t="shared" si="0"/>
        <v>-1</v>
      </c>
      <c r="G22" s="329">
        <f t="shared" si="0"/>
        <v>-7</v>
      </c>
      <c r="H22" s="329">
        <f t="shared" si="0"/>
        <v>-2</v>
      </c>
      <c r="I22" s="329">
        <f t="shared" si="0"/>
        <v>3</v>
      </c>
      <c r="J22" s="329">
        <f t="shared" si="0"/>
        <v>4</v>
      </c>
      <c r="K22" s="329">
        <f t="shared" si="0"/>
        <v>2</v>
      </c>
      <c r="L22" s="329">
        <f t="shared" ref="L22:AC22" si="1">L16+L10</f>
        <v>0</v>
      </c>
      <c r="M22" s="329">
        <f t="shared" si="1"/>
        <v>-1</v>
      </c>
      <c r="N22" s="329">
        <f t="shared" si="1"/>
        <v>-4</v>
      </c>
      <c r="O22" s="329">
        <f t="shared" si="1"/>
        <v>-4</v>
      </c>
      <c r="P22" s="329">
        <f t="shared" si="1"/>
        <v>5</v>
      </c>
      <c r="Q22" s="329">
        <f t="shared" si="1"/>
        <v>4</v>
      </c>
      <c r="R22" s="329">
        <f t="shared" si="1"/>
        <v>-6</v>
      </c>
      <c r="S22" s="329">
        <f t="shared" si="1"/>
        <v>1</v>
      </c>
      <c r="T22" s="329">
        <f t="shared" si="1"/>
        <v>-2</v>
      </c>
      <c r="U22" s="329">
        <f t="shared" si="1"/>
        <v>-8</v>
      </c>
      <c r="V22" s="329">
        <f t="shared" si="1"/>
        <v>27</v>
      </c>
      <c r="W22" s="329">
        <f t="shared" si="1"/>
        <v>-3</v>
      </c>
      <c r="X22" s="329">
        <f t="shared" si="1"/>
        <v>-2</v>
      </c>
      <c r="Y22" s="329">
        <f t="shared" si="1"/>
        <v>-5</v>
      </c>
      <c r="Z22" s="329">
        <f t="shared" si="1"/>
        <v>-1</v>
      </c>
      <c r="AA22" s="329">
        <f t="shared" si="1"/>
        <v>-6</v>
      </c>
      <c r="AB22" s="329">
        <f t="shared" si="1"/>
        <v>5</v>
      </c>
      <c r="AC22" s="329">
        <f t="shared" si="1"/>
        <v>-4</v>
      </c>
    </row>
    <row r="23" spans="1:29" x14ac:dyDescent="0.2">
      <c r="A23" s="330" t="s">
        <v>83</v>
      </c>
      <c r="B23" s="329">
        <f t="shared" ref="B23:K23" si="2">B17+B11</f>
        <v>3</v>
      </c>
      <c r="C23" s="329">
        <f t="shared" si="2"/>
        <v>-2</v>
      </c>
      <c r="D23" s="329">
        <f t="shared" si="2"/>
        <v>-3</v>
      </c>
      <c r="E23" s="329">
        <f t="shared" si="2"/>
        <v>2</v>
      </c>
      <c r="F23" s="329">
        <f t="shared" si="2"/>
        <v>0</v>
      </c>
      <c r="G23" s="329">
        <f t="shared" si="2"/>
        <v>-3</v>
      </c>
      <c r="H23" s="329">
        <f t="shared" si="2"/>
        <v>-4</v>
      </c>
      <c r="I23" s="329">
        <f t="shared" si="2"/>
        <v>3</v>
      </c>
      <c r="J23" s="329">
        <f t="shared" si="2"/>
        <v>-1</v>
      </c>
      <c r="K23" s="329">
        <f t="shared" si="2"/>
        <v>2</v>
      </c>
      <c r="L23" s="329">
        <f t="shared" ref="L23:AC23" si="3">L17+L11</f>
        <v>1</v>
      </c>
      <c r="M23" s="329">
        <f t="shared" si="3"/>
        <v>-1</v>
      </c>
      <c r="N23" s="329">
        <f t="shared" si="3"/>
        <v>-2</v>
      </c>
      <c r="O23" s="329">
        <f t="shared" si="3"/>
        <v>-1</v>
      </c>
      <c r="P23" s="329">
        <f t="shared" si="3"/>
        <v>3</v>
      </c>
      <c r="Q23" s="329">
        <f t="shared" si="3"/>
        <v>-1</v>
      </c>
      <c r="R23" s="329">
        <f t="shared" si="3"/>
        <v>-2</v>
      </c>
      <c r="S23" s="329">
        <f t="shared" si="3"/>
        <v>-1</v>
      </c>
      <c r="T23" s="329">
        <f t="shared" si="3"/>
        <v>2</v>
      </c>
      <c r="U23" s="329">
        <f t="shared" si="3"/>
        <v>-5</v>
      </c>
      <c r="V23" s="329">
        <f t="shared" si="3"/>
        <v>17</v>
      </c>
      <c r="W23" s="329">
        <f t="shared" si="3"/>
        <v>-2</v>
      </c>
      <c r="X23" s="329">
        <f t="shared" si="3"/>
        <v>-2</v>
      </c>
      <c r="Y23" s="329">
        <f t="shared" si="3"/>
        <v>-3</v>
      </c>
      <c r="Z23" s="329">
        <f t="shared" si="3"/>
        <v>-3</v>
      </c>
      <c r="AA23" s="329">
        <f t="shared" si="3"/>
        <v>-4</v>
      </c>
      <c r="AB23" s="329">
        <f t="shared" si="3"/>
        <v>5</v>
      </c>
      <c r="AC23" s="329">
        <f t="shared" si="3"/>
        <v>2</v>
      </c>
    </row>
    <row r="24" spans="1:29" x14ac:dyDescent="0.2">
      <c r="A24" s="331" t="s">
        <v>84</v>
      </c>
      <c r="B24" s="329">
        <f t="shared" ref="B24:K24" si="4">B18+B12</f>
        <v>3</v>
      </c>
      <c r="C24" s="329">
        <f t="shared" si="4"/>
        <v>-2</v>
      </c>
      <c r="D24" s="329">
        <f t="shared" si="4"/>
        <v>-2</v>
      </c>
      <c r="E24" s="329">
        <f t="shared" si="4"/>
        <v>0</v>
      </c>
      <c r="F24" s="329">
        <f t="shared" si="4"/>
        <v>-2</v>
      </c>
      <c r="G24" s="329">
        <f t="shared" si="4"/>
        <v>-2</v>
      </c>
      <c r="H24" s="329">
        <f t="shared" si="4"/>
        <v>0</v>
      </c>
      <c r="I24" s="329">
        <f t="shared" si="4"/>
        <v>-1</v>
      </c>
      <c r="J24" s="329">
        <f t="shared" si="4"/>
        <v>-1</v>
      </c>
      <c r="K24" s="329">
        <f t="shared" si="4"/>
        <v>0</v>
      </c>
      <c r="L24" s="329">
        <f t="shared" ref="L24:AC24" si="5">L18+L12</f>
        <v>0</v>
      </c>
      <c r="M24" s="329">
        <f t="shared" si="5"/>
        <v>0</v>
      </c>
      <c r="N24" s="329">
        <f t="shared" si="5"/>
        <v>0</v>
      </c>
      <c r="O24" s="329">
        <f t="shared" si="5"/>
        <v>-3</v>
      </c>
      <c r="P24" s="329">
        <f t="shared" si="5"/>
        <v>5</v>
      </c>
      <c r="Q24" s="329">
        <f t="shared" si="5"/>
        <v>4</v>
      </c>
      <c r="R24" s="329">
        <f t="shared" si="5"/>
        <v>-3</v>
      </c>
      <c r="S24" s="329">
        <f t="shared" si="5"/>
        <v>-1</v>
      </c>
      <c r="T24" s="329">
        <f t="shared" si="5"/>
        <v>-2</v>
      </c>
      <c r="U24" s="329">
        <f t="shared" si="5"/>
        <v>-3</v>
      </c>
      <c r="V24" s="329">
        <f t="shared" si="5"/>
        <v>16</v>
      </c>
      <c r="W24" s="329">
        <f t="shared" si="5"/>
        <v>0</v>
      </c>
      <c r="X24" s="329">
        <f t="shared" si="5"/>
        <v>-1</v>
      </c>
      <c r="Y24" s="329">
        <f t="shared" si="5"/>
        <v>-3</v>
      </c>
      <c r="Z24" s="329">
        <f t="shared" si="5"/>
        <v>1</v>
      </c>
      <c r="AA24" s="329">
        <f t="shared" si="5"/>
        <v>-3</v>
      </c>
      <c r="AB24" s="329">
        <f t="shared" si="5"/>
        <v>0</v>
      </c>
      <c r="AC24" s="329">
        <f t="shared" si="5"/>
        <v>0</v>
      </c>
    </row>
    <row r="25" spans="1:29" x14ac:dyDescent="0.2">
      <c r="A25" s="331" t="s">
        <v>86</v>
      </c>
      <c r="B25" s="329">
        <f t="shared" ref="B25:K25" si="6">B19+B13</f>
        <v>3</v>
      </c>
      <c r="C25" s="329">
        <f t="shared" si="6"/>
        <v>0</v>
      </c>
      <c r="D25" s="329">
        <f t="shared" si="6"/>
        <v>0</v>
      </c>
      <c r="E25" s="329">
        <f t="shared" si="6"/>
        <v>2</v>
      </c>
      <c r="F25" s="329">
        <f t="shared" si="6"/>
        <v>1</v>
      </c>
      <c r="G25" s="329">
        <f t="shared" si="6"/>
        <v>-1</v>
      </c>
      <c r="H25" s="329">
        <f t="shared" si="6"/>
        <v>1</v>
      </c>
      <c r="I25" s="329">
        <f t="shared" si="6"/>
        <v>1</v>
      </c>
      <c r="J25" s="329">
        <f t="shared" si="6"/>
        <v>6</v>
      </c>
      <c r="K25" s="329">
        <f t="shared" si="6"/>
        <v>0</v>
      </c>
      <c r="L25" s="329">
        <f t="shared" ref="L25:AC25" si="7">L19+L13</f>
        <v>-1</v>
      </c>
      <c r="M25" s="329">
        <f t="shared" si="7"/>
        <v>0</v>
      </c>
      <c r="N25" s="329">
        <f t="shared" si="7"/>
        <v>-2</v>
      </c>
      <c r="O25" s="329">
        <f t="shared" si="7"/>
        <v>0</v>
      </c>
      <c r="P25" s="329">
        <f t="shared" si="7"/>
        <v>-3</v>
      </c>
      <c r="Q25" s="329">
        <f t="shared" si="7"/>
        <v>1</v>
      </c>
      <c r="R25" s="329">
        <f t="shared" si="7"/>
        <v>-1</v>
      </c>
      <c r="S25" s="329">
        <f t="shared" si="7"/>
        <v>3</v>
      </c>
      <c r="T25" s="329">
        <f t="shared" si="7"/>
        <v>-2</v>
      </c>
      <c r="U25" s="329">
        <f t="shared" si="7"/>
        <v>0</v>
      </c>
      <c r="V25" s="329">
        <f t="shared" si="7"/>
        <v>-6</v>
      </c>
      <c r="W25" s="329">
        <f t="shared" si="7"/>
        <v>-1</v>
      </c>
      <c r="X25" s="329">
        <f t="shared" si="7"/>
        <v>1</v>
      </c>
      <c r="Y25" s="329">
        <f t="shared" si="7"/>
        <v>2</v>
      </c>
      <c r="Z25" s="329">
        <f t="shared" si="7"/>
        <v>1</v>
      </c>
      <c r="AA25" s="329">
        <f t="shared" si="7"/>
        <v>1</v>
      </c>
      <c r="AB25" s="329">
        <f t="shared" si="7"/>
        <v>0</v>
      </c>
      <c r="AC25" s="329">
        <f t="shared" si="7"/>
        <v>-6</v>
      </c>
    </row>
    <row r="26" spans="1:29" x14ac:dyDescent="0.2">
      <c r="A26" s="332" t="s">
        <v>471</v>
      </c>
      <c r="B26" s="329">
        <f t="shared" ref="B26:K26" si="8">B20+B14</f>
        <v>0</v>
      </c>
      <c r="C26" s="329">
        <f t="shared" si="8"/>
        <v>0</v>
      </c>
      <c r="D26" s="329">
        <f t="shared" si="8"/>
        <v>1</v>
      </c>
      <c r="E26" s="329">
        <f t="shared" si="8"/>
        <v>0</v>
      </c>
      <c r="F26" s="329">
        <f t="shared" si="8"/>
        <v>0</v>
      </c>
      <c r="G26" s="329">
        <f t="shared" si="8"/>
        <v>-1</v>
      </c>
      <c r="H26" s="329">
        <f t="shared" si="8"/>
        <v>1</v>
      </c>
      <c r="I26" s="329">
        <f t="shared" si="8"/>
        <v>0</v>
      </c>
      <c r="J26" s="329">
        <f t="shared" si="8"/>
        <v>0</v>
      </c>
      <c r="K26" s="329">
        <f t="shared" si="8"/>
        <v>0</v>
      </c>
      <c r="L26" s="329">
        <f t="shared" ref="L26:AC26" si="9">L20+L14</f>
        <v>0</v>
      </c>
      <c r="M26" s="329">
        <f t="shared" si="9"/>
        <v>0</v>
      </c>
      <c r="N26" s="329">
        <f t="shared" si="9"/>
        <v>0</v>
      </c>
      <c r="O26" s="329">
        <f t="shared" si="9"/>
        <v>0</v>
      </c>
      <c r="P26" s="329">
        <f t="shared" si="9"/>
        <v>0</v>
      </c>
      <c r="Q26" s="329">
        <f t="shared" si="9"/>
        <v>0</v>
      </c>
      <c r="R26" s="329">
        <f t="shared" si="9"/>
        <v>0</v>
      </c>
      <c r="S26" s="329">
        <f t="shared" si="9"/>
        <v>0</v>
      </c>
      <c r="T26" s="329">
        <f t="shared" si="9"/>
        <v>0</v>
      </c>
      <c r="U26" s="329">
        <f t="shared" si="9"/>
        <v>0</v>
      </c>
      <c r="V26" s="329">
        <f t="shared" si="9"/>
        <v>0</v>
      </c>
      <c r="W26" s="329">
        <f t="shared" si="9"/>
        <v>0</v>
      </c>
      <c r="X26" s="329">
        <f t="shared" si="9"/>
        <v>0</v>
      </c>
      <c r="Y26" s="329">
        <f t="shared" si="9"/>
        <v>-1</v>
      </c>
      <c r="Z26" s="329">
        <f t="shared" si="9"/>
        <v>0</v>
      </c>
      <c r="AA26" s="329">
        <f t="shared" si="9"/>
        <v>0</v>
      </c>
      <c r="AB26" s="329">
        <f t="shared" si="9"/>
        <v>0</v>
      </c>
      <c r="AC26" s="329">
        <f t="shared" si="9"/>
        <v>0</v>
      </c>
    </row>
    <row r="28" spans="1:29" x14ac:dyDescent="0.2">
      <c r="A28" s="333" t="s">
        <v>236</v>
      </c>
    </row>
    <row r="29" spans="1:29" ht="9" customHeight="1" x14ac:dyDescent="0.2"/>
    <row r="30" spans="1:29" x14ac:dyDescent="0.2">
      <c r="A30" s="294" t="s">
        <v>466</v>
      </c>
    </row>
    <row r="31" spans="1:29" x14ac:dyDescent="0.2">
      <c r="A31" s="295" t="s">
        <v>479</v>
      </c>
    </row>
  </sheetData>
  <mergeCells count="3">
    <mergeCell ref="A5:AC5"/>
    <mergeCell ref="B7:AC7"/>
    <mergeCell ref="A2:AC2"/>
  </mergeCells>
  <conditionalFormatting sqref="B10:AC26">
    <cfRule type="cellIs" dxfId="13" priority="3" operator="greaterThan">
      <formula>0</formula>
    </cfRule>
    <cfRule type="cellIs" dxfId="12" priority="4" operator="lessThan">
      <formula>0</formula>
    </cfRule>
  </conditionalFormatting>
  <printOptions horizontalCentered="1"/>
  <pageMargins left="0.39370078740157483" right="0.39370078740157483" top="0.47244094488188981" bottom="0.47244094488188981" header="0.31496062992125984" footer="0.31496062992125984"/>
  <pageSetup paperSize="9" scale="79"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92D050"/>
    <pageSetUpPr fitToPage="1"/>
  </sheetPr>
  <dimension ref="A1:AK44"/>
  <sheetViews>
    <sheetView showGridLines="0" showZeros="0" workbookViewId="0">
      <selection activeCell="K19" sqref="K19"/>
    </sheetView>
  </sheetViews>
  <sheetFormatPr baseColWidth="10" defaultColWidth="12" defaultRowHeight="12.75" x14ac:dyDescent="0.2"/>
  <cols>
    <col min="1" max="1" width="17.83203125" style="209" bestFit="1" customWidth="1"/>
    <col min="2" max="31" width="5.6640625" style="209" customWidth="1"/>
    <col min="32" max="32" width="5.83203125" style="209" bestFit="1" customWidth="1"/>
    <col min="33" max="33" width="5.6640625" style="209" customWidth="1"/>
    <col min="34" max="34" width="12" style="209"/>
    <col min="35" max="35" width="12" style="210"/>
    <col min="36" max="16384" width="12" style="209"/>
  </cols>
  <sheetData>
    <row r="1" spans="1:37" ht="13.5" thickBot="1" x14ac:dyDescent="0.25">
      <c r="A1" s="627"/>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223"/>
      <c r="AE1" s="223"/>
    </row>
    <row r="2" spans="1:37" ht="32.25" customHeight="1" thickTop="1" thickBot="1" x14ac:dyDescent="0.25">
      <c r="A2" s="616" t="s">
        <v>480</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8"/>
    </row>
    <row r="3" spans="1:37" ht="13.5" thickTop="1" x14ac:dyDescent="0.2">
      <c r="A3" s="211"/>
      <c r="B3" s="211"/>
      <c r="C3" s="211"/>
      <c r="D3" s="211"/>
      <c r="E3" s="211"/>
      <c r="F3" s="211"/>
      <c r="G3" s="211"/>
      <c r="H3" s="211"/>
      <c r="I3" s="211"/>
      <c r="J3" s="211"/>
      <c r="K3" s="211"/>
      <c r="L3" s="211"/>
      <c r="M3" s="211"/>
      <c r="N3" s="211"/>
      <c r="O3" s="211"/>
      <c r="P3" s="211"/>
      <c r="Q3" s="211"/>
      <c r="R3" s="211"/>
      <c r="S3" s="211"/>
      <c r="T3" s="211"/>
      <c r="U3" s="211"/>
      <c r="V3" s="211"/>
      <c r="W3" s="211"/>
    </row>
    <row r="4" spans="1:37" x14ac:dyDescent="0.2">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3"/>
      <c r="AE4" s="213"/>
      <c r="AG4" s="212"/>
    </row>
    <row r="5" spans="1:37" x14ac:dyDescent="0.2">
      <c r="A5" s="628" t="s">
        <v>412</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383"/>
    </row>
    <row r="6" spans="1:37" x14ac:dyDescent="0.2">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G6" s="211"/>
    </row>
    <row r="7" spans="1:37" x14ac:dyDescent="0.2">
      <c r="A7" s="211"/>
      <c r="B7" s="621" t="s">
        <v>74</v>
      </c>
      <c r="C7" s="621"/>
      <c r="D7" s="621"/>
      <c r="E7" s="621"/>
      <c r="F7" s="621"/>
      <c r="G7" s="621"/>
      <c r="H7" s="621"/>
      <c r="I7" s="621"/>
      <c r="J7" s="621"/>
      <c r="K7" s="382"/>
      <c r="L7" s="213"/>
      <c r="M7" s="621" t="s">
        <v>78</v>
      </c>
      <c r="N7" s="621"/>
      <c r="O7" s="621"/>
      <c r="P7" s="621"/>
      <c r="Q7" s="621"/>
      <c r="R7" s="621"/>
      <c r="S7" s="621"/>
      <c r="T7" s="621"/>
      <c r="U7" s="621"/>
      <c r="V7" s="382"/>
      <c r="W7" s="213"/>
      <c r="X7" s="628" t="s">
        <v>88</v>
      </c>
      <c r="Y7" s="628"/>
      <c r="Z7" s="628"/>
      <c r="AA7" s="628"/>
      <c r="AB7" s="628"/>
      <c r="AC7" s="628"/>
      <c r="AD7" s="628"/>
      <c r="AE7" s="628"/>
      <c r="AF7" s="628"/>
      <c r="AG7" s="383"/>
    </row>
    <row r="8" spans="1:37" x14ac:dyDescent="0.2">
      <c r="A8" s="508"/>
      <c r="B8" s="509">
        <v>2013</v>
      </c>
      <c r="C8" s="509">
        <v>2014</v>
      </c>
      <c r="D8" s="509">
        <v>2015</v>
      </c>
      <c r="E8" s="509">
        <v>2016</v>
      </c>
      <c r="F8" s="509">
        <v>2017</v>
      </c>
      <c r="G8" s="509">
        <v>2018</v>
      </c>
      <c r="H8" s="509">
        <v>2019</v>
      </c>
      <c r="I8" s="509">
        <v>2020</v>
      </c>
      <c r="J8" s="509">
        <v>2021</v>
      </c>
      <c r="K8" s="509">
        <v>2022</v>
      </c>
      <c r="L8" s="509"/>
      <c r="M8" s="509">
        <v>2013</v>
      </c>
      <c r="N8" s="509">
        <v>2014</v>
      </c>
      <c r="O8" s="509">
        <v>2015</v>
      </c>
      <c r="P8" s="509">
        <v>2016</v>
      </c>
      <c r="Q8" s="509">
        <v>2017</v>
      </c>
      <c r="R8" s="509">
        <v>2018</v>
      </c>
      <c r="S8" s="509">
        <v>2019</v>
      </c>
      <c r="T8" s="509">
        <v>2020</v>
      </c>
      <c r="U8" s="509">
        <v>2021</v>
      </c>
      <c r="V8" s="509">
        <v>2022</v>
      </c>
      <c r="W8" s="509"/>
      <c r="X8" s="509">
        <v>2013</v>
      </c>
      <c r="Y8" s="509">
        <v>2014</v>
      </c>
      <c r="Z8" s="509">
        <v>2015</v>
      </c>
      <c r="AA8" s="509">
        <v>2016</v>
      </c>
      <c r="AB8" s="509">
        <v>2017</v>
      </c>
      <c r="AC8" s="509">
        <v>2018</v>
      </c>
      <c r="AD8" s="509">
        <v>2019</v>
      </c>
      <c r="AE8" s="509">
        <v>2020</v>
      </c>
      <c r="AF8" s="509">
        <v>2021</v>
      </c>
      <c r="AG8" s="509">
        <v>2022</v>
      </c>
    </row>
    <row r="9" spans="1:37" x14ac:dyDescent="0.2">
      <c r="A9" s="508"/>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7"/>
      <c r="AE9" s="507"/>
      <c r="AF9" s="508"/>
      <c r="AG9" s="508"/>
    </row>
    <row r="10" spans="1:37" x14ac:dyDescent="0.2">
      <c r="A10" s="510" t="s">
        <v>126</v>
      </c>
      <c r="B10" s="511">
        <v>1</v>
      </c>
      <c r="C10" s="511">
        <v>1</v>
      </c>
      <c r="D10" s="511"/>
      <c r="E10" s="511">
        <v>1</v>
      </c>
      <c r="F10" s="511">
        <v>3</v>
      </c>
      <c r="G10" s="511">
        <v>1</v>
      </c>
      <c r="H10" s="511">
        <v>3</v>
      </c>
      <c r="I10" s="511">
        <v>2</v>
      </c>
      <c r="J10" s="511">
        <v>5</v>
      </c>
      <c r="K10" s="511">
        <v>8</v>
      </c>
      <c r="L10" s="491"/>
      <c r="M10" s="511"/>
      <c r="N10" s="511">
        <v>4</v>
      </c>
      <c r="O10" s="511">
        <v>1</v>
      </c>
      <c r="P10" s="511">
        <v>4</v>
      </c>
      <c r="Q10" s="511">
        <v>2</v>
      </c>
      <c r="R10" s="511">
        <v>1</v>
      </c>
      <c r="S10" s="511">
        <v>9</v>
      </c>
      <c r="T10" s="511">
        <v>-3</v>
      </c>
      <c r="U10" s="511">
        <v>4</v>
      </c>
      <c r="V10" s="511">
        <v>1</v>
      </c>
      <c r="W10" s="512"/>
      <c r="X10" s="513">
        <v>1</v>
      </c>
      <c r="Y10" s="513">
        <v>5</v>
      </c>
      <c r="Z10" s="513">
        <v>1</v>
      </c>
      <c r="AA10" s="513">
        <v>5</v>
      </c>
      <c r="AB10" s="513">
        <v>5</v>
      </c>
      <c r="AC10" s="513">
        <v>2</v>
      </c>
      <c r="AD10" s="514">
        <v>12</v>
      </c>
      <c r="AE10" s="514">
        <v>-1</v>
      </c>
      <c r="AF10" s="513">
        <v>9</v>
      </c>
      <c r="AG10" s="513">
        <f>K10+V10</f>
        <v>9</v>
      </c>
      <c r="AI10" s="215"/>
    </row>
    <row r="11" spans="1:37" x14ac:dyDescent="0.2">
      <c r="A11" s="516" t="s">
        <v>127</v>
      </c>
      <c r="B11" s="517"/>
      <c r="C11" s="517">
        <v>-1</v>
      </c>
      <c r="D11" s="517">
        <v>-1</v>
      </c>
      <c r="E11" s="517">
        <v>-2</v>
      </c>
      <c r="F11" s="517">
        <v>-1</v>
      </c>
      <c r="G11" s="517">
        <v>-7</v>
      </c>
      <c r="H11" s="517">
        <v>-2</v>
      </c>
      <c r="I11" s="517">
        <v>-2</v>
      </c>
      <c r="J11" s="517">
        <v>-1</v>
      </c>
      <c r="K11" s="517">
        <v>-2</v>
      </c>
      <c r="L11" s="491"/>
      <c r="M11" s="517">
        <v>-5</v>
      </c>
      <c r="N11" s="517">
        <v>-5</v>
      </c>
      <c r="O11" s="517"/>
      <c r="P11" s="517">
        <v>-1</v>
      </c>
      <c r="Q11" s="517">
        <v>-2</v>
      </c>
      <c r="R11" s="517">
        <v>-3</v>
      </c>
      <c r="S11" s="517"/>
      <c r="T11" s="517">
        <v>-2</v>
      </c>
      <c r="U11" s="517">
        <v>-2</v>
      </c>
      <c r="V11" s="517">
        <v>-2</v>
      </c>
      <c r="W11" s="512"/>
      <c r="X11" s="518">
        <v>-5</v>
      </c>
      <c r="Y11" s="518">
        <v>-6</v>
      </c>
      <c r="Z11" s="518">
        <v>-1</v>
      </c>
      <c r="AA11" s="518">
        <v>-3</v>
      </c>
      <c r="AB11" s="518">
        <v>-3</v>
      </c>
      <c r="AC11" s="518">
        <v>-10</v>
      </c>
      <c r="AD11" s="519">
        <v>-2</v>
      </c>
      <c r="AE11" s="519">
        <v>-4</v>
      </c>
      <c r="AF11" s="518">
        <v>-3</v>
      </c>
      <c r="AG11" s="518">
        <f t="shared" ref="AG11:AG39" si="0">K11+V11</f>
        <v>-4</v>
      </c>
      <c r="AH11" s="507"/>
      <c r="AI11" s="215"/>
    </row>
    <row r="12" spans="1:37" x14ac:dyDescent="0.2">
      <c r="A12" s="516" t="s">
        <v>128</v>
      </c>
      <c r="B12" s="517">
        <v>-4</v>
      </c>
      <c r="C12" s="517"/>
      <c r="D12" s="517">
        <v>-3</v>
      </c>
      <c r="E12" s="517">
        <v>-3</v>
      </c>
      <c r="F12" s="517">
        <v>-2</v>
      </c>
      <c r="G12" s="517"/>
      <c r="H12" s="517"/>
      <c r="I12" s="517">
        <v>-1</v>
      </c>
      <c r="J12" s="517">
        <v>0</v>
      </c>
      <c r="K12" s="517">
        <v>-2</v>
      </c>
      <c r="L12" s="491"/>
      <c r="M12" s="517"/>
      <c r="N12" s="517">
        <v>-4</v>
      </c>
      <c r="O12" s="517">
        <v>-3</v>
      </c>
      <c r="P12" s="517">
        <v>-1</v>
      </c>
      <c r="Q12" s="517">
        <v>-3</v>
      </c>
      <c r="R12" s="517">
        <v>-1</v>
      </c>
      <c r="S12" s="517">
        <v>-1</v>
      </c>
      <c r="T12" s="517"/>
      <c r="U12" s="517">
        <v>-1</v>
      </c>
      <c r="V12" s="517">
        <v>-2</v>
      </c>
      <c r="W12" s="512"/>
      <c r="X12" s="518">
        <v>-4</v>
      </c>
      <c r="Y12" s="518">
        <v>-4</v>
      </c>
      <c r="Z12" s="518">
        <v>-6</v>
      </c>
      <c r="AA12" s="518">
        <v>-4</v>
      </c>
      <c r="AB12" s="518">
        <v>-5</v>
      </c>
      <c r="AC12" s="518">
        <v>-1</v>
      </c>
      <c r="AD12" s="519">
        <v>-1</v>
      </c>
      <c r="AE12" s="519">
        <v>-1</v>
      </c>
      <c r="AF12" s="518">
        <v>-1</v>
      </c>
      <c r="AG12" s="518">
        <f t="shared" si="0"/>
        <v>-4</v>
      </c>
      <c r="AH12" s="507"/>
    </row>
    <row r="13" spans="1:37" x14ac:dyDescent="0.2">
      <c r="A13" s="516" t="s">
        <v>129</v>
      </c>
      <c r="B13" s="517">
        <v>2</v>
      </c>
      <c r="C13" s="517"/>
      <c r="D13" s="517">
        <v>2</v>
      </c>
      <c r="E13" s="517">
        <v>5</v>
      </c>
      <c r="F13" s="517"/>
      <c r="G13" s="517">
        <v>4</v>
      </c>
      <c r="H13" s="517"/>
      <c r="I13" s="517">
        <v>3</v>
      </c>
      <c r="J13" s="517">
        <v>3</v>
      </c>
      <c r="K13" s="517">
        <v>4</v>
      </c>
      <c r="L13" s="491"/>
      <c r="M13" s="517">
        <v>5</v>
      </c>
      <c r="N13" s="517">
        <v>-1</v>
      </c>
      <c r="O13" s="517"/>
      <c r="P13" s="517">
        <v>1</v>
      </c>
      <c r="Q13" s="517">
        <v>-1</v>
      </c>
      <c r="R13" s="517">
        <v>2</v>
      </c>
      <c r="S13" s="517">
        <v>1</v>
      </c>
      <c r="T13" s="517"/>
      <c r="U13" s="517">
        <v>0</v>
      </c>
      <c r="V13" s="517">
        <v>0</v>
      </c>
      <c r="W13" s="512"/>
      <c r="X13" s="518">
        <v>7</v>
      </c>
      <c r="Y13" s="518">
        <v>-1</v>
      </c>
      <c r="Z13" s="518">
        <v>2</v>
      </c>
      <c r="AA13" s="518">
        <v>6</v>
      </c>
      <c r="AB13" s="518">
        <v>-1</v>
      </c>
      <c r="AC13" s="518">
        <v>6</v>
      </c>
      <c r="AD13" s="519">
        <v>1</v>
      </c>
      <c r="AE13" s="519">
        <v>3</v>
      </c>
      <c r="AF13" s="518">
        <v>3</v>
      </c>
      <c r="AG13" s="518">
        <f t="shared" si="0"/>
        <v>4</v>
      </c>
      <c r="AH13" s="507"/>
      <c r="AI13" s="215"/>
    </row>
    <row r="14" spans="1:37" x14ac:dyDescent="0.2">
      <c r="A14" s="516" t="s">
        <v>130</v>
      </c>
      <c r="B14" s="517">
        <v>-1</v>
      </c>
      <c r="C14" s="517"/>
      <c r="D14" s="517">
        <v>-1</v>
      </c>
      <c r="E14" s="517">
        <v>-1</v>
      </c>
      <c r="F14" s="517">
        <v>-2</v>
      </c>
      <c r="G14" s="517">
        <v>-2</v>
      </c>
      <c r="H14" s="517">
        <v>-1</v>
      </c>
      <c r="I14" s="517">
        <v>-5</v>
      </c>
      <c r="J14" s="517">
        <v>2</v>
      </c>
      <c r="K14" s="517">
        <v>-2</v>
      </c>
      <c r="L14" s="491"/>
      <c r="M14" s="517">
        <v>-3</v>
      </c>
      <c r="N14" s="517"/>
      <c r="O14" s="517">
        <v>-5</v>
      </c>
      <c r="P14" s="517">
        <v>1</v>
      </c>
      <c r="Q14" s="517">
        <v>-2</v>
      </c>
      <c r="R14" s="517">
        <v>-1</v>
      </c>
      <c r="S14" s="517"/>
      <c r="T14" s="517"/>
      <c r="U14" s="517">
        <v>-2</v>
      </c>
      <c r="V14" s="517">
        <v>1</v>
      </c>
      <c r="W14" s="512"/>
      <c r="X14" s="518">
        <v>-4</v>
      </c>
      <c r="Y14" s="518"/>
      <c r="Z14" s="518">
        <v>-6</v>
      </c>
      <c r="AA14" s="518"/>
      <c r="AB14" s="518">
        <v>-4</v>
      </c>
      <c r="AC14" s="518">
        <v>-3</v>
      </c>
      <c r="AD14" s="519">
        <v>-1</v>
      </c>
      <c r="AE14" s="519">
        <v>-5</v>
      </c>
      <c r="AF14" s="518">
        <v>0</v>
      </c>
      <c r="AG14" s="518">
        <f t="shared" si="0"/>
        <v>-1</v>
      </c>
      <c r="AH14" s="507"/>
      <c r="AI14" s="215"/>
    </row>
    <row r="15" spans="1:37" x14ac:dyDescent="0.2">
      <c r="A15" s="516" t="s">
        <v>131</v>
      </c>
      <c r="B15" s="517">
        <v>1</v>
      </c>
      <c r="C15" s="517"/>
      <c r="D15" s="517">
        <v>-1</v>
      </c>
      <c r="E15" s="517"/>
      <c r="F15" s="517"/>
      <c r="G15" s="517"/>
      <c r="H15" s="517">
        <v>-1</v>
      </c>
      <c r="I15" s="517">
        <v>1</v>
      </c>
      <c r="J15" s="517">
        <v>1</v>
      </c>
      <c r="K15" s="517">
        <v>-5</v>
      </c>
      <c r="L15" s="491"/>
      <c r="M15" s="517">
        <v>-3</v>
      </c>
      <c r="N15" s="517"/>
      <c r="O15" s="517">
        <v>-3</v>
      </c>
      <c r="P15" s="517">
        <v>2</v>
      </c>
      <c r="Q15" s="517">
        <v>-1</v>
      </c>
      <c r="R15" s="517">
        <v>-2</v>
      </c>
      <c r="S15" s="517"/>
      <c r="T15" s="517"/>
      <c r="U15" s="517">
        <v>-2</v>
      </c>
      <c r="V15" s="517">
        <v>-2</v>
      </c>
      <c r="W15" s="512"/>
      <c r="X15" s="518">
        <v>-2</v>
      </c>
      <c r="Y15" s="518"/>
      <c r="Z15" s="518">
        <v>-4</v>
      </c>
      <c r="AA15" s="518">
        <v>2</v>
      </c>
      <c r="AB15" s="518">
        <v>-1</v>
      </c>
      <c r="AC15" s="518">
        <v>-2</v>
      </c>
      <c r="AD15" s="519">
        <v>-1</v>
      </c>
      <c r="AE15" s="519">
        <v>1</v>
      </c>
      <c r="AF15" s="518">
        <v>-1</v>
      </c>
      <c r="AG15" s="518">
        <f t="shared" si="0"/>
        <v>-7</v>
      </c>
      <c r="AH15" s="507"/>
      <c r="AI15" s="215"/>
    </row>
    <row r="16" spans="1:37" x14ac:dyDescent="0.2">
      <c r="A16" s="516" t="s">
        <v>132</v>
      </c>
      <c r="B16" s="517"/>
      <c r="C16" s="517"/>
      <c r="D16" s="517"/>
      <c r="E16" s="517">
        <v>1</v>
      </c>
      <c r="F16" s="517">
        <v>-1</v>
      </c>
      <c r="G16" s="517">
        <v>-2</v>
      </c>
      <c r="H16" s="517">
        <v>-2</v>
      </c>
      <c r="I16" s="517">
        <v>-1</v>
      </c>
      <c r="J16" s="517"/>
      <c r="K16" s="517"/>
      <c r="L16" s="491"/>
      <c r="M16" s="517"/>
      <c r="N16" s="517"/>
      <c r="O16" s="517">
        <v>1</v>
      </c>
      <c r="P16" s="517"/>
      <c r="Q16" s="517">
        <v>1</v>
      </c>
      <c r="R16" s="517"/>
      <c r="S16" s="517"/>
      <c r="T16" s="517"/>
      <c r="U16" s="517"/>
      <c r="V16" s="517"/>
      <c r="W16" s="512"/>
      <c r="X16" s="518"/>
      <c r="Y16" s="518"/>
      <c r="Z16" s="518">
        <v>1</v>
      </c>
      <c r="AA16" s="518">
        <v>1</v>
      </c>
      <c r="AB16" s="518"/>
      <c r="AC16" s="518">
        <v>-2</v>
      </c>
      <c r="AD16" s="519">
        <v>-2</v>
      </c>
      <c r="AE16" s="519">
        <v>-1</v>
      </c>
      <c r="AF16" s="518">
        <v>0</v>
      </c>
      <c r="AG16" s="518">
        <f t="shared" si="0"/>
        <v>0</v>
      </c>
      <c r="AH16" s="507"/>
      <c r="AI16" s="515"/>
      <c r="AJ16" s="507"/>
      <c r="AK16" s="507"/>
    </row>
    <row r="17" spans="1:37" x14ac:dyDescent="0.2">
      <c r="A17" s="516" t="s">
        <v>133</v>
      </c>
      <c r="B17" s="517">
        <v>2</v>
      </c>
      <c r="C17" s="517">
        <v>-2</v>
      </c>
      <c r="D17" s="517">
        <v>-3</v>
      </c>
      <c r="E17" s="517">
        <v>-4</v>
      </c>
      <c r="F17" s="517">
        <v>-5</v>
      </c>
      <c r="G17" s="517">
        <v>-5</v>
      </c>
      <c r="H17" s="517">
        <v>-3</v>
      </c>
      <c r="I17" s="517">
        <v>2</v>
      </c>
      <c r="J17" s="517">
        <v>4</v>
      </c>
      <c r="K17" s="517">
        <v>2</v>
      </c>
      <c r="L17" s="491"/>
      <c r="M17" s="517">
        <v>4</v>
      </c>
      <c r="N17" s="517">
        <v>1</v>
      </c>
      <c r="O17" s="517">
        <v>1</v>
      </c>
      <c r="P17" s="517">
        <v>5</v>
      </c>
      <c r="Q17" s="517"/>
      <c r="R17" s="517">
        <v>-4</v>
      </c>
      <c r="S17" s="517">
        <v>-2</v>
      </c>
      <c r="T17" s="517">
        <v>1</v>
      </c>
      <c r="U17" s="517">
        <v>-2</v>
      </c>
      <c r="V17" s="517">
        <v>-4</v>
      </c>
      <c r="W17" s="512"/>
      <c r="X17" s="518">
        <v>6</v>
      </c>
      <c r="Y17" s="518">
        <v>-1</v>
      </c>
      <c r="Z17" s="518">
        <v>-2</v>
      </c>
      <c r="AA17" s="518">
        <v>1</v>
      </c>
      <c r="AB17" s="518">
        <v>-5</v>
      </c>
      <c r="AC17" s="518">
        <v>-9</v>
      </c>
      <c r="AD17" s="519">
        <v>-5</v>
      </c>
      <c r="AE17" s="519">
        <v>3</v>
      </c>
      <c r="AF17" s="518">
        <v>2</v>
      </c>
      <c r="AG17" s="518">
        <f t="shared" si="0"/>
        <v>-2</v>
      </c>
      <c r="AH17" s="507"/>
      <c r="AI17" s="515"/>
      <c r="AJ17" s="507"/>
      <c r="AK17" s="507"/>
    </row>
    <row r="18" spans="1:37" x14ac:dyDescent="0.2">
      <c r="A18" s="516" t="s">
        <v>134</v>
      </c>
      <c r="B18" s="517">
        <v>-1</v>
      </c>
      <c r="C18" s="517"/>
      <c r="D18" s="517">
        <v>2</v>
      </c>
      <c r="E18" s="517">
        <v>-4</v>
      </c>
      <c r="F18" s="517">
        <v>-1</v>
      </c>
      <c r="G18" s="517">
        <v>-2</v>
      </c>
      <c r="H18" s="517">
        <v>-2</v>
      </c>
      <c r="I18" s="517">
        <v>-4</v>
      </c>
      <c r="J18" s="517">
        <v>-1</v>
      </c>
      <c r="K18" s="517">
        <v>5</v>
      </c>
      <c r="L18" s="491"/>
      <c r="M18" s="517">
        <v>-2</v>
      </c>
      <c r="N18" s="517">
        <v>-1</v>
      </c>
      <c r="O18" s="517">
        <v>-1</v>
      </c>
      <c r="P18" s="517">
        <v>-4</v>
      </c>
      <c r="Q18" s="517">
        <v>-2</v>
      </c>
      <c r="R18" s="517">
        <v>-2</v>
      </c>
      <c r="S18" s="517">
        <v>-1</v>
      </c>
      <c r="T18" s="517">
        <v>-2</v>
      </c>
      <c r="U18" s="517">
        <v>-1</v>
      </c>
      <c r="V18" s="517">
        <v>-2</v>
      </c>
      <c r="W18" s="512"/>
      <c r="X18" s="518">
        <v>-3</v>
      </c>
      <c r="Y18" s="518">
        <v>-1</v>
      </c>
      <c r="Z18" s="518">
        <v>1</v>
      </c>
      <c r="AA18" s="518">
        <v>-8</v>
      </c>
      <c r="AB18" s="518">
        <v>-3</v>
      </c>
      <c r="AC18" s="518">
        <v>-4</v>
      </c>
      <c r="AD18" s="519">
        <v>-3</v>
      </c>
      <c r="AE18" s="519">
        <v>-6</v>
      </c>
      <c r="AF18" s="518">
        <v>-2</v>
      </c>
      <c r="AG18" s="518">
        <f t="shared" si="0"/>
        <v>3</v>
      </c>
      <c r="AH18" s="507"/>
      <c r="AI18" s="215"/>
    </row>
    <row r="19" spans="1:37" x14ac:dyDescent="0.2">
      <c r="A19" s="516" t="s">
        <v>135</v>
      </c>
      <c r="B19" s="517">
        <v>-4</v>
      </c>
      <c r="C19" s="517">
        <v>3</v>
      </c>
      <c r="D19" s="517">
        <v>2</v>
      </c>
      <c r="E19" s="517">
        <v>2</v>
      </c>
      <c r="F19" s="517">
        <v>1</v>
      </c>
      <c r="G19" s="517">
        <v>1</v>
      </c>
      <c r="H19" s="517"/>
      <c r="I19" s="517">
        <v>3</v>
      </c>
      <c r="J19" s="517">
        <v>5</v>
      </c>
      <c r="K19" s="517">
        <v>4</v>
      </c>
      <c r="L19" s="491"/>
      <c r="M19" s="517">
        <v>-3</v>
      </c>
      <c r="N19" s="517">
        <v>-4</v>
      </c>
      <c r="O19" s="517"/>
      <c r="P19" s="517">
        <v>-3</v>
      </c>
      <c r="Q19" s="517">
        <v>-5</v>
      </c>
      <c r="R19" s="517">
        <v>3</v>
      </c>
      <c r="S19" s="517">
        <v>-1</v>
      </c>
      <c r="T19" s="517">
        <v>-1</v>
      </c>
      <c r="U19" s="517">
        <v>0</v>
      </c>
      <c r="V19" s="517">
        <v>0</v>
      </c>
      <c r="W19" s="512"/>
      <c r="X19" s="518">
        <v>-7</v>
      </c>
      <c r="Y19" s="518">
        <v>-1</v>
      </c>
      <c r="Z19" s="518">
        <v>2</v>
      </c>
      <c r="AA19" s="518">
        <v>-1</v>
      </c>
      <c r="AB19" s="518">
        <v>-4</v>
      </c>
      <c r="AC19" s="518">
        <v>4</v>
      </c>
      <c r="AD19" s="519">
        <v>-1</v>
      </c>
      <c r="AE19" s="519">
        <v>2</v>
      </c>
      <c r="AF19" s="518">
        <v>5</v>
      </c>
      <c r="AG19" s="518">
        <f t="shared" si="0"/>
        <v>4</v>
      </c>
      <c r="AH19" s="507"/>
      <c r="AI19" s="215"/>
    </row>
    <row r="20" spans="1:37" x14ac:dyDescent="0.2">
      <c r="A20" s="516" t="s">
        <v>461</v>
      </c>
      <c r="B20" s="517"/>
      <c r="C20" s="517"/>
      <c r="D20" s="507">
        <v>-1</v>
      </c>
      <c r="E20" s="517">
        <v>-4</v>
      </c>
      <c r="F20" s="517"/>
      <c r="G20" s="517"/>
      <c r="H20" s="517">
        <v>-1</v>
      </c>
      <c r="I20" s="517"/>
      <c r="J20" s="517"/>
      <c r="K20" s="517">
        <v>1</v>
      </c>
      <c r="L20" s="491"/>
      <c r="M20" s="517"/>
      <c r="N20" s="517"/>
      <c r="O20" s="517"/>
      <c r="P20" s="507">
        <v>-1</v>
      </c>
      <c r="Q20" s="517"/>
      <c r="R20" s="517"/>
      <c r="S20" s="517">
        <v>-1</v>
      </c>
      <c r="T20" s="517">
        <v>-3</v>
      </c>
      <c r="U20" s="517"/>
      <c r="V20" s="517">
        <v>1</v>
      </c>
      <c r="W20" s="512"/>
      <c r="X20" s="518"/>
      <c r="Y20" s="518"/>
      <c r="Z20" s="518">
        <v>-1</v>
      </c>
      <c r="AA20" s="518">
        <v>-5</v>
      </c>
      <c r="AB20" s="518"/>
      <c r="AC20" s="518"/>
      <c r="AD20" s="518">
        <v>-2</v>
      </c>
      <c r="AE20" s="519">
        <v>-3</v>
      </c>
      <c r="AF20" s="518">
        <v>0</v>
      </c>
      <c r="AG20" s="518">
        <f t="shared" si="0"/>
        <v>2</v>
      </c>
      <c r="AH20" s="507"/>
      <c r="AI20" s="215"/>
    </row>
    <row r="21" spans="1:37" x14ac:dyDescent="0.2">
      <c r="A21" s="516" t="s">
        <v>462</v>
      </c>
      <c r="B21" s="517"/>
      <c r="C21" s="517"/>
      <c r="D21" s="517"/>
      <c r="E21" s="517"/>
      <c r="F21" s="517"/>
      <c r="G21" s="517"/>
      <c r="H21" s="517"/>
      <c r="I21" s="517">
        <v>-1</v>
      </c>
      <c r="J21" s="517">
        <v>-1</v>
      </c>
      <c r="K21" s="517"/>
      <c r="L21" s="491"/>
      <c r="M21" s="517"/>
      <c r="N21" s="517"/>
      <c r="O21" s="517"/>
      <c r="P21" s="517"/>
      <c r="Q21" s="517"/>
      <c r="R21" s="517"/>
      <c r="S21" s="517">
        <v>-1</v>
      </c>
      <c r="T21" s="517"/>
      <c r="U21" s="517"/>
      <c r="V21" s="517"/>
      <c r="W21" s="512"/>
      <c r="X21" s="518"/>
      <c r="Y21" s="518"/>
      <c r="Z21" s="518"/>
      <c r="AA21" s="518"/>
      <c r="AB21" s="518"/>
      <c r="AC21" s="518"/>
      <c r="AD21" s="519">
        <v>-1</v>
      </c>
      <c r="AE21" s="519">
        <v>-1</v>
      </c>
      <c r="AF21" s="518">
        <v>-1</v>
      </c>
      <c r="AG21" s="518">
        <f t="shared" si="0"/>
        <v>0</v>
      </c>
      <c r="AH21" s="507"/>
      <c r="AI21" s="515"/>
      <c r="AJ21" s="507"/>
      <c r="AK21" s="507"/>
    </row>
    <row r="22" spans="1:37" x14ac:dyDescent="0.2">
      <c r="A22" s="516" t="s">
        <v>396</v>
      </c>
      <c r="B22" s="517">
        <v>1</v>
      </c>
      <c r="C22" s="517">
        <v>1</v>
      </c>
      <c r="D22" s="517">
        <v>1</v>
      </c>
      <c r="E22" s="517"/>
      <c r="F22" s="517">
        <v>-1</v>
      </c>
      <c r="G22" s="517"/>
      <c r="H22" s="517"/>
      <c r="I22" s="517"/>
      <c r="J22" s="517">
        <v>-1</v>
      </c>
      <c r="K22" s="517">
        <v>0</v>
      </c>
      <c r="L22" s="491"/>
      <c r="M22" s="517"/>
      <c r="N22" s="517">
        <v>1</v>
      </c>
      <c r="O22" s="517"/>
      <c r="P22" s="517"/>
      <c r="Q22" s="517"/>
      <c r="R22" s="517"/>
      <c r="S22" s="517">
        <v>-2</v>
      </c>
      <c r="T22" s="517"/>
      <c r="U22" s="517"/>
      <c r="V22" s="517"/>
      <c r="W22" s="512"/>
      <c r="X22" s="518">
        <v>1</v>
      </c>
      <c r="Y22" s="518">
        <v>2</v>
      </c>
      <c r="Z22" s="518">
        <v>1</v>
      </c>
      <c r="AA22" s="518"/>
      <c r="AB22" s="518">
        <v>-1</v>
      </c>
      <c r="AC22" s="518"/>
      <c r="AD22" s="519">
        <v>-2</v>
      </c>
      <c r="AE22" s="519">
        <v>0</v>
      </c>
      <c r="AF22" s="518">
        <v>-1</v>
      </c>
      <c r="AG22" s="518">
        <f>K22+V22</f>
        <v>0</v>
      </c>
      <c r="AH22" s="507"/>
      <c r="AI22" s="515"/>
      <c r="AJ22" s="507"/>
      <c r="AK22" s="507"/>
    </row>
    <row r="23" spans="1:37" x14ac:dyDescent="0.2">
      <c r="A23" s="516" t="s">
        <v>136</v>
      </c>
      <c r="B23" s="517">
        <v>-1</v>
      </c>
      <c r="C23" s="517"/>
      <c r="D23" s="517">
        <v>3</v>
      </c>
      <c r="E23" s="517"/>
      <c r="F23" s="517">
        <v>1</v>
      </c>
      <c r="G23" s="517">
        <v>-1</v>
      </c>
      <c r="H23" s="517"/>
      <c r="I23" s="517"/>
      <c r="J23" s="517">
        <v>1</v>
      </c>
      <c r="K23" s="517">
        <v>0</v>
      </c>
      <c r="L23" s="491"/>
      <c r="M23" s="517">
        <v>-1</v>
      </c>
      <c r="N23" s="517"/>
      <c r="O23" s="517">
        <v>-1</v>
      </c>
      <c r="P23" s="517">
        <v>-1</v>
      </c>
      <c r="Q23" s="517">
        <v>-2</v>
      </c>
      <c r="R23" s="517">
        <v>-2</v>
      </c>
      <c r="S23" s="517"/>
      <c r="T23" s="517">
        <v>-2</v>
      </c>
      <c r="U23" s="517">
        <v>-1</v>
      </c>
      <c r="V23" s="517">
        <v>-1</v>
      </c>
      <c r="W23" s="512"/>
      <c r="X23" s="518">
        <v>-2</v>
      </c>
      <c r="Y23" s="518"/>
      <c r="Z23" s="518">
        <v>2</v>
      </c>
      <c r="AA23" s="518">
        <v>-1</v>
      </c>
      <c r="AB23" s="518">
        <v>-1</v>
      </c>
      <c r="AC23" s="518">
        <v>-3</v>
      </c>
      <c r="AD23" s="519"/>
      <c r="AE23" s="519">
        <v>-2</v>
      </c>
      <c r="AF23" s="518">
        <v>0</v>
      </c>
      <c r="AG23" s="518">
        <f>K23+V23</f>
        <v>-1</v>
      </c>
      <c r="AH23" s="507"/>
      <c r="AI23" s="215"/>
    </row>
    <row r="24" spans="1:37" x14ac:dyDescent="0.2">
      <c r="A24" s="516" t="s">
        <v>137</v>
      </c>
      <c r="B24" s="517">
        <v>-5</v>
      </c>
      <c r="C24" s="517">
        <v>-8</v>
      </c>
      <c r="D24" s="517">
        <v>-3</v>
      </c>
      <c r="E24" s="517">
        <v>-3</v>
      </c>
      <c r="F24" s="517">
        <v>4</v>
      </c>
      <c r="G24" s="517">
        <v>-7</v>
      </c>
      <c r="H24" s="517">
        <v>-5</v>
      </c>
      <c r="I24" s="517">
        <v>-1</v>
      </c>
      <c r="J24" s="517">
        <v>0</v>
      </c>
      <c r="K24" s="517">
        <v>0</v>
      </c>
      <c r="L24" s="491"/>
      <c r="M24" s="517">
        <v>-14</v>
      </c>
      <c r="N24" s="517">
        <v>-8</v>
      </c>
      <c r="O24" s="517">
        <v>-4</v>
      </c>
      <c r="P24" s="517">
        <v>-3</v>
      </c>
      <c r="Q24" s="517">
        <v>-8</v>
      </c>
      <c r="R24" s="517">
        <v>-10</v>
      </c>
      <c r="S24" s="517">
        <v>-5</v>
      </c>
      <c r="T24" s="517">
        <v>-3</v>
      </c>
      <c r="U24" s="517">
        <v>-6</v>
      </c>
      <c r="V24" s="517">
        <v>-4</v>
      </c>
      <c r="W24" s="512"/>
      <c r="X24" s="518">
        <v>-19</v>
      </c>
      <c r="Y24" s="518">
        <v>-16</v>
      </c>
      <c r="Z24" s="518">
        <v>-7</v>
      </c>
      <c r="AA24" s="518">
        <v>-6</v>
      </c>
      <c r="AB24" s="518">
        <v>-4</v>
      </c>
      <c r="AC24" s="518">
        <v>-17</v>
      </c>
      <c r="AD24" s="519">
        <v>-10</v>
      </c>
      <c r="AE24" s="519">
        <v>-4</v>
      </c>
      <c r="AF24" s="518">
        <v>-6</v>
      </c>
      <c r="AG24" s="518">
        <f t="shared" si="0"/>
        <v>-4</v>
      </c>
      <c r="AH24" s="507"/>
      <c r="AI24" s="215"/>
    </row>
    <row r="25" spans="1:37" x14ac:dyDescent="0.2">
      <c r="A25" s="516" t="s">
        <v>138</v>
      </c>
      <c r="B25" s="517">
        <v>-1</v>
      </c>
      <c r="C25" s="517"/>
      <c r="D25" s="517">
        <v>2</v>
      </c>
      <c r="E25" s="517">
        <v>-1</v>
      </c>
      <c r="F25" s="517"/>
      <c r="G25" s="517"/>
      <c r="H25" s="517"/>
      <c r="I25" s="517">
        <v>-1</v>
      </c>
      <c r="J25" s="517">
        <v>-2</v>
      </c>
      <c r="K25" s="517">
        <v>-1</v>
      </c>
      <c r="L25" s="491"/>
      <c r="M25" s="517"/>
      <c r="N25" s="517"/>
      <c r="O25" s="517"/>
      <c r="P25" s="517"/>
      <c r="Q25" s="517">
        <v>-2</v>
      </c>
      <c r="R25" s="517">
        <v>-2</v>
      </c>
      <c r="S25" s="517"/>
      <c r="T25" s="517">
        <v>1</v>
      </c>
      <c r="U25" s="517">
        <v>-1</v>
      </c>
      <c r="V25" s="517">
        <v>-3</v>
      </c>
      <c r="W25" s="512"/>
      <c r="X25" s="518">
        <v>-1</v>
      </c>
      <c r="Y25" s="518"/>
      <c r="Z25" s="518">
        <v>2</v>
      </c>
      <c r="AA25" s="518">
        <v>-1</v>
      </c>
      <c r="AB25" s="518">
        <v>-2</v>
      </c>
      <c r="AC25" s="518">
        <v>-2</v>
      </c>
      <c r="AD25" s="519"/>
      <c r="AE25" s="519">
        <v>0</v>
      </c>
      <c r="AF25" s="518">
        <v>-3</v>
      </c>
      <c r="AG25" s="518">
        <f t="shared" si="0"/>
        <v>-4</v>
      </c>
      <c r="AH25" s="507"/>
      <c r="AI25" s="215"/>
    </row>
    <row r="26" spans="1:37" x14ac:dyDescent="0.2">
      <c r="A26" s="516" t="s">
        <v>139</v>
      </c>
      <c r="B26" s="517">
        <v>7</v>
      </c>
      <c r="C26" s="517"/>
      <c r="D26" s="517">
        <v>-4</v>
      </c>
      <c r="E26" s="517">
        <v>5</v>
      </c>
      <c r="F26" s="517">
        <v>2</v>
      </c>
      <c r="G26" s="517">
        <v>2</v>
      </c>
      <c r="H26" s="517">
        <v>-1</v>
      </c>
      <c r="I26" s="517">
        <v>5</v>
      </c>
      <c r="J26" s="517">
        <v>-3</v>
      </c>
      <c r="K26" s="517">
        <v>4</v>
      </c>
      <c r="L26" s="491"/>
      <c r="M26" s="517">
        <v>3</v>
      </c>
      <c r="N26" s="517"/>
      <c r="O26" s="517">
        <v>4</v>
      </c>
      <c r="P26" s="517">
        <v>1</v>
      </c>
      <c r="Q26" s="517">
        <v>4</v>
      </c>
      <c r="R26" s="517">
        <v>-5</v>
      </c>
      <c r="S26" s="517">
        <v>-4</v>
      </c>
      <c r="T26" s="517">
        <v>-3</v>
      </c>
      <c r="U26" s="517">
        <v>-3</v>
      </c>
      <c r="V26" s="517">
        <v>1</v>
      </c>
      <c r="W26" s="512"/>
      <c r="X26" s="518">
        <v>10</v>
      </c>
      <c r="Y26" s="518"/>
      <c r="Z26" s="518"/>
      <c r="AA26" s="518">
        <v>6</v>
      </c>
      <c r="AB26" s="518">
        <v>6</v>
      </c>
      <c r="AC26" s="518">
        <v>-3</v>
      </c>
      <c r="AD26" s="519">
        <v>-5</v>
      </c>
      <c r="AE26" s="519">
        <v>2</v>
      </c>
      <c r="AF26" s="518">
        <v>-6</v>
      </c>
      <c r="AG26" s="518">
        <f t="shared" si="0"/>
        <v>5</v>
      </c>
      <c r="AH26" s="507"/>
      <c r="AI26" s="215"/>
    </row>
    <row r="27" spans="1:37" x14ac:dyDescent="0.2">
      <c r="A27" s="516" t="s">
        <v>140</v>
      </c>
      <c r="B27" s="517">
        <v>4</v>
      </c>
      <c r="C27" s="517">
        <v>2</v>
      </c>
      <c r="D27" s="517">
        <v>4</v>
      </c>
      <c r="E27" s="517">
        <v>4</v>
      </c>
      <c r="F27" s="517">
        <v>1</v>
      </c>
      <c r="G27" s="517">
        <v>3</v>
      </c>
      <c r="H27" s="517">
        <v>3</v>
      </c>
      <c r="I27" s="517">
        <v>-2</v>
      </c>
      <c r="J27" s="517">
        <v>2</v>
      </c>
      <c r="K27" s="517">
        <v>3</v>
      </c>
      <c r="L27" s="491"/>
      <c r="M27" s="517">
        <v>6</v>
      </c>
      <c r="N27" s="517">
        <v>5</v>
      </c>
      <c r="O27" s="517">
        <v>-2</v>
      </c>
      <c r="P27" s="517">
        <v>2</v>
      </c>
      <c r="Q27" s="517">
        <v>4</v>
      </c>
      <c r="R27" s="517">
        <v>2</v>
      </c>
      <c r="S27" s="517">
        <v>3</v>
      </c>
      <c r="T27" s="517">
        <v>-1</v>
      </c>
      <c r="U27" s="517">
        <v>-3</v>
      </c>
      <c r="V27" s="517">
        <v>1</v>
      </c>
      <c r="W27" s="512"/>
      <c r="X27" s="518">
        <v>10</v>
      </c>
      <c r="Y27" s="518">
        <v>7</v>
      </c>
      <c r="Z27" s="518">
        <v>2</v>
      </c>
      <c r="AA27" s="518">
        <v>6</v>
      </c>
      <c r="AB27" s="518">
        <v>5</v>
      </c>
      <c r="AC27" s="518">
        <v>5</v>
      </c>
      <c r="AD27" s="519">
        <v>6</v>
      </c>
      <c r="AE27" s="519">
        <v>-3</v>
      </c>
      <c r="AF27" s="518">
        <v>-1</v>
      </c>
      <c r="AG27" s="518">
        <f t="shared" si="0"/>
        <v>4</v>
      </c>
      <c r="AH27" s="507"/>
      <c r="AI27" s="215"/>
    </row>
    <row r="28" spans="1:37" x14ac:dyDescent="0.2">
      <c r="A28" s="516" t="s">
        <v>141</v>
      </c>
      <c r="B28" s="517">
        <v>1</v>
      </c>
      <c r="C28" s="517">
        <v>-3</v>
      </c>
      <c r="D28" s="517">
        <v>-4</v>
      </c>
      <c r="E28" s="517">
        <v>-3</v>
      </c>
      <c r="F28" s="517">
        <v>1</v>
      </c>
      <c r="G28" s="517">
        <v>-7</v>
      </c>
      <c r="H28" s="517">
        <v>-5</v>
      </c>
      <c r="I28" s="517">
        <v>-4</v>
      </c>
      <c r="J28" s="517">
        <v>-6</v>
      </c>
      <c r="K28" s="517">
        <v>-5</v>
      </c>
      <c r="L28" s="491"/>
      <c r="M28" s="517">
        <v>-9</v>
      </c>
      <c r="N28" s="517">
        <v>-1</v>
      </c>
      <c r="O28" s="517">
        <v>-8</v>
      </c>
      <c r="P28" s="517">
        <v>-7</v>
      </c>
      <c r="Q28" s="517">
        <v>-3</v>
      </c>
      <c r="R28" s="517">
        <v>-3</v>
      </c>
      <c r="S28" s="517">
        <v>-2</v>
      </c>
      <c r="T28" s="517">
        <v>-3</v>
      </c>
      <c r="U28" s="517">
        <v>-1</v>
      </c>
      <c r="V28" s="517">
        <v>-1</v>
      </c>
      <c r="W28" s="512"/>
      <c r="X28" s="518">
        <v>-8</v>
      </c>
      <c r="Y28" s="518">
        <v>-4</v>
      </c>
      <c r="Z28" s="518">
        <v>-12</v>
      </c>
      <c r="AA28" s="518">
        <v>-10</v>
      </c>
      <c r="AB28" s="518">
        <v>-2</v>
      </c>
      <c r="AC28" s="518">
        <v>-10</v>
      </c>
      <c r="AD28" s="519">
        <v>-7</v>
      </c>
      <c r="AE28" s="519">
        <v>-7</v>
      </c>
      <c r="AF28" s="518">
        <v>-7</v>
      </c>
      <c r="AG28" s="518">
        <f t="shared" si="0"/>
        <v>-6</v>
      </c>
      <c r="AH28" s="507"/>
      <c r="AI28" s="215"/>
    </row>
    <row r="29" spans="1:37" x14ac:dyDescent="0.2">
      <c r="A29" s="516" t="s">
        <v>142</v>
      </c>
      <c r="B29" s="517">
        <v>-5</v>
      </c>
      <c r="C29" s="517">
        <v>1</v>
      </c>
      <c r="D29" s="517">
        <v>1</v>
      </c>
      <c r="E29" s="517">
        <v>4</v>
      </c>
      <c r="F29" s="517">
        <v>-1</v>
      </c>
      <c r="G29" s="517">
        <v>1</v>
      </c>
      <c r="H29" s="517">
        <v>1</v>
      </c>
      <c r="I29" s="517">
        <v>5</v>
      </c>
      <c r="J29" s="517">
        <v>1</v>
      </c>
      <c r="K29" s="517">
        <v>6</v>
      </c>
      <c r="L29" s="491"/>
      <c r="M29" s="517">
        <v>-2</v>
      </c>
      <c r="N29" s="517">
        <v>-1</v>
      </c>
      <c r="O29" s="517">
        <v>-6</v>
      </c>
      <c r="P29" s="517"/>
      <c r="Q29" s="517">
        <v>2</v>
      </c>
      <c r="R29" s="517"/>
      <c r="S29" s="517">
        <v>-3</v>
      </c>
      <c r="T29" s="517">
        <v>-2</v>
      </c>
      <c r="U29" s="517">
        <v>1</v>
      </c>
      <c r="V29" s="517">
        <v>-5</v>
      </c>
      <c r="W29" s="512"/>
      <c r="X29" s="518">
        <v>-7</v>
      </c>
      <c r="Y29" s="518"/>
      <c r="Z29" s="518">
        <v>-5</v>
      </c>
      <c r="AA29" s="518">
        <v>4</v>
      </c>
      <c r="AB29" s="518">
        <v>1</v>
      </c>
      <c r="AC29" s="518">
        <v>1</v>
      </c>
      <c r="AD29" s="519">
        <v>-2</v>
      </c>
      <c r="AE29" s="519">
        <v>3</v>
      </c>
      <c r="AF29" s="518">
        <v>2</v>
      </c>
      <c r="AG29" s="518">
        <f t="shared" si="0"/>
        <v>1</v>
      </c>
      <c r="AH29" s="507"/>
      <c r="AI29" s="215"/>
    </row>
    <row r="30" spans="1:37" x14ac:dyDescent="0.2">
      <c r="A30" s="516" t="s">
        <v>143</v>
      </c>
      <c r="B30" s="517"/>
      <c r="C30" s="517">
        <v>2</v>
      </c>
      <c r="D30" s="517">
        <v>-2</v>
      </c>
      <c r="E30" s="517">
        <v>1</v>
      </c>
      <c r="F30" s="517">
        <v>-1</v>
      </c>
      <c r="G30" s="517">
        <v>3</v>
      </c>
      <c r="H30" s="517"/>
      <c r="I30" s="517">
        <v>-5</v>
      </c>
      <c r="J30" s="517">
        <v>1</v>
      </c>
      <c r="K30" s="517">
        <v>-2</v>
      </c>
      <c r="L30" s="491"/>
      <c r="M30" s="517">
        <v>3</v>
      </c>
      <c r="N30" s="517"/>
      <c r="O30" s="517"/>
      <c r="P30" s="517">
        <v>-1</v>
      </c>
      <c r="Q30" s="517"/>
      <c r="R30" s="517">
        <v>5</v>
      </c>
      <c r="S30" s="517">
        <v>-6</v>
      </c>
      <c r="T30" s="517">
        <v>-2</v>
      </c>
      <c r="U30" s="517">
        <v>1</v>
      </c>
      <c r="V30" s="517">
        <v>0</v>
      </c>
      <c r="W30" s="512"/>
      <c r="X30" s="518">
        <v>3</v>
      </c>
      <c r="Y30" s="518">
        <v>2</v>
      </c>
      <c r="Z30" s="518">
        <v>-2</v>
      </c>
      <c r="AA30" s="518"/>
      <c r="AB30" s="518">
        <v>-1</v>
      </c>
      <c r="AC30" s="518">
        <v>8</v>
      </c>
      <c r="AD30" s="519">
        <v>-6</v>
      </c>
      <c r="AE30" s="519">
        <v>-7</v>
      </c>
      <c r="AF30" s="518">
        <v>2</v>
      </c>
      <c r="AG30" s="518">
        <f t="shared" si="0"/>
        <v>-2</v>
      </c>
      <c r="AH30" s="507"/>
      <c r="AI30" s="215"/>
    </row>
    <row r="31" spans="1:37" x14ac:dyDescent="0.2">
      <c r="A31" s="516" t="s">
        <v>144</v>
      </c>
      <c r="B31" s="517">
        <v>-8</v>
      </c>
      <c r="C31" s="517">
        <v>-2</v>
      </c>
      <c r="D31" s="517">
        <v>-2</v>
      </c>
      <c r="E31" s="517">
        <v>2</v>
      </c>
      <c r="F31" s="517">
        <v>-3</v>
      </c>
      <c r="G31" s="517">
        <v>-2</v>
      </c>
      <c r="H31" s="517">
        <v>-1</v>
      </c>
      <c r="I31" s="517">
        <v>-1</v>
      </c>
      <c r="J31" s="517">
        <v>0</v>
      </c>
      <c r="K31" s="517">
        <v>-5</v>
      </c>
      <c r="L31" s="491"/>
      <c r="M31" s="517">
        <v>-4</v>
      </c>
      <c r="N31" s="517">
        <v>-8</v>
      </c>
      <c r="O31" s="517">
        <v>-1</v>
      </c>
      <c r="P31" s="517">
        <v>-2</v>
      </c>
      <c r="Q31" s="517">
        <v>-4</v>
      </c>
      <c r="R31" s="517">
        <v>-1</v>
      </c>
      <c r="S31" s="517">
        <v>-1</v>
      </c>
      <c r="T31" s="517">
        <v>2</v>
      </c>
      <c r="U31" s="517">
        <v>0</v>
      </c>
      <c r="V31" s="517">
        <v>-3</v>
      </c>
      <c r="W31" s="512"/>
      <c r="X31" s="518">
        <v>-12</v>
      </c>
      <c r="Y31" s="518">
        <v>-10</v>
      </c>
      <c r="Z31" s="518">
        <v>-3</v>
      </c>
      <c r="AA31" s="518"/>
      <c r="AB31" s="518">
        <v>-7</v>
      </c>
      <c r="AC31" s="518">
        <v>-3</v>
      </c>
      <c r="AD31" s="519">
        <v>-2</v>
      </c>
      <c r="AE31" s="519">
        <v>1</v>
      </c>
      <c r="AF31" s="518">
        <v>0</v>
      </c>
      <c r="AG31" s="518">
        <f t="shared" si="0"/>
        <v>-8</v>
      </c>
      <c r="AH31" s="507"/>
      <c r="AI31" s="215"/>
    </row>
    <row r="32" spans="1:37" x14ac:dyDescent="0.2">
      <c r="A32" s="516" t="s">
        <v>145</v>
      </c>
      <c r="B32" s="517">
        <v>1</v>
      </c>
      <c r="C32" s="517">
        <v>9</v>
      </c>
      <c r="D32" s="517">
        <v>11</v>
      </c>
      <c r="E32" s="517">
        <v>2</v>
      </c>
      <c r="F32" s="517">
        <v>4</v>
      </c>
      <c r="G32" s="517">
        <v>10</v>
      </c>
      <c r="H32" s="517">
        <v>16</v>
      </c>
      <c r="I32" s="517"/>
      <c r="J32" s="517">
        <v>-4</v>
      </c>
      <c r="K32" s="517">
        <v>7</v>
      </c>
      <c r="L32" s="491"/>
      <c r="M32" s="517">
        <v>37</v>
      </c>
      <c r="N32" s="517">
        <v>37</v>
      </c>
      <c r="O32" s="517">
        <v>28</v>
      </c>
      <c r="P32" s="517">
        <v>31</v>
      </c>
      <c r="Q32" s="517">
        <v>30</v>
      </c>
      <c r="R32" s="517">
        <v>31</v>
      </c>
      <c r="S32" s="517">
        <v>26</v>
      </c>
      <c r="T32" s="517">
        <v>20</v>
      </c>
      <c r="U32" s="517">
        <v>27</v>
      </c>
      <c r="V32" s="517">
        <v>20</v>
      </c>
      <c r="W32" s="512"/>
      <c r="X32" s="518">
        <v>38</v>
      </c>
      <c r="Y32" s="518">
        <v>46</v>
      </c>
      <c r="Z32" s="518">
        <v>39</v>
      </c>
      <c r="AA32" s="518">
        <v>33</v>
      </c>
      <c r="AB32" s="518">
        <v>34</v>
      </c>
      <c r="AC32" s="518">
        <v>41</v>
      </c>
      <c r="AD32" s="519">
        <v>42</v>
      </c>
      <c r="AE32" s="519">
        <v>20</v>
      </c>
      <c r="AF32" s="518">
        <v>23</v>
      </c>
      <c r="AG32" s="518">
        <f t="shared" si="0"/>
        <v>27</v>
      </c>
      <c r="AH32" s="507"/>
      <c r="AI32" s="215"/>
    </row>
    <row r="33" spans="1:37" x14ac:dyDescent="0.2">
      <c r="A33" s="516" t="s">
        <v>146</v>
      </c>
      <c r="B33" s="517">
        <v>2</v>
      </c>
      <c r="C33" s="517">
        <v>1</v>
      </c>
      <c r="D33" s="517">
        <v>-3</v>
      </c>
      <c r="E33" s="517">
        <v>-5</v>
      </c>
      <c r="F33" s="517">
        <v>-1</v>
      </c>
      <c r="G33" s="517">
        <v>-2</v>
      </c>
      <c r="H33" s="517">
        <v>-2</v>
      </c>
      <c r="I33" s="517">
        <v>3</v>
      </c>
      <c r="J33" s="517">
        <v>1</v>
      </c>
      <c r="K33" s="517">
        <v>-1</v>
      </c>
      <c r="L33" s="491"/>
      <c r="M33" s="517">
        <v>-6</v>
      </c>
      <c r="N33" s="517">
        <v>-4</v>
      </c>
      <c r="O33" s="517">
        <v>-1</v>
      </c>
      <c r="P33" s="517">
        <v>-6</v>
      </c>
      <c r="Q33" s="517">
        <v>-5</v>
      </c>
      <c r="R33" s="517"/>
      <c r="S33" s="517"/>
      <c r="T33" s="517">
        <v>-1</v>
      </c>
      <c r="U33" s="517">
        <v>-5</v>
      </c>
      <c r="V33" s="517">
        <v>-2</v>
      </c>
      <c r="W33" s="512"/>
      <c r="X33" s="518">
        <v>-4</v>
      </c>
      <c r="Y33" s="518">
        <v>-3</v>
      </c>
      <c r="Z33" s="518">
        <v>-4</v>
      </c>
      <c r="AA33" s="518">
        <v>-11</v>
      </c>
      <c r="AB33" s="518">
        <v>-6</v>
      </c>
      <c r="AC33" s="518">
        <v>-2</v>
      </c>
      <c r="AD33" s="519">
        <v>-2</v>
      </c>
      <c r="AE33" s="519">
        <v>2</v>
      </c>
      <c r="AF33" s="518">
        <v>-4</v>
      </c>
      <c r="AG33" s="518">
        <f t="shared" si="0"/>
        <v>-3</v>
      </c>
      <c r="AH33" s="507"/>
    </row>
    <row r="34" spans="1:37" x14ac:dyDescent="0.2">
      <c r="A34" s="516" t="s">
        <v>147</v>
      </c>
      <c r="B34" s="517"/>
      <c r="C34" s="517">
        <v>-3</v>
      </c>
      <c r="D34" s="517">
        <v>-2</v>
      </c>
      <c r="E34" s="517">
        <v>-3</v>
      </c>
      <c r="F34" s="517">
        <v>-3</v>
      </c>
      <c r="G34" s="517"/>
      <c r="H34" s="517">
        <v>-1</v>
      </c>
      <c r="I34" s="517">
        <v>1</v>
      </c>
      <c r="J34" s="517"/>
      <c r="K34" s="517">
        <v>-2</v>
      </c>
      <c r="L34" s="491"/>
      <c r="M34" s="517">
        <v>-2</v>
      </c>
      <c r="N34" s="517">
        <v>-1</v>
      </c>
      <c r="O34" s="517">
        <v>-3</v>
      </c>
      <c r="P34" s="517">
        <v>-4</v>
      </c>
      <c r="Q34" s="517">
        <v>-3</v>
      </c>
      <c r="R34" s="517">
        <v>-3</v>
      </c>
      <c r="S34" s="517">
        <v>-2</v>
      </c>
      <c r="T34" s="517">
        <v>-1</v>
      </c>
      <c r="U34" s="517">
        <v>-1</v>
      </c>
      <c r="V34" s="517"/>
      <c r="W34" s="512"/>
      <c r="X34" s="518">
        <v>-2</v>
      </c>
      <c r="Y34" s="518">
        <v>-4</v>
      </c>
      <c r="Z34" s="518">
        <v>-5</v>
      </c>
      <c r="AA34" s="518">
        <v>-7</v>
      </c>
      <c r="AB34" s="518">
        <v>-6</v>
      </c>
      <c r="AC34" s="518">
        <v>-3</v>
      </c>
      <c r="AD34" s="519">
        <v>-3</v>
      </c>
      <c r="AE34" s="519">
        <v>0</v>
      </c>
      <c r="AF34" s="518">
        <v>-1</v>
      </c>
      <c r="AG34" s="518">
        <f t="shared" si="0"/>
        <v>-2</v>
      </c>
      <c r="AH34" s="507"/>
      <c r="AI34" s="215"/>
    </row>
    <row r="35" spans="1:37" x14ac:dyDescent="0.2">
      <c r="A35" s="516" t="s">
        <v>148</v>
      </c>
      <c r="B35" s="517">
        <v>2</v>
      </c>
      <c r="C35" s="517">
        <v>1</v>
      </c>
      <c r="D35" s="517">
        <v>2</v>
      </c>
      <c r="E35" s="517">
        <v>-1</v>
      </c>
      <c r="F35" s="517">
        <v>3</v>
      </c>
      <c r="G35" s="517">
        <v>11</v>
      </c>
      <c r="H35" s="517">
        <v>1</v>
      </c>
      <c r="I35" s="517">
        <v>-1</v>
      </c>
      <c r="J35" s="517">
        <v>0</v>
      </c>
      <c r="K35" s="517">
        <v>-3</v>
      </c>
      <c r="L35" s="491"/>
      <c r="M35" s="517">
        <v>-7</v>
      </c>
      <c r="N35" s="517">
        <v>-3</v>
      </c>
      <c r="O35" s="517">
        <v>-5</v>
      </c>
      <c r="P35" s="517">
        <v>-8</v>
      </c>
      <c r="Q35" s="517">
        <v>-2</v>
      </c>
      <c r="R35" s="517">
        <v>-2</v>
      </c>
      <c r="S35" s="517"/>
      <c r="T35" s="517">
        <v>3</v>
      </c>
      <c r="U35" s="517">
        <v>-2</v>
      </c>
      <c r="V35" s="517">
        <v>-2</v>
      </c>
      <c r="W35" s="512"/>
      <c r="X35" s="518">
        <v>-5</v>
      </c>
      <c r="Y35" s="518">
        <v>-2</v>
      </c>
      <c r="Z35" s="518">
        <v>-3</v>
      </c>
      <c r="AA35" s="518">
        <v>-9</v>
      </c>
      <c r="AB35" s="518">
        <v>1</v>
      </c>
      <c r="AC35" s="518">
        <v>9</v>
      </c>
      <c r="AD35" s="519">
        <v>1</v>
      </c>
      <c r="AE35" s="519">
        <v>2</v>
      </c>
      <c r="AF35" s="518">
        <v>-2</v>
      </c>
      <c r="AG35" s="518">
        <f t="shared" si="0"/>
        <v>-5</v>
      </c>
      <c r="AH35" s="507"/>
      <c r="AI35" s="215"/>
    </row>
    <row r="36" spans="1:37" x14ac:dyDescent="0.2">
      <c r="A36" s="516" t="s">
        <v>149</v>
      </c>
      <c r="B36" s="517">
        <v>-2</v>
      </c>
      <c r="C36" s="517"/>
      <c r="D36" s="517"/>
      <c r="E36" s="517">
        <v>-1</v>
      </c>
      <c r="F36" s="517">
        <v>-2</v>
      </c>
      <c r="G36" s="517">
        <v>-1</v>
      </c>
      <c r="H36" s="517"/>
      <c r="I36" s="517"/>
      <c r="J36" s="517">
        <v>-5</v>
      </c>
      <c r="K36" s="517">
        <v>-1</v>
      </c>
      <c r="L36" s="491"/>
      <c r="M36" s="517">
        <v>-4</v>
      </c>
      <c r="N36" s="517">
        <v>-1</v>
      </c>
      <c r="O36" s="517">
        <v>-4</v>
      </c>
      <c r="P36" s="517">
        <v>-5</v>
      </c>
      <c r="Q36" s="517">
        <v>-2</v>
      </c>
      <c r="R36" s="517">
        <v>-1</v>
      </c>
      <c r="S36" s="517">
        <v>-5</v>
      </c>
      <c r="T36" s="517">
        <v>-8</v>
      </c>
      <c r="U36" s="517">
        <v>-5</v>
      </c>
      <c r="V36" s="517">
        <v>0</v>
      </c>
      <c r="W36" s="512"/>
      <c r="X36" s="518">
        <v>-6</v>
      </c>
      <c r="Y36" s="518">
        <v>-1</v>
      </c>
      <c r="Z36" s="518">
        <v>-4</v>
      </c>
      <c r="AA36" s="518">
        <v>-6</v>
      </c>
      <c r="AB36" s="518">
        <v>-4</v>
      </c>
      <c r="AC36" s="518">
        <v>-2</v>
      </c>
      <c r="AD36" s="519">
        <v>-5</v>
      </c>
      <c r="AE36" s="519">
        <v>-8</v>
      </c>
      <c r="AF36" s="518">
        <v>-10</v>
      </c>
      <c r="AG36" s="518">
        <f t="shared" si="0"/>
        <v>-1</v>
      </c>
      <c r="AH36" s="507"/>
      <c r="AI36" s="215"/>
    </row>
    <row r="37" spans="1:37" x14ac:dyDescent="0.2">
      <c r="A37" s="516" t="s">
        <v>150</v>
      </c>
      <c r="B37" s="517">
        <v>-3</v>
      </c>
      <c r="C37" s="517">
        <v>1</v>
      </c>
      <c r="D37" s="517">
        <v>-1</v>
      </c>
      <c r="E37" s="517">
        <v>-2</v>
      </c>
      <c r="F37" s="517">
        <v>-2</v>
      </c>
      <c r="G37" s="517">
        <v>6</v>
      </c>
      <c r="H37" s="517">
        <v>2</v>
      </c>
      <c r="I37" s="517">
        <v>-2</v>
      </c>
      <c r="J37" s="517">
        <v>-1</v>
      </c>
      <c r="K37" s="517">
        <v>-6</v>
      </c>
      <c r="L37" s="491"/>
      <c r="M37" s="517">
        <v>2</v>
      </c>
      <c r="N37" s="517"/>
      <c r="O37" s="517">
        <v>1</v>
      </c>
      <c r="P37" s="517">
        <v>-1</v>
      </c>
      <c r="Q37" s="517">
        <v>1</v>
      </c>
      <c r="R37" s="517">
        <v>-4</v>
      </c>
      <c r="S37" s="517">
        <v>-2</v>
      </c>
      <c r="T37" s="517">
        <v>-1</v>
      </c>
      <c r="U37" s="517">
        <v>0</v>
      </c>
      <c r="V37" s="517">
        <v>0</v>
      </c>
      <c r="W37" s="512"/>
      <c r="X37" s="518">
        <v>-1</v>
      </c>
      <c r="Y37" s="518">
        <v>1</v>
      </c>
      <c r="Z37" s="518"/>
      <c r="AA37" s="518">
        <v>-3</v>
      </c>
      <c r="AB37" s="518">
        <v>-1</v>
      </c>
      <c r="AC37" s="518">
        <v>2</v>
      </c>
      <c r="AD37" s="519"/>
      <c r="AE37" s="519">
        <v>-3</v>
      </c>
      <c r="AF37" s="518">
        <v>-1</v>
      </c>
      <c r="AG37" s="518">
        <f t="shared" si="0"/>
        <v>-6</v>
      </c>
      <c r="AH37" s="507"/>
      <c r="AI37" s="215"/>
    </row>
    <row r="38" spans="1:37" s="507" customFormat="1" x14ac:dyDescent="0.2">
      <c r="A38" s="516" t="s">
        <v>151</v>
      </c>
      <c r="B38" s="517">
        <v>3</v>
      </c>
      <c r="C38" s="517">
        <v>1</v>
      </c>
      <c r="D38" s="517">
        <v>2</v>
      </c>
      <c r="E38" s="517">
        <v>5</v>
      </c>
      <c r="F38" s="517">
        <v>9</v>
      </c>
      <c r="G38" s="517">
        <v>-2</v>
      </c>
      <c r="H38" s="517">
        <v>-1</v>
      </c>
      <c r="I38" s="517">
        <v>5</v>
      </c>
      <c r="J38" s="517">
        <v>-2</v>
      </c>
      <c r="K38" s="517">
        <v>3</v>
      </c>
      <c r="L38" s="491"/>
      <c r="M38" s="517">
        <v>-2</v>
      </c>
      <c r="N38" s="517">
        <v>3</v>
      </c>
      <c r="O38" s="517">
        <v>2</v>
      </c>
      <c r="P38" s="517">
        <v>-2</v>
      </c>
      <c r="Q38" s="517"/>
      <c r="R38" s="517">
        <v>-1</v>
      </c>
      <c r="S38" s="517">
        <v>-2</v>
      </c>
      <c r="T38" s="517">
        <v>-2</v>
      </c>
      <c r="U38" s="517">
        <v>5</v>
      </c>
      <c r="V38" s="517">
        <v>2</v>
      </c>
      <c r="W38" s="512"/>
      <c r="X38" s="518">
        <v>1</v>
      </c>
      <c r="Y38" s="518">
        <v>4</v>
      </c>
      <c r="Z38" s="518">
        <v>4</v>
      </c>
      <c r="AA38" s="518">
        <v>3</v>
      </c>
      <c r="AB38" s="518">
        <v>9</v>
      </c>
      <c r="AC38" s="518">
        <v>-3</v>
      </c>
      <c r="AD38" s="519">
        <v>-3</v>
      </c>
      <c r="AE38" s="519">
        <v>3</v>
      </c>
      <c r="AF38" s="518">
        <v>3</v>
      </c>
      <c r="AG38" s="518">
        <f t="shared" si="0"/>
        <v>5</v>
      </c>
      <c r="AI38" s="215"/>
      <c r="AJ38" s="209"/>
      <c r="AK38" s="209"/>
    </row>
    <row r="39" spans="1:37" s="507" customFormat="1" x14ac:dyDescent="0.2">
      <c r="A39" s="520" t="s">
        <v>152</v>
      </c>
      <c r="B39" s="521">
        <v>8</v>
      </c>
      <c r="C39" s="521">
        <v>-4</v>
      </c>
      <c r="D39" s="521">
        <v>-1</v>
      </c>
      <c r="E39" s="521">
        <v>5</v>
      </c>
      <c r="F39" s="521">
        <v>-3</v>
      </c>
      <c r="G39" s="521">
        <v>-2</v>
      </c>
      <c r="H39" s="521">
        <v>2</v>
      </c>
      <c r="I39" s="521">
        <v>1</v>
      </c>
      <c r="J39" s="521">
        <v>1</v>
      </c>
      <c r="K39" s="521">
        <v>-10</v>
      </c>
      <c r="L39" s="491"/>
      <c r="M39" s="521">
        <v>7</v>
      </c>
      <c r="N39" s="521">
        <v>-6</v>
      </c>
      <c r="O39" s="521">
        <v>9</v>
      </c>
      <c r="P39" s="521">
        <v>3</v>
      </c>
      <c r="Q39" s="521">
        <v>3</v>
      </c>
      <c r="R39" s="521">
        <v>3</v>
      </c>
      <c r="S39" s="521">
        <v>2</v>
      </c>
      <c r="T39" s="521">
        <v>13</v>
      </c>
      <c r="U39" s="521">
        <v>0</v>
      </c>
      <c r="V39" s="521">
        <v>6</v>
      </c>
      <c r="W39" s="512"/>
      <c r="X39" s="522">
        <v>15</v>
      </c>
      <c r="Y39" s="522">
        <v>-10</v>
      </c>
      <c r="Z39" s="522">
        <v>8</v>
      </c>
      <c r="AA39" s="522">
        <v>8</v>
      </c>
      <c r="AB39" s="522"/>
      <c r="AC39" s="522">
        <v>1</v>
      </c>
      <c r="AD39" s="523">
        <v>4</v>
      </c>
      <c r="AE39" s="523">
        <v>14</v>
      </c>
      <c r="AF39" s="522">
        <v>1</v>
      </c>
      <c r="AG39" s="522">
        <f t="shared" si="0"/>
        <v>-4</v>
      </c>
      <c r="AI39" s="215"/>
      <c r="AJ39" s="209"/>
      <c r="AK39" s="209"/>
    </row>
    <row r="40" spans="1:37" x14ac:dyDescent="0.2">
      <c r="A40" s="211"/>
      <c r="B40" s="524"/>
      <c r="C40" s="507"/>
      <c r="D40" s="507"/>
      <c r="E40" s="507"/>
      <c r="F40" s="507"/>
      <c r="G40" s="507"/>
      <c r="H40" s="507"/>
      <c r="I40" s="507"/>
      <c r="J40" s="507"/>
      <c r="L40" s="214"/>
      <c r="N40" s="216"/>
      <c r="O40" s="216"/>
      <c r="P40" s="216"/>
      <c r="Q40" s="216"/>
      <c r="R40" s="216"/>
      <c r="S40" s="216"/>
      <c r="T40" s="216"/>
      <c r="U40" s="216"/>
      <c r="W40" s="216"/>
      <c r="AC40" s="217"/>
      <c r="AD40" s="217"/>
      <c r="AE40" s="217"/>
      <c r="AH40" s="507"/>
      <c r="AI40" s="215"/>
    </row>
    <row r="41" spans="1:37" x14ac:dyDescent="0.2">
      <c r="A41" s="294" t="s">
        <v>466</v>
      </c>
      <c r="B41" s="524"/>
      <c r="C41" s="524"/>
      <c r="D41" s="524"/>
      <c r="E41" s="524"/>
      <c r="F41" s="524"/>
      <c r="G41" s="524"/>
      <c r="H41" s="524"/>
      <c r="I41" s="524"/>
      <c r="J41" s="524"/>
      <c r="K41" s="216"/>
      <c r="L41" s="214"/>
      <c r="M41" s="211"/>
      <c r="N41" s="211"/>
      <c r="O41" s="211"/>
      <c r="P41" s="211"/>
      <c r="Q41" s="211"/>
      <c r="R41" s="216"/>
      <c r="S41" s="216"/>
      <c r="T41" s="216"/>
      <c r="U41" s="216"/>
      <c r="V41" s="216"/>
      <c r="W41" s="216"/>
      <c r="AI41" s="215"/>
    </row>
    <row r="42" spans="1:37" x14ac:dyDescent="0.2">
      <c r="A42" s="295" t="s">
        <v>469</v>
      </c>
      <c r="B42" s="216"/>
      <c r="C42" s="216"/>
      <c r="D42" s="216"/>
      <c r="E42" s="216"/>
      <c r="F42" s="216"/>
      <c r="G42" s="216"/>
      <c r="H42" s="216"/>
      <c r="I42" s="216"/>
      <c r="J42" s="216"/>
      <c r="K42" s="216"/>
      <c r="M42" s="216"/>
      <c r="N42" s="216"/>
      <c r="O42" s="216"/>
      <c r="P42" s="216"/>
      <c r="Q42" s="216"/>
      <c r="R42" s="216"/>
      <c r="S42" s="216"/>
      <c r="T42" s="216"/>
      <c r="U42" s="216"/>
      <c r="V42" s="216"/>
      <c r="W42" s="216"/>
      <c r="AI42" s="515"/>
      <c r="AJ42" s="507"/>
      <c r="AK42" s="507"/>
    </row>
    <row r="43" spans="1:37" x14ac:dyDescent="0.2">
      <c r="L43" s="216"/>
      <c r="AI43" s="515"/>
      <c r="AJ43" s="507"/>
      <c r="AK43" s="507"/>
    </row>
    <row r="44" spans="1:37" x14ac:dyDescent="0.2">
      <c r="L44" s="216"/>
    </row>
  </sheetData>
  <mergeCells count="6">
    <mergeCell ref="A1:AC1"/>
    <mergeCell ref="A5:AF5"/>
    <mergeCell ref="B7:J7"/>
    <mergeCell ref="M7:U7"/>
    <mergeCell ref="X7:AF7"/>
    <mergeCell ref="A2:AG2"/>
  </mergeCells>
  <conditionalFormatting sqref="L40:L41">
    <cfRule type="cellIs" dxfId="11" priority="29" operator="greaterThan">
      <formula>0</formula>
    </cfRule>
    <cfRule type="cellIs" dxfId="10" priority="30" operator="lessThan">
      <formula>0</formula>
    </cfRule>
  </conditionalFormatting>
  <conditionalFormatting sqref="M20:O20">
    <cfRule type="cellIs" dxfId="9" priority="3" operator="greaterThan">
      <formula>0</formula>
    </cfRule>
    <cfRule type="cellIs" dxfId="8" priority="4" operator="lessThan">
      <formula>0</formula>
    </cfRule>
  </conditionalFormatting>
  <conditionalFormatting sqref="R20:S20">
    <cfRule type="cellIs" dxfId="7" priority="1" operator="greaterThan">
      <formula>0</formula>
    </cfRule>
    <cfRule type="cellIs" dxfId="6" priority="2" operator="lessThan">
      <formula>0</formula>
    </cfRule>
  </conditionalFormatting>
  <conditionalFormatting sqref="B10:AG39">
    <cfRule type="cellIs" dxfId="5" priority="9" operator="greaterThan">
      <formula>0</formula>
    </cfRule>
    <cfRule type="cellIs" dxfId="4" priority="10" operator="lessThan">
      <formula>0</formula>
    </cfRule>
  </conditionalFormatting>
  <conditionalFormatting sqref="B20:D20">
    <cfRule type="cellIs" dxfId="3" priority="7" operator="greaterThan">
      <formula>0</formula>
    </cfRule>
    <cfRule type="cellIs" dxfId="2" priority="8" operator="lessThan">
      <formula>0</formula>
    </cfRule>
  </conditionalFormatting>
  <conditionalFormatting sqref="F20:H20">
    <cfRule type="cellIs" dxfId="1" priority="5" operator="greaterThan">
      <formula>0</formula>
    </cfRule>
    <cfRule type="cellIs" dxfId="0" priority="6" operator="lessThan">
      <formula>0</formula>
    </cfRule>
  </conditionalFormatting>
  <printOptions horizontalCentered="1"/>
  <pageMargins left="0.39370078740157483" right="0.39370078740157483" top="0.47244094488188981" bottom="0.47244094488188981" header="0.31496062992125984" footer="0.31496062992125984"/>
  <pageSetup paperSize="9" scale="77" orientation="landscape" r:id="rId1"/>
  <headerFooter alignWithMargins="0">
    <oddHeader>&amp;L&amp;"Times New Roman,Gras"&amp;9DGRH A1-1&amp;R&amp;"Times New Roman,Gras"&amp;9Juillet 2023</oddHeader>
    <oddFooter>&amp;C&amp;"Times New Roman,Gras"&amp;9Page &amp;P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7"/>
  <sheetViews>
    <sheetView workbookViewId="0">
      <selection activeCell="K19" sqref="K19"/>
    </sheetView>
  </sheetViews>
  <sheetFormatPr baseColWidth="10" defaultRowHeight="12.75" x14ac:dyDescent="0.2"/>
  <cols>
    <col min="1" max="1" width="28" customWidth="1"/>
    <col min="2" max="2" width="10.1640625" customWidth="1"/>
    <col min="3" max="3" width="9.6640625" customWidth="1"/>
    <col min="4" max="4" width="8" customWidth="1"/>
    <col min="5" max="5" width="9.1640625" customWidth="1"/>
    <col min="6" max="6" width="10.33203125" customWidth="1"/>
    <col min="7" max="7" width="8" customWidth="1"/>
    <col min="8" max="8" width="10" customWidth="1"/>
    <col min="9" max="9" width="9.33203125" customWidth="1"/>
    <col min="10" max="10" width="8.6640625" customWidth="1"/>
  </cols>
  <sheetData>
    <row r="1" spans="1:10" ht="13.5" thickBot="1" x14ac:dyDescent="0.25">
      <c r="J1" s="399"/>
    </row>
    <row r="2" spans="1:10" ht="13.5" customHeight="1" thickTop="1" x14ac:dyDescent="0.2">
      <c r="A2" s="636" t="s">
        <v>483</v>
      </c>
      <c r="B2" s="637"/>
      <c r="C2" s="637"/>
      <c r="D2" s="637"/>
      <c r="E2" s="637"/>
      <c r="F2" s="637"/>
      <c r="G2" s="637"/>
      <c r="H2" s="637"/>
      <c r="I2" s="637"/>
      <c r="J2" s="638"/>
    </row>
    <row r="3" spans="1:10" ht="13.5" thickBot="1" x14ac:dyDescent="0.25">
      <c r="A3" s="639"/>
      <c r="B3" s="640"/>
      <c r="C3" s="640"/>
      <c r="D3" s="640"/>
      <c r="E3" s="640"/>
      <c r="F3" s="640"/>
      <c r="G3" s="640"/>
      <c r="H3" s="640"/>
      <c r="I3" s="640"/>
      <c r="J3" s="641"/>
    </row>
    <row r="4" spans="1:10" ht="13.5" thickTop="1" x14ac:dyDescent="0.2"/>
    <row r="5" spans="1:10" x14ac:dyDescent="0.2">
      <c r="A5" s="642" t="s">
        <v>474</v>
      </c>
      <c r="B5" s="642"/>
      <c r="C5" s="642"/>
      <c r="D5" s="642"/>
      <c r="E5" s="642"/>
      <c r="F5" s="642"/>
      <c r="G5" s="642"/>
      <c r="H5" s="642"/>
      <c r="I5" s="642"/>
      <c r="J5" s="642"/>
    </row>
    <row r="7" spans="1:10" x14ac:dyDescent="0.2">
      <c r="A7" s="438"/>
      <c r="B7" s="630" t="s">
        <v>154</v>
      </c>
      <c r="C7" s="631"/>
      <c r="D7" s="632"/>
      <c r="E7" s="630" t="s">
        <v>155</v>
      </c>
      <c r="F7" s="631"/>
      <c r="G7" s="632"/>
      <c r="H7" s="633" t="s">
        <v>88</v>
      </c>
      <c r="I7" s="634"/>
      <c r="J7" s="635"/>
    </row>
    <row r="8" spans="1:10" x14ac:dyDescent="0.2">
      <c r="A8" s="439"/>
      <c r="B8" s="457" t="s">
        <v>414</v>
      </c>
      <c r="C8" s="457" t="s">
        <v>415</v>
      </c>
      <c r="D8" s="457" t="s">
        <v>88</v>
      </c>
      <c r="E8" s="457" t="s">
        <v>414</v>
      </c>
      <c r="F8" s="457" t="s">
        <v>415</v>
      </c>
      <c r="G8" s="457" t="s">
        <v>88</v>
      </c>
      <c r="H8" s="457" t="s">
        <v>414</v>
      </c>
      <c r="I8" s="457" t="s">
        <v>415</v>
      </c>
      <c r="J8" s="457" t="s">
        <v>88</v>
      </c>
    </row>
    <row r="9" spans="1:10" x14ac:dyDescent="0.2">
      <c r="A9" s="458" t="s">
        <v>416</v>
      </c>
      <c r="B9" s="444">
        <v>254</v>
      </c>
      <c r="C9" s="445">
        <v>242</v>
      </c>
      <c r="D9" s="444">
        <v>496</v>
      </c>
      <c r="E9" s="445">
        <v>122</v>
      </c>
      <c r="F9" s="444">
        <v>74</v>
      </c>
      <c r="G9" s="445">
        <v>196</v>
      </c>
      <c r="H9" s="446">
        <f>B9+E9</f>
        <v>376</v>
      </c>
      <c r="I9" s="446">
        <f>C9+F9</f>
        <v>316</v>
      </c>
      <c r="J9" s="446">
        <f>H9+I9</f>
        <v>692</v>
      </c>
    </row>
    <row r="10" spans="1:10" ht="36.75" customHeight="1" x14ac:dyDescent="0.2">
      <c r="A10" s="459" t="s">
        <v>417</v>
      </c>
      <c r="B10" s="447">
        <v>79</v>
      </c>
      <c r="C10" s="447">
        <v>81</v>
      </c>
      <c r="D10" s="448">
        <v>160</v>
      </c>
      <c r="E10" s="447">
        <v>16</v>
      </c>
      <c r="F10" s="447">
        <v>8</v>
      </c>
      <c r="G10" s="448">
        <v>24</v>
      </c>
      <c r="H10" s="449">
        <f t="shared" ref="H10:H11" si="0">B10+E10</f>
        <v>95</v>
      </c>
      <c r="I10" s="449">
        <f t="shared" ref="I10:I11" si="1">C10+F10</f>
        <v>89</v>
      </c>
      <c r="J10" s="450">
        <f t="shared" ref="J10:J11" si="2">H10+I10</f>
        <v>184</v>
      </c>
    </row>
    <row r="11" spans="1:10" ht="38.25" customHeight="1" x14ac:dyDescent="0.2">
      <c r="A11" s="459" t="s">
        <v>418</v>
      </c>
      <c r="B11" s="447">
        <v>3</v>
      </c>
      <c r="C11" s="447">
        <v>5</v>
      </c>
      <c r="D11" s="448">
        <v>8</v>
      </c>
      <c r="E11" s="447">
        <v>1</v>
      </c>
      <c r="F11" s="447">
        <v>1</v>
      </c>
      <c r="G11" s="448">
        <v>2</v>
      </c>
      <c r="H11" s="449">
        <f t="shared" si="0"/>
        <v>4</v>
      </c>
      <c r="I11" s="449">
        <f t="shared" si="1"/>
        <v>6</v>
      </c>
      <c r="J11" s="450">
        <f t="shared" si="2"/>
        <v>10</v>
      </c>
    </row>
    <row r="12" spans="1:10" ht="28.5" customHeight="1" x14ac:dyDescent="0.2">
      <c r="A12" s="458" t="s">
        <v>419</v>
      </c>
      <c r="B12" s="444">
        <v>81</v>
      </c>
      <c r="C12" s="445">
        <v>85</v>
      </c>
      <c r="D12" s="444">
        <v>166</v>
      </c>
      <c r="E12" s="445">
        <v>17</v>
      </c>
      <c r="F12" s="444">
        <v>8</v>
      </c>
      <c r="G12" s="445">
        <v>25</v>
      </c>
      <c r="H12" s="446">
        <f t="shared" ref="H12" si="3">B12+E12</f>
        <v>98</v>
      </c>
      <c r="I12" s="446">
        <f t="shared" ref="I12" si="4">C12+F12</f>
        <v>93</v>
      </c>
      <c r="J12" s="446">
        <f t="shared" ref="J12" si="5">H12+I12</f>
        <v>191</v>
      </c>
    </row>
    <row r="13" spans="1:10" ht="39.75" customHeight="1" x14ac:dyDescent="0.2">
      <c r="A13" s="460" t="s">
        <v>420</v>
      </c>
      <c r="B13" s="441">
        <f t="shared" ref="B13:J13" si="6">B12/B9</f>
        <v>0.31889763779527558</v>
      </c>
      <c r="C13" s="441">
        <f t="shared" si="6"/>
        <v>0.3512396694214876</v>
      </c>
      <c r="D13" s="451">
        <f t="shared" si="6"/>
        <v>0.33467741935483869</v>
      </c>
      <c r="E13" s="441">
        <f t="shared" si="6"/>
        <v>0.13934426229508196</v>
      </c>
      <c r="F13" s="441">
        <f t="shared" si="6"/>
        <v>0.10810810810810811</v>
      </c>
      <c r="G13" s="451">
        <f t="shared" si="6"/>
        <v>0.12755102040816327</v>
      </c>
      <c r="H13" s="441">
        <f t="shared" si="6"/>
        <v>0.26063829787234044</v>
      </c>
      <c r="I13" s="441">
        <f t="shared" si="6"/>
        <v>0.29430379746835444</v>
      </c>
      <c r="J13" s="452">
        <f t="shared" si="6"/>
        <v>0.27601156069364163</v>
      </c>
    </row>
    <row r="14" spans="1:10" ht="30.75" customHeight="1" x14ac:dyDescent="0.2">
      <c r="A14" s="461"/>
      <c r="B14" s="453"/>
      <c r="C14" s="453"/>
      <c r="D14" s="453"/>
      <c r="E14" s="453"/>
      <c r="F14" s="453"/>
      <c r="G14" s="453"/>
      <c r="H14" s="453"/>
      <c r="I14" s="453"/>
      <c r="J14" s="453"/>
    </row>
    <row r="15" spans="1:10" x14ac:dyDescent="0.2">
      <c r="A15" s="461"/>
      <c r="B15" s="630" t="s">
        <v>154</v>
      </c>
      <c r="C15" s="631"/>
      <c r="D15" s="632"/>
      <c r="E15" s="630" t="s">
        <v>155</v>
      </c>
      <c r="F15" s="631"/>
      <c r="G15" s="632"/>
      <c r="H15" s="633" t="s">
        <v>88</v>
      </c>
      <c r="I15" s="634"/>
      <c r="J15" s="635"/>
    </row>
    <row r="16" spans="1:10" x14ac:dyDescent="0.2">
      <c r="A16" s="461"/>
      <c r="B16" s="457" t="s">
        <v>414</v>
      </c>
      <c r="C16" s="457" t="s">
        <v>415</v>
      </c>
      <c r="D16" s="457" t="s">
        <v>88</v>
      </c>
      <c r="E16" s="457" t="s">
        <v>414</v>
      </c>
      <c r="F16" s="457" t="s">
        <v>415</v>
      </c>
      <c r="G16" s="457" t="s">
        <v>88</v>
      </c>
      <c r="H16" s="457" t="s">
        <v>414</v>
      </c>
      <c r="I16" s="457" t="s">
        <v>415</v>
      </c>
      <c r="J16" s="457" t="s">
        <v>88</v>
      </c>
    </row>
    <row r="17" spans="1:10" x14ac:dyDescent="0.2">
      <c r="A17" s="458" t="s">
        <v>421</v>
      </c>
      <c r="B17" s="444">
        <v>88</v>
      </c>
      <c r="C17" s="445">
        <v>72</v>
      </c>
      <c r="D17" s="444">
        <f>B17+C17</f>
        <v>160</v>
      </c>
      <c r="E17" s="445">
        <v>52</v>
      </c>
      <c r="F17" s="444">
        <v>30</v>
      </c>
      <c r="G17" s="445">
        <f t="shared" ref="G17:G20" si="7">E17+F17</f>
        <v>82</v>
      </c>
      <c r="H17" s="446">
        <f>B17+E17</f>
        <v>140</v>
      </c>
      <c r="I17" s="535">
        <f t="shared" ref="I17" si="8">C17+F17</f>
        <v>102</v>
      </c>
      <c r="J17" s="446">
        <f t="shared" ref="J17" si="9">H17+I17</f>
        <v>242</v>
      </c>
    </row>
    <row r="18" spans="1:10" ht="25.5" x14ac:dyDescent="0.2">
      <c r="A18" s="459" t="s">
        <v>422</v>
      </c>
      <c r="B18" s="447">
        <v>37</v>
      </c>
      <c r="C18" s="447">
        <v>39</v>
      </c>
      <c r="D18" s="448">
        <f t="shared" ref="D18:D20" si="10">B18+C18</f>
        <v>76</v>
      </c>
      <c r="E18" s="447">
        <v>8</v>
      </c>
      <c r="F18" s="447">
        <v>4</v>
      </c>
      <c r="G18" s="448">
        <f t="shared" si="7"/>
        <v>12</v>
      </c>
      <c r="H18" s="449">
        <f t="shared" ref="H18:H20" si="11">B18+E18</f>
        <v>45</v>
      </c>
      <c r="I18" s="449">
        <f t="shared" ref="I18:I20" si="12">C18+F18</f>
        <v>43</v>
      </c>
      <c r="J18" s="450">
        <f t="shared" ref="J18:J20" si="13">H18+I18</f>
        <v>88</v>
      </c>
    </row>
    <row r="19" spans="1:10" x14ac:dyDescent="0.2">
      <c r="A19" s="459" t="s">
        <v>423</v>
      </c>
      <c r="B19" s="447">
        <v>1</v>
      </c>
      <c r="C19" s="447">
        <v>2</v>
      </c>
      <c r="D19" s="448">
        <f t="shared" si="10"/>
        <v>3</v>
      </c>
      <c r="E19" s="447"/>
      <c r="F19" s="447"/>
      <c r="G19" s="448">
        <f t="shared" si="7"/>
        <v>0</v>
      </c>
      <c r="H19" s="447">
        <f t="shared" si="11"/>
        <v>1</v>
      </c>
      <c r="I19" s="447">
        <f t="shared" si="12"/>
        <v>2</v>
      </c>
      <c r="J19" s="450">
        <f t="shared" si="13"/>
        <v>3</v>
      </c>
    </row>
    <row r="20" spans="1:10" ht="25.5" x14ac:dyDescent="0.2">
      <c r="A20" s="458" t="s">
        <v>424</v>
      </c>
      <c r="B20" s="444">
        <v>37</v>
      </c>
      <c r="C20" s="445">
        <v>41</v>
      </c>
      <c r="D20" s="444">
        <f t="shared" si="10"/>
        <v>78</v>
      </c>
      <c r="E20" s="445">
        <v>8</v>
      </c>
      <c r="F20" s="444">
        <v>4</v>
      </c>
      <c r="G20" s="445">
        <f t="shared" si="7"/>
        <v>12</v>
      </c>
      <c r="H20" s="446">
        <f t="shared" si="11"/>
        <v>45</v>
      </c>
      <c r="I20" s="446">
        <f t="shared" si="12"/>
        <v>45</v>
      </c>
      <c r="J20" s="446">
        <f t="shared" si="13"/>
        <v>90</v>
      </c>
    </row>
    <row r="21" spans="1:10" ht="51" x14ac:dyDescent="0.2">
      <c r="A21" s="459" t="s">
        <v>425</v>
      </c>
      <c r="B21" s="442">
        <f>B20/B12</f>
        <v>0.4567901234567901</v>
      </c>
      <c r="C21" s="442">
        <f t="shared" ref="C21:J21" si="14">C20/C12</f>
        <v>0.4823529411764706</v>
      </c>
      <c r="D21" s="454">
        <f t="shared" si="14"/>
        <v>0.46987951807228917</v>
      </c>
      <c r="E21" s="442">
        <f t="shared" si="14"/>
        <v>0.47058823529411764</v>
      </c>
      <c r="F21" s="442">
        <f t="shared" si="14"/>
        <v>0.5</v>
      </c>
      <c r="G21" s="455">
        <f t="shared" si="14"/>
        <v>0.48</v>
      </c>
      <c r="H21" s="442">
        <f t="shared" si="14"/>
        <v>0.45918367346938777</v>
      </c>
      <c r="I21" s="442">
        <f t="shared" si="14"/>
        <v>0.4838709677419355</v>
      </c>
      <c r="J21" s="456">
        <f t="shared" si="14"/>
        <v>0.47120418848167539</v>
      </c>
    </row>
    <row r="22" spans="1:10" ht="25.5" x14ac:dyDescent="0.2">
      <c r="A22" s="458" t="s">
        <v>426</v>
      </c>
      <c r="B22" s="444">
        <f>B17-B20</f>
        <v>51</v>
      </c>
      <c r="C22" s="445">
        <f t="shared" ref="C22:J22" si="15">C17-C20</f>
        <v>31</v>
      </c>
      <c r="D22" s="444">
        <f t="shared" si="15"/>
        <v>82</v>
      </c>
      <c r="E22" s="445">
        <f t="shared" si="15"/>
        <v>44</v>
      </c>
      <c r="F22" s="444">
        <f t="shared" si="15"/>
        <v>26</v>
      </c>
      <c r="G22" s="445">
        <f t="shared" si="15"/>
        <v>70</v>
      </c>
      <c r="H22" s="446">
        <f t="shared" si="15"/>
        <v>95</v>
      </c>
      <c r="I22" s="446">
        <f t="shared" si="15"/>
        <v>57</v>
      </c>
      <c r="J22" s="446">
        <f t="shared" si="15"/>
        <v>152</v>
      </c>
    </row>
    <row r="23" spans="1:10" ht="51" x14ac:dyDescent="0.2">
      <c r="A23" s="460" t="s">
        <v>427</v>
      </c>
      <c r="B23" s="441">
        <f>B20/B17</f>
        <v>0.42045454545454547</v>
      </c>
      <c r="C23" s="441">
        <f t="shared" ref="C23:J23" si="16">C20/C17</f>
        <v>0.56944444444444442</v>
      </c>
      <c r="D23" s="443">
        <f t="shared" si="16"/>
        <v>0.48749999999999999</v>
      </c>
      <c r="E23" s="441">
        <f t="shared" si="16"/>
        <v>0.15384615384615385</v>
      </c>
      <c r="F23" s="441">
        <f t="shared" si="16"/>
        <v>0.13333333333333333</v>
      </c>
      <c r="G23" s="443">
        <f t="shared" si="16"/>
        <v>0.14634146341463414</v>
      </c>
      <c r="H23" s="441">
        <f t="shared" si="16"/>
        <v>0.32142857142857145</v>
      </c>
      <c r="I23" s="441">
        <f t="shared" si="16"/>
        <v>0.44117647058823528</v>
      </c>
      <c r="J23" s="443">
        <f t="shared" si="16"/>
        <v>0.37190082644628097</v>
      </c>
    </row>
    <row r="24" spans="1:10" x14ac:dyDescent="0.2">
      <c r="A24" s="440"/>
      <c r="B24" s="440"/>
      <c r="C24" s="440"/>
      <c r="D24" s="440"/>
      <c r="E24" s="440"/>
      <c r="F24" s="440"/>
      <c r="G24" s="440"/>
      <c r="H24" s="440"/>
      <c r="I24" s="440"/>
      <c r="J24" s="440"/>
    </row>
    <row r="25" spans="1:10" x14ac:dyDescent="0.2">
      <c r="A25" s="471" t="s">
        <v>466</v>
      </c>
      <c r="B25" s="472"/>
      <c r="C25" s="472"/>
      <c r="D25" s="472"/>
      <c r="E25" s="472"/>
      <c r="F25" s="472"/>
      <c r="G25" s="472"/>
      <c r="H25" s="472"/>
      <c r="I25" s="472"/>
      <c r="J25" s="472"/>
    </row>
    <row r="26" spans="1:10" ht="26.25" customHeight="1" x14ac:dyDescent="0.2">
      <c r="A26" s="629" t="s">
        <v>513</v>
      </c>
      <c r="B26" s="629"/>
      <c r="C26" s="629"/>
      <c r="D26" s="629"/>
      <c r="E26" s="629"/>
      <c r="F26" s="629"/>
      <c r="G26" s="629"/>
      <c r="H26" s="629"/>
      <c r="I26" s="629"/>
      <c r="J26" s="629"/>
    </row>
    <row r="27" spans="1:10" x14ac:dyDescent="0.2">
      <c r="A27" s="472"/>
      <c r="B27" s="472"/>
      <c r="C27" s="472"/>
      <c r="D27" s="472"/>
      <c r="E27" s="472"/>
      <c r="F27" s="472"/>
      <c r="G27" s="472"/>
      <c r="H27" s="472"/>
      <c r="I27" s="472"/>
      <c r="J27" s="472"/>
    </row>
  </sheetData>
  <mergeCells count="9">
    <mergeCell ref="A26:J26"/>
    <mergeCell ref="B15:D15"/>
    <mergeCell ref="E15:G15"/>
    <mergeCell ref="H15:J15"/>
    <mergeCell ref="A2:J3"/>
    <mergeCell ref="A5:J5"/>
    <mergeCell ref="B7:D7"/>
    <mergeCell ref="E7:G7"/>
    <mergeCell ref="H7:J7"/>
  </mergeCells>
  <printOptions horizontalCentered="1"/>
  <pageMargins left="0.39370078740157483" right="0.39370078740157483" top="0.47244094488188981" bottom="0.47244094488188981" header="0.31496062992125984" footer="0.31496062992125984"/>
  <pageSetup paperSize="9" scale="95"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3" tint="-0.499984740745262"/>
    <pageSetUpPr fitToPage="1"/>
  </sheetPr>
  <dimension ref="A1:V795"/>
  <sheetViews>
    <sheetView showGridLines="0"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B6" s="284"/>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516</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x14ac:dyDescent="0.2">
      <c r="B35" s="284"/>
      <c r="C35" s="284"/>
      <c r="D35" s="284"/>
    </row>
    <row r="36" spans="1:9" x14ac:dyDescent="0.2">
      <c r="B36" s="284"/>
      <c r="C36" s="284"/>
      <c r="D36" s="284"/>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92D050"/>
    <pageSetUpPr fitToPage="1"/>
  </sheetPr>
  <dimension ref="A1:AF95"/>
  <sheetViews>
    <sheetView showGridLines="0" workbookViewId="0">
      <selection activeCell="K19" sqref="K19"/>
    </sheetView>
  </sheetViews>
  <sheetFormatPr baseColWidth="10" defaultRowHeight="12.75" x14ac:dyDescent="0.2"/>
  <cols>
    <col min="1" max="1" width="47.1640625" customWidth="1"/>
    <col min="9" max="9" width="5.33203125" customWidth="1"/>
    <col min="11" max="12" width="12" style="560"/>
  </cols>
  <sheetData>
    <row r="1" spans="1:32" ht="13.5" thickBot="1" x14ac:dyDescent="0.25"/>
    <row r="2" spans="1:32" s="100" customFormat="1" ht="33.75" customHeight="1" thickTop="1" thickBot="1" x14ac:dyDescent="0.25">
      <c r="A2" s="616" t="s">
        <v>497</v>
      </c>
      <c r="B2" s="617"/>
      <c r="C2" s="617"/>
      <c r="D2" s="617"/>
      <c r="E2" s="617"/>
      <c r="F2" s="617"/>
      <c r="G2" s="617"/>
      <c r="H2" s="617"/>
      <c r="I2" s="617"/>
      <c r="J2" s="618"/>
      <c r="K2" s="561"/>
      <c r="L2" s="561"/>
      <c r="M2" s="334"/>
      <c r="N2" s="334"/>
      <c r="O2" s="334"/>
      <c r="P2" s="334"/>
      <c r="Q2" s="334"/>
      <c r="R2" s="334"/>
      <c r="S2" s="334"/>
      <c r="T2" s="334"/>
      <c r="U2" s="334"/>
      <c r="V2" s="334"/>
      <c r="W2" s="334"/>
      <c r="X2" s="334"/>
      <c r="Y2" s="334"/>
      <c r="Z2" s="334"/>
      <c r="AA2" s="334"/>
      <c r="AB2" s="334"/>
      <c r="AC2" s="334"/>
      <c r="AD2" s="334"/>
      <c r="AE2" s="334"/>
      <c r="AF2" s="334"/>
    </row>
    <row r="3" spans="1:32" ht="13.5" thickTop="1" x14ac:dyDescent="0.2"/>
    <row r="4" spans="1:32" ht="9" customHeight="1" x14ac:dyDescent="0.2"/>
    <row r="5" spans="1:32" ht="25.5" customHeight="1" x14ac:dyDescent="0.2">
      <c r="A5" s="598" t="s">
        <v>317</v>
      </c>
      <c r="B5" s="598"/>
      <c r="C5" s="598"/>
      <c r="D5" s="598"/>
      <c r="E5" s="598"/>
      <c r="F5" s="598"/>
      <c r="G5" s="598"/>
      <c r="H5" s="598"/>
      <c r="I5" s="598"/>
      <c r="J5" s="598"/>
    </row>
    <row r="6" spans="1:32" x14ac:dyDescent="0.2">
      <c r="A6" s="245"/>
      <c r="B6" s="245"/>
      <c r="C6" s="245"/>
      <c r="D6" s="245"/>
      <c r="E6" s="245"/>
      <c r="F6" s="245"/>
      <c r="G6" s="245"/>
      <c r="H6" s="245"/>
      <c r="I6" s="245"/>
      <c r="J6" s="245"/>
    </row>
    <row r="7" spans="1:32" ht="4.5" customHeight="1" x14ac:dyDescent="0.2"/>
    <row r="8" spans="1:32" ht="15" customHeight="1" x14ac:dyDescent="0.2">
      <c r="B8" s="633" t="s">
        <v>87</v>
      </c>
      <c r="C8" s="634"/>
      <c r="D8" s="634"/>
      <c r="E8" s="634"/>
      <c r="F8" s="634"/>
      <c r="G8" s="635"/>
      <c r="H8" s="643" t="s">
        <v>88</v>
      </c>
      <c r="J8" s="598" t="s">
        <v>518</v>
      </c>
    </row>
    <row r="9" spans="1:32" ht="23.25" customHeight="1" x14ac:dyDescent="0.2">
      <c r="B9" s="104">
        <v>2018</v>
      </c>
      <c r="C9" s="2">
        <v>2019</v>
      </c>
      <c r="D9" s="2">
        <v>2020</v>
      </c>
      <c r="E9" s="2">
        <v>2021</v>
      </c>
      <c r="F9" s="2">
        <v>2022</v>
      </c>
      <c r="G9" s="3" t="s">
        <v>385</v>
      </c>
      <c r="H9" s="644"/>
      <c r="J9" s="598"/>
    </row>
    <row r="11" spans="1:32" x14ac:dyDescent="0.2">
      <c r="A11" s="489" t="s">
        <v>0</v>
      </c>
      <c r="B11" s="105">
        <v>6</v>
      </c>
      <c r="C11" s="105">
        <v>18</v>
      </c>
      <c r="D11" s="105">
        <v>30</v>
      </c>
      <c r="E11" s="105">
        <v>56</v>
      </c>
      <c r="F11" s="105">
        <v>84</v>
      </c>
      <c r="G11" s="106">
        <v>2</v>
      </c>
      <c r="H11" s="107">
        <f>SUM(B11:G11)</f>
        <v>196</v>
      </c>
      <c r="J11" s="134">
        <f>IFERROR(F11/H11,"")</f>
        <v>0.42857142857142855</v>
      </c>
      <c r="M11" s="491"/>
      <c r="N11" s="491"/>
      <c r="O11" s="491"/>
      <c r="P11" s="491"/>
      <c r="Q11" s="491"/>
    </row>
    <row r="12" spans="1:32" x14ac:dyDescent="0.2">
      <c r="A12" s="487" t="s">
        <v>404</v>
      </c>
      <c r="B12" s="108">
        <v>2</v>
      </c>
      <c r="C12" s="108">
        <v>3</v>
      </c>
      <c r="D12" s="108">
        <v>22</v>
      </c>
      <c r="E12" s="108">
        <v>30</v>
      </c>
      <c r="F12" s="108">
        <v>40</v>
      </c>
      <c r="G12" s="109"/>
      <c r="H12" s="110">
        <f t="shared" ref="H12:H75" si="0">SUM(B12:G12)</f>
        <v>97</v>
      </c>
      <c r="J12" s="135">
        <f t="shared" ref="J12:J75" si="1">IFERROR(F12/H12,"")</f>
        <v>0.41237113402061853</v>
      </c>
      <c r="M12" s="491"/>
      <c r="N12" s="491"/>
      <c r="O12" s="491"/>
      <c r="P12" s="491"/>
      <c r="Q12" s="491"/>
    </row>
    <row r="13" spans="1:32" x14ac:dyDescent="0.2">
      <c r="A13" s="486" t="s">
        <v>1</v>
      </c>
      <c r="B13" s="111">
        <v>1</v>
      </c>
      <c r="C13" s="111"/>
      <c r="D13" s="111">
        <v>10</v>
      </c>
      <c r="E13" s="111">
        <v>16</v>
      </c>
      <c r="F13" s="111">
        <v>23</v>
      </c>
      <c r="G13" s="112"/>
      <c r="H13" s="113">
        <f t="shared" si="0"/>
        <v>50</v>
      </c>
      <c r="J13" s="136">
        <f t="shared" si="1"/>
        <v>0.46</v>
      </c>
      <c r="M13" s="491"/>
      <c r="N13" s="491"/>
      <c r="O13" s="491"/>
      <c r="P13" s="491"/>
      <c r="Q13" s="491"/>
    </row>
    <row r="14" spans="1:32" x14ac:dyDescent="0.2">
      <c r="A14" s="488" t="s">
        <v>2</v>
      </c>
      <c r="B14" s="114"/>
      <c r="C14" s="114">
        <v>1</v>
      </c>
      <c r="D14" s="114">
        <v>8</v>
      </c>
      <c r="E14" s="114">
        <v>9</v>
      </c>
      <c r="F14" s="114">
        <v>14</v>
      </c>
      <c r="G14" s="115"/>
      <c r="H14" s="116">
        <f t="shared" si="0"/>
        <v>32</v>
      </c>
      <c r="J14" s="137">
        <f t="shared" si="1"/>
        <v>0.4375</v>
      </c>
      <c r="M14" s="491"/>
      <c r="N14" s="491"/>
      <c r="O14" s="491"/>
      <c r="P14" s="491"/>
      <c r="Q14" s="491"/>
    </row>
    <row r="15" spans="1:32" x14ac:dyDescent="0.2">
      <c r="A15" s="488" t="s">
        <v>3</v>
      </c>
      <c r="B15" s="114"/>
      <c r="C15" s="114">
        <v>1</v>
      </c>
      <c r="D15" s="114"/>
      <c r="E15" s="114">
        <v>2</v>
      </c>
      <c r="F15" s="114"/>
      <c r="G15" s="115"/>
      <c r="H15" s="116">
        <f t="shared" si="0"/>
        <v>3</v>
      </c>
      <c r="J15" s="137">
        <f t="shared" si="1"/>
        <v>0</v>
      </c>
      <c r="M15" s="491"/>
      <c r="N15" s="491"/>
      <c r="O15" s="491"/>
      <c r="P15" s="491"/>
      <c r="Q15" s="491"/>
    </row>
    <row r="16" spans="1:32" x14ac:dyDescent="0.2">
      <c r="A16" s="490" t="s">
        <v>4</v>
      </c>
      <c r="B16" s="117">
        <v>1</v>
      </c>
      <c r="C16" s="117">
        <v>1</v>
      </c>
      <c r="D16" s="117">
        <v>4</v>
      </c>
      <c r="E16" s="117">
        <v>3</v>
      </c>
      <c r="F16" s="117">
        <v>3</v>
      </c>
      <c r="G16" s="118"/>
      <c r="H16" s="119">
        <f t="shared" si="0"/>
        <v>12</v>
      </c>
      <c r="J16" s="138">
        <f t="shared" si="1"/>
        <v>0.25</v>
      </c>
      <c r="M16" s="491"/>
      <c r="N16" s="491"/>
      <c r="O16" s="491"/>
      <c r="P16" s="491"/>
      <c r="Q16" s="491"/>
    </row>
    <row r="17" spans="1:17" x14ac:dyDescent="0.2">
      <c r="A17" s="485" t="s">
        <v>405</v>
      </c>
      <c r="B17" s="120">
        <v>4</v>
      </c>
      <c r="C17" s="120">
        <v>15</v>
      </c>
      <c r="D17" s="120">
        <v>8</v>
      </c>
      <c r="E17" s="120">
        <v>26</v>
      </c>
      <c r="F17" s="120">
        <v>44</v>
      </c>
      <c r="G17" s="121">
        <v>2</v>
      </c>
      <c r="H17" s="122">
        <f t="shared" si="0"/>
        <v>99</v>
      </c>
      <c r="J17" s="139">
        <f t="shared" si="1"/>
        <v>0.44444444444444442</v>
      </c>
      <c r="M17" s="491"/>
      <c r="N17" s="491"/>
      <c r="O17" s="491"/>
      <c r="P17" s="491"/>
      <c r="Q17" s="491"/>
    </row>
    <row r="18" spans="1:17" x14ac:dyDescent="0.2">
      <c r="A18" s="486" t="s">
        <v>5</v>
      </c>
      <c r="B18" s="111">
        <v>2</v>
      </c>
      <c r="C18" s="111">
        <v>3</v>
      </c>
      <c r="D18" s="111">
        <v>2</v>
      </c>
      <c r="E18" s="111">
        <v>11</v>
      </c>
      <c r="F18" s="111">
        <v>19</v>
      </c>
      <c r="G18" s="112">
        <v>1</v>
      </c>
      <c r="H18" s="113">
        <f t="shared" si="0"/>
        <v>38</v>
      </c>
      <c r="J18" s="136">
        <f t="shared" si="1"/>
        <v>0.5</v>
      </c>
      <c r="M18" s="491"/>
      <c r="N18" s="491"/>
      <c r="O18" s="491"/>
      <c r="P18" s="491"/>
      <c r="Q18" s="491"/>
    </row>
    <row r="19" spans="1:17" x14ac:dyDescent="0.2">
      <c r="A19" s="490" t="s">
        <v>6</v>
      </c>
      <c r="B19" s="117">
        <v>2</v>
      </c>
      <c r="C19" s="117">
        <v>12</v>
      </c>
      <c r="D19" s="117">
        <v>6</v>
      </c>
      <c r="E19" s="117">
        <v>15</v>
      </c>
      <c r="F19" s="117">
        <v>25</v>
      </c>
      <c r="G19" s="118">
        <v>1</v>
      </c>
      <c r="H19" s="119">
        <f t="shared" si="0"/>
        <v>61</v>
      </c>
      <c r="J19" s="138">
        <f t="shared" si="1"/>
        <v>0.4098360655737705</v>
      </c>
      <c r="M19" s="491"/>
      <c r="N19" s="491"/>
      <c r="O19" s="491"/>
      <c r="P19" s="491"/>
      <c r="Q19" s="491"/>
    </row>
    <row r="20" spans="1:17" x14ac:dyDescent="0.2">
      <c r="A20" s="489" t="s">
        <v>402</v>
      </c>
      <c r="B20" s="105">
        <v>39</v>
      </c>
      <c r="C20" s="105">
        <v>53</v>
      </c>
      <c r="D20" s="105">
        <v>90</v>
      </c>
      <c r="E20" s="105">
        <v>125</v>
      </c>
      <c r="F20" s="105">
        <v>121</v>
      </c>
      <c r="G20" s="106">
        <v>3</v>
      </c>
      <c r="H20" s="107">
        <f t="shared" si="0"/>
        <v>431</v>
      </c>
      <c r="J20" s="134">
        <f t="shared" si="1"/>
        <v>0.28074245939675174</v>
      </c>
      <c r="M20" s="491"/>
      <c r="N20" s="491"/>
      <c r="O20" s="491"/>
      <c r="P20" s="491"/>
      <c r="Q20" s="491"/>
    </row>
    <row r="21" spans="1:17" x14ac:dyDescent="0.2">
      <c r="A21" s="487" t="s">
        <v>406</v>
      </c>
      <c r="B21" s="108">
        <v>16</v>
      </c>
      <c r="C21" s="108">
        <v>22</v>
      </c>
      <c r="D21" s="108">
        <v>32</v>
      </c>
      <c r="E21" s="108">
        <v>45</v>
      </c>
      <c r="F21" s="108">
        <v>43</v>
      </c>
      <c r="G21" s="109">
        <v>2</v>
      </c>
      <c r="H21" s="110">
        <f t="shared" si="0"/>
        <v>160</v>
      </c>
      <c r="J21" s="135">
        <f t="shared" si="1"/>
        <v>0.26874999999999999</v>
      </c>
      <c r="M21" s="491"/>
      <c r="N21" s="491"/>
      <c r="O21" s="491"/>
      <c r="P21" s="491"/>
      <c r="Q21" s="491"/>
    </row>
    <row r="22" spans="1:17" x14ac:dyDescent="0.2">
      <c r="A22" s="486" t="s">
        <v>8</v>
      </c>
      <c r="B22" s="111">
        <v>2</v>
      </c>
      <c r="C22" s="111">
        <v>2</v>
      </c>
      <c r="D22" s="111">
        <v>11</v>
      </c>
      <c r="E22" s="111">
        <v>7</v>
      </c>
      <c r="F22" s="111">
        <v>11</v>
      </c>
      <c r="G22" s="112"/>
      <c r="H22" s="113">
        <f t="shared" si="0"/>
        <v>33</v>
      </c>
      <c r="J22" s="136">
        <f t="shared" si="1"/>
        <v>0.33333333333333331</v>
      </c>
      <c r="M22" s="491"/>
      <c r="N22" s="491"/>
      <c r="O22" s="491"/>
      <c r="P22" s="491"/>
      <c r="Q22" s="491"/>
    </row>
    <row r="23" spans="1:17" x14ac:dyDescent="0.2">
      <c r="A23" s="488" t="s">
        <v>9</v>
      </c>
      <c r="B23" s="114"/>
      <c r="C23" s="114"/>
      <c r="D23" s="114"/>
      <c r="E23" s="114">
        <v>2</v>
      </c>
      <c r="F23" s="114"/>
      <c r="G23" s="115"/>
      <c r="H23" s="116">
        <f t="shared" si="0"/>
        <v>2</v>
      </c>
      <c r="J23" s="137">
        <f t="shared" si="1"/>
        <v>0</v>
      </c>
      <c r="M23" s="491"/>
      <c r="N23" s="491"/>
      <c r="O23" s="491"/>
      <c r="P23" s="491"/>
      <c r="Q23" s="491"/>
    </row>
    <row r="24" spans="1:17" x14ac:dyDescent="0.2">
      <c r="A24" s="488" t="s">
        <v>10</v>
      </c>
      <c r="B24" s="114">
        <v>1</v>
      </c>
      <c r="C24" s="114">
        <v>4</v>
      </c>
      <c r="D24" s="114">
        <v>4</v>
      </c>
      <c r="E24" s="114">
        <v>5</v>
      </c>
      <c r="F24" s="114">
        <v>3</v>
      </c>
      <c r="G24" s="115">
        <v>1</v>
      </c>
      <c r="H24" s="116">
        <f t="shared" si="0"/>
        <v>18</v>
      </c>
      <c r="J24" s="137">
        <f t="shared" si="1"/>
        <v>0.16666666666666666</v>
      </c>
      <c r="M24" s="491"/>
      <c r="N24" s="491"/>
      <c r="O24" s="491"/>
      <c r="P24" s="491"/>
      <c r="Q24" s="491"/>
    </row>
    <row r="25" spans="1:17" x14ac:dyDescent="0.2">
      <c r="A25" s="488" t="s">
        <v>11</v>
      </c>
      <c r="B25" s="114"/>
      <c r="C25" s="114">
        <v>2</v>
      </c>
      <c r="D25" s="114">
        <v>1</v>
      </c>
      <c r="E25" s="114"/>
      <c r="F25" s="114">
        <v>2</v>
      </c>
      <c r="G25" s="115"/>
      <c r="H25" s="116">
        <f t="shared" si="0"/>
        <v>5</v>
      </c>
      <c r="J25" s="137">
        <f t="shared" si="1"/>
        <v>0.4</v>
      </c>
      <c r="M25" s="491"/>
      <c r="N25" s="491"/>
      <c r="O25" s="491"/>
      <c r="P25" s="491"/>
      <c r="Q25" s="491"/>
    </row>
    <row r="26" spans="1:17" x14ac:dyDescent="0.2">
      <c r="A26" s="488" t="s">
        <v>12</v>
      </c>
      <c r="B26" s="114">
        <v>3</v>
      </c>
      <c r="C26" s="114">
        <v>7</v>
      </c>
      <c r="D26" s="114">
        <v>8</v>
      </c>
      <c r="E26" s="114">
        <v>11</v>
      </c>
      <c r="F26" s="114">
        <v>15</v>
      </c>
      <c r="G26" s="115"/>
      <c r="H26" s="116">
        <f t="shared" si="0"/>
        <v>44</v>
      </c>
      <c r="J26" s="137">
        <f t="shared" si="1"/>
        <v>0.34090909090909088</v>
      </c>
      <c r="M26" s="491"/>
      <c r="N26" s="491"/>
      <c r="O26" s="491"/>
      <c r="P26" s="491"/>
      <c r="Q26" s="491"/>
    </row>
    <row r="27" spans="1:17" x14ac:dyDescent="0.2">
      <c r="A27" s="488" t="s">
        <v>13</v>
      </c>
      <c r="B27" s="114">
        <v>1</v>
      </c>
      <c r="C27" s="114">
        <v>1</v>
      </c>
      <c r="D27" s="114">
        <v>4</v>
      </c>
      <c r="E27" s="114">
        <v>5</v>
      </c>
      <c r="F27" s="114">
        <v>3</v>
      </c>
      <c r="G27" s="115"/>
      <c r="H27" s="116">
        <f t="shared" si="0"/>
        <v>14</v>
      </c>
      <c r="J27" s="137">
        <f t="shared" si="1"/>
        <v>0.21428571428571427</v>
      </c>
      <c r="M27" s="491"/>
      <c r="N27" s="491"/>
      <c r="O27" s="491"/>
      <c r="P27" s="491"/>
      <c r="Q27" s="491"/>
    </row>
    <row r="28" spans="1:17" x14ac:dyDescent="0.2">
      <c r="A28" s="488" t="s">
        <v>14</v>
      </c>
      <c r="B28" s="114"/>
      <c r="C28" s="114">
        <v>1</v>
      </c>
      <c r="D28" s="114"/>
      <c r="E28" s="114"/>
      <c r="F28" s="114"/>
      <c r="G28" s="115"/>
      <c r="H28" s="116">
        <f t="shared" si="0"/>
        <v>1</v>
      </c>
      <c r="J28" s="137">
        <f t="shared" si="1"/>
        <v>0</v>
      </c>
      <c r="M28" s="491"/>
      <c r="N28" s="491"/>
      <c r="O28" s="491"/>
      <c r="P28" s="491"/>
      <c r="Q28" s="491"/>
    </row>
    <row r="29" spans="1:17" x14ac:dyDescent="0.2">
      <c r="A29" s="488" t="s">
        <v>15</v>
      </c>
      <c r="B29" s="114">
        <v>4</v>
      </c>
      <c r="C29" s="114">
        <v>4</v>
      </c>
      <c r="D29" s="114">
        <v>2</v>
      </c>
      <c r="E29" s="114">
        <v>9</v>
      </c>
      <c r="F29" s="114">
        <v>6</v>
      </c>
      <c r="G29" s="115">
        <v>1</v>
      </c>
      <c r="H29" s="116">
        <f t="shared" si="0"/>
        <v>26</v>
      </c>
      <c r="J29" s="137">
        <f t="shared" si="1"/>
        <v>0.23076923076923078</v>
      </c>
      <c r="M29" s="491"/>
      <c r="N29" s="491"/>
      <c r="O29" s="491"/>
      <c r="P29" s="491"/>
      <c r="Q29" s="491"/>
    </row>
    <row r="30" spans="1:17" x14ac:dyDescent="0.2">
      <c r="A30" s="490" t="s">
        <v>16</v>
      </c>
      <c r="B30" s="117">
        <v>5</v>
      </c>
      <c r="C30" s="117">
        <v>1</v>
      </c>
      <c r="D30" s="117">
        <v>2</v>
      </c>
      <c r="E30" s="117">
        <v>6</v>
      </c>
      <c r="F30" s="117">
        <v>3</v>
      </c>
      <c r="G30" s="118"/>
      <c r="H30" s="119">
        <f t="shared" si="0"/>
        <v>17</v>
      </c>
      <c r="J30" s="138">
        <f t="shared" si="1"/>
        <v>0.17647058823529413</v>
      </c>
      <c r="M30" s="491"/>
      <c r="N30" s="491"/>
      <c r="O30" s="491"/>
      <c r="P30" s="491"/>
      <c r="Q30" s="491"/>
    </row>
    <row r="31" spans="1:17" x14ac:dyDescent="0.2">
      <c r="A31" s="485" t="s">
        <v>262</v>
      </c>
      <c r="B31" s="120">
        <v>18</v>
      </c>
      <c r="C31" s="120">
        <v>20</v>
      </c>
      <c r="D31" s="120">
        <v>37</v>
      </c>
      <c r="E31" s="120">
        <v>48</v>
      </c>
      <c r="F31" s="120">
        <v>55</v>
      </c>
      <c r="G31" s="121">
        <v>1</v>
      </c>
      <c r="H31" s="122">
        <f t="shared" si="0"/>
        <v>179</v>
      </c>
      <c r="J31" s="139">
        <f t="shared" si="1"/>
        <v>0.30726256983240224</v>
      </c>
      <c r="M31" s="491"/>
      <c r="N31" s="491"/>
      <c r="O31" s="491"/>
      <c r="P31" s="491"/>
      <c r="Q31" s="491"/>
    </row>
    <row r="32" spans="1:17" x14ac:dyDescent="0.2">
      <c r="A32" s="486" t="s">
        <v>17</v>
      </c>
      <c r="B32" s="111">
        <v>3</v>
      </c>
      <c r="C32" s="111">
        <v>4</v>
      </c>
      <c r="D32" s="111">
        <v>6</v>
      </c>
      <c r="E32" s="111">
        <v>14</v>
      </c>
      <c r="F32" s="111">
        <v>16</v>
      </c>
      <c r="G32" s="112">
        <v>1</v>
      </c>
      <c r="H32" s="113">
        <f t="shared" si="0"/>
        <v>44</v>
      </c>
      <c r="J32" s="136">
        <f t="shared" si="1"/>
        <v>0.36363636363636365</v>
      </c>
      <c r="M32" s="491"/>
      <c r="N32" s="491"/>
      <c r="O32" s="491"/>
      <c r="P32" s="491"/>
      <c r="Q32" s="491"/>
    </row>
    <row r="33" spans="1:17" x14ac:dyDescent="0.2">
      <c r="A33" s="488" t="s">
        <v>18</v>
      </c>
      <c r="B33" s="114">
        <v>1</v>
      </c>
      <c r="C33" s="114">
        <v>1</v>
      </c>
      <c r="D33" s="114">
        <v>3</v>
      </c>
      <c r="E33" s="114">
        <v>4</v>
      </c>
      <c r="F33" s="114">
        <v>3</v>
      </c>
      <c r="G33" s="115"/>
      <c r="H33" s="116">
        <f t="shared" si="0"/>
        <v>12</v>
      </c>
      <c r="J33" s="137">
        <f t="shared" si="1"/>
        <v>0.25</v>
      </c>
      <c r="M33" s="491"/>
      <c r="N33" s="491"/>
      <c r="O33" s="491"/>
      <c r="P33" s="491"/>
      <c r="Q33" s="491"/>
    </row>
    <row r="34" spans="1:17" x14ac:dyDescent="0.2">
      <c r="A34" s="488" t="s">
        <v>19</v>
      </c>
      <c r="B34" s="114">
        <v>3</v>
      </c>
      <c r="C34" s="114">
        <v>4</v>
      </c>
      <c r="D34" s="114">
        <v>7</v>
      </c>
      <c r="E34" s="114">
        <v>6</v>
      </c>
      <c r="F34" s="114">
        <v>8</v>
      </c>
      <c r="G34" s="115"/>
      <c r="H34" s="116">
        <f t="shared" si="0"/>
        <v>28</v>
      </c>
      <c r="J34" s="137">
        <f t="shared" si="1"/>
        <v>0.2857142857142857</v>
      </c>
      <c r="M34" s="491"/>
      <c r="N34" s="491"/>
      <c r="O34" s="491"/>
      <c r="P34" s="491"/>
      <c r="Q34" s="491"/>
    </row>
    <row r="35" spans="1:17" x14ac:dyDescent="0.2">
      <c r="A35" s="488" t="s">
        <v>20</v>
      </c>
      <c r="B35" s="114">
        <v>3</v>
      </c>
      <c r="C35" s="114">
        <v>1</v>
      </c>
      <c r="D35" s="114">
        <v>6</v>
      </c>
      <c r="E35" s="114">
        <v>8</v>
      </c>
      <c r="F35" s="114">
        <v>9</v>
      </c>
      <c r="G35" s="115"/>
      <c r="H35" s="116">
        <f t="shared" si="0"/>
        <v>27</v>
      </c>
      <c r="J35" s="137">
        <f t="shared" si="1"/>
        <v>0.33333333333333331</v>
      </c>
      <c r="M35" s="491"/>
      <c r="N35" s="491"/>
      <c r="O35" s="491"/>
      <c r="P35" s="491"/>
      <c r="Q35" s="491"/>
    </row>
    <row r="36" spans="1:17" x14ac:dyDescent="0.2">
      <c r="A36" s="488" t="s">
        <v>21</v>
      </c>
      <c r="B36" s="114"/>
      <c r="C36" s="114">
        <v>1</v>
      </c>
      <c r="D36" s="114">
        <v>1</v>
      </c>
      <c r="E36" s="114">
        <v>2</v>
      </c>
      <c r="F36" s="114">
        <v>3</v>
      </c>
      <c r="G36" s="115"/>
      <c r="H36" s="116">
        <f t="shared" si="0"/>
        <v>7</v>
      </c>
      <c r="J36" s="137">
        <f t="shared" si="1"/>
        <v>0.42857142857142855</v>
      </c>
      <c r="M36" s="491"/>
      <c r="N36" s="491"/>
      <c r="O36" s="491"/>
      <c r="P36" s="491"/>
      <c r="Q36" s="491"/>
    </row>
    <row r="37" spans="1:17" x14ac:dyDescent="0.2">
      <c r="A37" s="488" t="s">
        <v>22</v>
      </c>
      <c r="B37" s="114">
        <v>3</v>
      </c>
      <c r="C37" s="114">
        <v>4</v>
      </c>
      <c r="D37" s="114">
        <v>3</v>
      </c>
      <c r="E37" s="114">
        <v>3</v>
      </c>
      <c r="F37" s="114">
        <v>4</v>
      </c>
      <c r="G37" s="115"/>
      <c r="H37" s="116">
        <f t="shared" si="0"/>
        <v>17</v>
      </c>
      <c r="J37" s="137">
        <f t="shared" si="1"/>
        <v>0.23529411764705882</v>
      </c>
      <c r="M37" s="491"/>
      <c r="N37" s="491"/>
      <c r="O37" s="491"/>
      <c r="P37" s="491"/>
      <c r="Q37" s="491"/>
    </row>
    <row r="38" spans="1:17" x14ac:dyDescent="0.2">
      <c r="A38" s="488" t="s">
        <v>23</v>
      </c>
      <c r="B38" s="114">
        <v>4</v>
      </c>
      <c r="C38" s="114">
        <v>2</v>
      </c>
      <c r="D38" s="114">
        <v>8</v>
      </c>
      <c r="E38" s="114">
        <v>6</v>
      </c>
      <c r="F38" s="114">
        <v>8</v>
      </c>
      <c r="G38" s="115"/>
      <c r="H38" s="116">
        <f t="shared" si="0"/>
        <v>28</v>
      </c>
      <c r="J38" s="137">
        <f t="shared" si="1"/>
        <v>0.2857142857142857</v>
      </c>
      <c r="M38" s="491"/>
      <c r="N38" s="491"/>
      <c r="O38" s="491"/>
      <c r="P38" s="491"/>
      <c r="Q38" s="491"/>
    </row>
    <row r="39" spans="1:17" x14ac:dyDescent="0.2">
      <c r="A39" s="488" t="s">
        <v>24</v>
      </c>
      <c r="B39" s="114">
        <v>1</v>
      </c>
      <c r="C39" s="114">
        <v>3</v>
      </c>
      <c r="D39" s="114">
        <v>1</v>
      </c>
      <c r="E39" s="114">
        <v>5</v>
      </c>
      <c r="F39" s="114">
        <v>2</v>
      </c>
      <c r="G39" s="115"/>
      <c r="H39" s="116">
        <f t="shared" si="0"/>
        <v>12</v>
      </c>
      <c r="J39" s="137">
        <f t="shared" si="1"/>
        <v>0.16666666666666666</v>
      </c>
      <c r="M39" s="491"/>
      <c r="N39" s="491"/>
      <c r="O39" s="491"/>
      <c r="P39" s="491"/>
      <c r="Q39" s="491"/>
    </row>
    <row r="40" spans="1:17" x14ac:dyDescent="0.2">
      <c r="A40" s="490" t="s">
        <v>25</v>
      </c>
      <c r="B40" s="117"/>
      <c r="C40" s="117"/>
      <c r="D40" s="117">
        <v>2</v>
      </c>
      <c r="E40" s="117"/>
      <c r="F40" s="117">
        <v>2</v>
      </c>
      <c r="G40" s="118"/>
      <c r="H40" s="119">
        <f t="shared" si="0"/>
        <v>4</v>
      </c>
      <c r="J40" s="138">
        <f t="shared" si="1"/>
        <v>0.5</v>
      </c>
      <c r="M40" s="491"/>
      <c r="N40" s="491"/>
      <c r="O40" s="491"/>
      <c r="P40" s="491"/>
      <c r="Q40" s="491"/>
    </row>
    <row r="41" spans="1:17" x14ac:dyDescent="0.2">
      <c r="A41" s="485" t="s">
        <v>272</v>
      </c>
      <c r="B41" s="120">
        <v>5</v>
      </c>
      <c r="C41" s="120">
        <v>11</v>
      </c>
      <c r="D41" s="120">
        <v>21</v>
      </c>
      <c r="E41" s="120">
        <v>32</v>
      </c>
      <c r="F41" s="120">
        <v>23</v>
      </c>
      <c r="G41" s="121"/>
      <c r="H41" s="122">
        <f t="shared" si="0"/>
        <v>92</v>
      </c>
      <c r="J41" s="139">
        <f t="shared" si="1"/>
        <v>0.25</v>
      </c>
      <c r="M41" s="491"/>
      <c r="N41" s="491"/>
      <c r="O41" s="491"/>
      <c r="P41" s="491"/>
      <c r="Q41" s="491"/>
    </row>
    <row r="42" spans="1:17" x14ac:dyDescent="0.2">
      <c r="A42" s="486" t="s">
        <v>26</v>
      </c>
      <c r="B42" s="111">
        <v>1</v>
      </c>
      <c r="C42" s="111">
        <v>3</v>
      </c>
      <c r="D42" s="111">
        <v>6</v>
      </c>
      <c r="E42" s="111">
        <v>15</v>
      </c>
      <c r="F42" s="111">
        <v>6</v>
      </c>
      <c r="G42" s="112"/>
      <c r="H42" s="113">
        <f t="shared" si="0"/>
        <v>31</v>
      </c>
      <c r="J42" s="136">
        <f t="shared" si="1"/>
        <v>0.19354838709677419</v>
      </c>
      <c r="M42" s="491"/>
      <c r="N42" s="491"/>
      <c r="O42" s="491"/>
      <c r="P42" s="491"/>
      <c r="Q42" s="491"/>
    </row>
    <row r="43" spans="1:17" x14ac:dyDescent="0.2">
      <c r="A43" s="488" t="s">
        <v>27</v>
      </c>
      <c r="B43" s="114"/>
      <c r="C43" s="114">
        <v>5</v>
      </c>
      <c r="D43" s="114">
        <v>6</v>
      </c>
      <c r="E43" s="114">
        <v>5</v>
      </c>
      <c r="F43" s="114">
        <v>3</v>
      </c>
      <c r="G43" s="115"/>
      <c r="H43" s="116">
        <f t="shared" si="0"/>
        <v>19</v>
      </c>
      <c r="J43" s="137">
        <f t="shared" si="1"/>
        <v>0.15789473684210525</v>
      </c>
      <c r="M43" s="491"/>
      <c r="N43" s="491"/>
      <c r="O43" s="491"/>
      <c r="P43" s="491"/>
      <c r="Q43" s="491"/>
    </row>
    <row r="44" spans="1:17" x14ac:dyDescent="0.2">
      <c r="A44" s="488" t="s">
        <v>28</v>
      </c>
      <c r="B44" s="114"/>
      <c r="C44" s="114">
        <v>1</v>
      </c>
      <c r="D44" s="114"/>
      <c r="E44" s="114">
        <v>1</v>
      </c>
      <c r="F44" s="114"/>
      <c r="G44" s="115"/>
      <c r="H44" s="116">
        <f t="shared" si="0"/>
        <v>2</v>
      </c>
      <c r="J44" s="137">
        <f t="shared" si="1"/>
        <v>0</v>
      </c>
      <c r="M44" s="491"/>
      <c r="N44" s="491"/>
      <c r="O44" s="491"/>
      <c r="P44" s="491"/>
      <c r="Q44" s="491"/>
    </row>
    <row r="45" spans="1:17" x14ac:dyDescent="0.2">
      <c r="A45" s="488" t="s">
        <v>29</v>
      </c>
      <c r="B45" s="114"/>
      <c r="C45" s="114"/>
      <c r="D45" s="114"/>
      <c r="E45" s="114">
        <v>1</v>
      </c>
      <c r="F45" s="114">
        <v>1</v>
      </c>
      <c r="G45" s="115"/>
      <c r="H45" s="116">
        <f t="shared" si="0"/>
        <v>2</v>
      </c>
      <c r="J45" s="137">
        <f t="shared" si="1"/>
        <v>0.5</v>
      </c>
      <c r="M45" s="491"/>
      <c r="N45" s="491"/>
      <c r="O45" s="491"/>
      <c r="P45" s="491"/>
      <c r="Q45" s="491"/>
    </row>
    <row r="46" spans="1:17" x14ac:dyDescent="0.2">
      <c r="A46" s="490" t="s">
        <v>30</v>
      </c>
      <c r="B46" s="117">
        <v>4</v>
      </c>
      <c r="C46" s="117">
        <v>2</v>
      </c>
      <c r="D46" s="117">
        <v>9</v>
      </c>
      <c r="E46" s="117">
        <v>10</v>
      </c>
      <c r="F46" s="117">
        <v>13</v>
      </c>
      <c r="G46" s="118"/>
      <c r="H46" s="119">
        <f t="shared" si="0"/>
        <v>38</v>
      </c>
      <c r="J46" s="138">
        <f t="shared" si="1"/>
        <v>0.34210526315789475</v>
      </c>
      <c r="M46" s="491"/>
      <c r="N46" s="491"/>
      <c r="O46" s="491"/>
      <c r="P46" s="491"/>
      <c r="Q46" s="491"/>
    </row>
    <row r="47" spans="1:17" x14ac:dyDescent="0.2">
      <c r="A47" s="485" t="s">
        <v>278</v>
      </c>
      <c r="B47" s="120"/>
      <c r="C47" s="120"/>
      <c r="D47" s="120"/>
      <c r="E47" s="120"/>
      <c r="F47" s="120"/>
      <c r="G47" s="121"/>
      <c r="H47" s="122">
        <f t="shared" si="0"/>
        <v>0</v>
      </c>
      <c r="J47" s="139" t="str">
        <f t="shared" si="1"/>
        <v/>
      </c>
      <c r="M47" s="491"/>
      <c r="N47" s="491"/>
      <c r="O47" s="491"/>
      <c r="P47" s="491"/>
      <c r="Q47" s="491"/>
    </row>
    <row r="48" spans="1:17" x14ac:dyDescent="0.2">
      <c r="A48" s="490" t="s">
        <v>69</v>
      </c>
      <c r="B48" s="117"/>
      <c r="C48" s="117"/>
      <c r="D48" s="117"/>
      <c r="E48" s="117"/>
      <c r="F48" s="117"/>
      <c r="G48" s="118"/>
      <c r="H48" s="119">
        <f t="shared" si="0"/>
        <v>0</v>
      </c>
      <c r="J48" s="138" t="str">
        <f t="shared" si="1"/>
        <v/>
      </c>
      <c r="M48" s="491"/>
      <c r="N48" s="491"/>
      <c r="O48" s="491"/>
      <c r="P48" s="491"/>
      <c r="Q48" s="491"/>
    </row>
    <row r="49" spans="1:17" x14ac:dyDescent="0.2">
      <c r="A49" s="489" t="s">
        <v>403</v>
      </c>
      <c r="B49" s="105">
        <v>34</v>
      </c>
      <c r="C49" s="105">
        <v>63</v>
      </c>
      <c r="D49" s="105">
        <v>75</v>
      </c>
      <c r="E49" s="105">
        <v>107</v>
      </c>
      <c r="F49" s="105">
        <v>150</v>
      </c>
      <c r="G49" s="106">
        <v>5</v>
      </c>
      <c r="H49" s="107">
        <f t="shared" si="0"/>
        <v>434</v>
      </c>
      <c r="J49" s="134">
        <f t="shared" si="1"/>
        <v>0.34562211981566821</v>
      </c>
      <c r="M49" s="491"/>
      <c r="N49" s="491"/>
      <c r="O49" s="491"/>
      <c r="P49" s="491"/>
      <c r="Q49" s="491"/>
    </row>
    <row r="50" spans="1:17" x14ac:dyDescent="0.2">
      <c r="A50" s="487" t="s">
        <v>407</v>
      </c>
      <c r="B50" s="108">
        <v>9</v>
      </c>
      <c r="C50" s="108">
        <v>17</v>
      </c>
      <c r="D50" s="108">
        <v>28</v>
      </c>
      <c r="E50" s="108">
        <v>36</v>
      </c>
      <c r="F50" s="108">
        <v>44</v>
      </c>
      <c r="G50" s="109">
        <v>2</v>
      </c>
      <c r="H50" s="110">
        <f t="shared" si="0"/>
        <v>136</v>
      </c>
      <c r="J50" s="135">
        <f t="shared" si="1"/>
        <v>0.3235294117647059</v>
      </c>
      <c r="M50" s="491"/>
      <c r="N50" s="491"/>
      <c r="O50" s="491"/>
      <c r="P50" s="491"/>
      <c r="Q50" s="491"/>
    </row>
    <row r="51" spans="1:17" x14ac:dyDescent="0.2">
      <c r="A51" s="486" t="s">
        <v>36</v>
      </c>
      <c r="B51" s="111">
        <v>2</v>
      </c>
      <c r="C51" s="111">
        <v>8</v>
      </c>
      <c r="D51" s="111">
        <v>4</v>
      </c>
      <c r="E51" s="111">
        <v>3</v>
      </c>
      <c r="F51" s="111">
        <v>7</v>
      </c>
      <c r="G51" s="112"/>
      <c r="H51" s="113">
        <f t="shared" si="0"/>
        <v>24</v>
      </c>
      <c r="J51" s="136">
        <f t="shared" si="1"/>
        <v>0.29166666666666669</v>
      </c>
      <c r="M51" s="491"/>
      <c r="N51" s="491"/>
      <c r="O51" s="491"/>
      <c r="P51" s="491"/>
      <c r="Q51" s="491"/>
    </row>
    <row r="52" spans="1:17" x14ac:dyDescent="0.2">
      <c r="A52" s="488" t="s">
        <v>37</v>
      </c>
      <c r="B52" s="114">
        <v>2</v>
      </c>
      <c r="C52" s="114">
        <v>3</v>
      </c>
      <c r="D52" s="114">
        <v>11</v>
      </c>
      <c r="E52" s="114">
        <v>13</v>
      </c>
      <c r="F52" s="114">
        <v>16</v>
      </c>
      <c r="G52" s="115">
        <v>1</v>
      </c>
      <c r="H52" s="116">
        <f t="shared" si="0"/>
        <v>46</v>
      </c>
      <c r="J52" s="137">
        <f t="shared" si="1"/>
        <v>0.34782608695652173</v>
      </c>
      <c r="M52" s="491"/>
      <c r="N52" s="491"/>
      <c r="O52" s="491"/>
      <c r="P52" s="491"/>
      <c r="Q52" s="491"/>
    </row>
    <row r="53" spans="1:17" x14ac:dyDescent="0.2">
      <c r="A53" s="490" t="s">
        <v>38</v>
      </c>
      <c r="B53" s="117">
        <v>5</v>
      </c>
      <c r="C53" s="117">
        <v>6</v>
      </c>
      <c r="D53" s="117">
        <v>13</v>
      </c>
      <c r="E53" s="117">
        <v>20</v>
      </c>
      <c r="F53" s="117">
        <v>21</v>
      </c>
      <c r="G53" s="118">
        <v>1</v>
      </c>
      <c r="H53" s="119">
        <f t="shared" si="0"/>
        <v>66</v>
      </c>
      <c r="J53" s="138">
        <f t="shared" si="1"/>
        <v>0.31818181818181818</v>
      </c>
      <c r="M53" s="491"/>
      <c r="N53" s="491"/>
      <c r="O53" s="491"/>
      <c r="P53" s="491"/>
      <c r="Q53" s="491"/>
    </row>
    <row r="54" spans="1:17" x14ac:dyDescent="0.2">
      <c r="A54" s="485" t="s">
        <v>285</v>
      </c>
      <c r="B54" s="120">
        <v>4</v>
      </c>
      <c r="C54" s="120">
        <v>4</v>
      </c>
      <c r="D54" s="120">
        <v>7</v>
      </c>
      <c r="E54" s="120">
        <v>2</v>
      </c>
      <c r="F54" s="120">
        <v>9</v>
      </c>
      <c r="G54" s="121"/>
      <c r="H54" s="122">
        <f t="shared" si="0"/>
        <v>26</v>
      </c>
      <c r="J54" s="139">
        <f t="shared" si="1"/>
        <v>0.34615384615384615</v>
      </c>
      <c r="M54" s="491"/>
      <c r="N54" s="491"/>
      <c r="O54" s="491"/>
      <c r="P54" s="491"/>
      <c r="Q54" s="491"/>
    </row>
    <row r="55" spans="1:17" x14ac:dyDescent="0.2">
      <c r="A55" s="486" t="s">
        <v>39</v>
      </c>
      <c r="B55" s="111">
        <v>1</v>
      </c>
      <c r="C55" s="111">
        <v>2</v>
      </c>
      <c r="D55" s="111">
        <v>6</v>
      </c>
      <c r="E55" s="111">
        <v>1</v>
      </c>
      <c r="F55" s="111">
        <v>5</v>
      </c>
      <c r="G55" s="112"/>
      <c r="H55" s="113">
        <f t="shared" si="0"/>
        <v>15</v>
      </c>
      <c r="J55" s="136">
        <f t="shared" si="1"/>
        <v>0.33333333333333331</v>
      </c>
      <c r="M55" s="491"/>
      <c r="N55" s="491"/>
      <c r="O55" s="491"/>
      <c r="P55" s="491"/>
      <c r="Q55" s="491"/>
    </row>
    <row r="56" spans="1:17" x14ac:dyDescent="0.2">
      <c r="A56" s="488" t="s">
        <v>40</v>
      </c>
      <c r="B56" s="114">
        <v>2</v>
      </c>
      <c r="C56" s="114">
        <v>1</v>
      </c>
      <c r="D56" s="114"/>
      <c r="E56" s="114">
        <v>1</v>
      </c>
      <c r="F56" s="114">
        <v>1</v>
      </c>
      <c r="G56" s="115"/>
      <c r="H56" s="116">
        <f t="shared" si="0"/>
        <v>5</v>
      </c>
      <c r="J56" s="137">
        <f t="shared" si="1"/>
        <v>0.2</v>
      </c>
      <c r="M56" s="491"/>
      <c r="N56" s="491"/>
      <c r="O56" s="491"/>
      <c r="P56" s="491"/>
      <c r="Q56" s="491"/>
    </row>
    <row r="57" spans="1:17" x14ac:dyDescent="0.2">
      <c r="A57" s="490" t="s">
        <v>41</v>
      </c>
      <c r="B57" s="117">
        <v>1</v>
      </c>
      <c r="C57" s="117">
        <v>1</v>
      </c>
      <c r="D57" s="117">
        <v>1</v>
      </c>
      <c r="E57" s="117"/>
      <c r="F57" s="117">
        <v>3</v>
      </c>
      <c r="G57" s="118"/>
      <c r="H57" s="119">
        <f t="shared" si="0"/>
        <v>6</v>
      </c>
      <c r="J57" s="138">
        <f t="shared" si="1"/>
        <v>0.5</v>
      </c>
      <c r="M57" s="491"/>
      <c r="N57" s="491"/>
      <c r="O57" s="491"/>
      <c r="P57" s="491"/>
      <c r="Q57" s="491"/>
    </row>
    <row r="58" spans="1:17" x14ac:dyDescent="0.2">
      <c r="A58" s="485" t="s">
        <v>289</v>
      </c>
      <c r="B58" s="120">
        <v>5</v>
      </c>
      <c r="C58" s="120">
        <v>4</v>
      </c>
      <c r="D58" s="120">
        <v>4</v>
      </c>
      <c r="E58" s="120">
        <v>5</v>
      </c>
      <c r="F58" s="120">
        <v>15</v>
      </c>
      <c r="G58" s="121">
        <v>1</v>
      </c>
      <c r="H58" s="122">
        <f t="shared" si="0"/>
        <v>34</v>
      </c>
      <c r="J58" s="139">
        <f t="shared" si="1"/>
        <v>0.44117647058823528</v>
      </c>
      <c r="M58" s="491"/>
      <c r="N58" s="491"/>
      <c r="O58" s="491"/>
      <c r="P58" s="491"/>
      <c r="Q58" s="491"/>
    </row>
    <row r="59" spans="1:17" x14ac:dyDescent="0.2">
      <c r="A59" s="486" t="s">
        <v>42</v>
      </c>
      <c r="B59" s="111">
        <v>2</v>
      </c>
      <c r="C59" s="111">
        <v>2</v>
      </c>
      <c r="D59" s="111">
        <v>3</v>
      </c>
      <c r="E59" s="111">
        <v>2</v>
      </c>
      <c r="F59" s="111">
        <v>5</v>
      </c>
      <c r="G59" s="112">
        <v>1</v>
      </c>
      <c r="H59" s="113">
        <f t="shared" si="0"/>
        <v>15</v>
      </c>
      <c r="J59" s="136">
        <f t="shared" si="1"/>
        <v>0.33333333333333331</v>
      </c>
      <c r="M59" s="491"/>
      <c r="N59" s="491"/>
      <c r="O59" s="491"/>
      <c r="P59" s="491"/>
      <c r="Q59" s="491"/>
    </row>
    <row r="60" spans="1:17" x14ac:dyDescent="0.2">
      <c r="A60" s="488" t="s">
        <v>43</v>
      </c>
      <c r="B60" s="114">
        <v>1</v>
      </c>
      <c r="C60" s="114"/>
      <c r="D60" s="114"/>
      <c r="E60" s="114">
        <v>2</v>
      </c>
      <c r="F60" s="114">
        <v>3</v>
      </c>
      <c r="G60" s="115"/>
      <c r="H60" s="116">
        <f t="shared" si="0"/>
        <v>6</v>
      </c>
      <c r="J60" s="137">
        <f t="shared" si="1"/>
        <v>0.5</v>
      </c>
      <c r="M60" s="491"/>
      <c r="N60" s="491"/>
      <c r="O60" s="491"/>
      <c r="P60" s="491"/>
      <c r="Q60" s="491"/>
    </row>
    <row r="61" spans="1:17" x14ac:dyDescent="0.2">
      <c r="A61" s="490" t="s">
        <v>44</v>
      </c>
      <c r="B61" s="117">
        <v>2</v>
      </c>
      <c r="C61" s="117">
        <v>2</v>
      </c>
      <c r="D61" s="117">
        <v>1</v>
      </c>
      <c r="E61" s="117">
        <v>1</v>
      </c>
      <c r="F61" s="117">
        <v>7</v>
      </c>
      <c r="G61" s="118"/>
      <c r="H61" s="119">
        <f t="shared" si="0"/>
        <v>13</v>
      </c>
      <c r="J61" s="138">
        <f t="shared" si="1"/>
        <v>0.53846153846153844</v>
      </c>
      <c r="M61" s="491"/>
      <c r="N61" s="491"/>
      <c r="O61" s="491"/>
      <c r="P61" s="491"/>
      <c r="Q61" s="491"/>
    </row>
    <row r="62" spans="1:17" x14ac:dyDescent="0.2">
      <c r="A62" s="485" t="s">
        <v>293</v>
      </c>
      <c r="B62" s="120">
        <v>5</v>
      </c>
      <c r="C62" s="120">
        <v>3</v>
      </c>
      <c r="D62" s="120">
        <v>4</v>
      </c>
      <c r="E62" s="120">
        <v>4</v>
      </c>
      <c r="F62" s="120">
        <v>4</v>
      </c>
      <c r="G62" s="121"/>
      <c r="H62" s="122">
        <f t="shared" si="0"/>
        <v>20</v>
      </c>
      <c r="J62" s="139">
        <f t="shared" si="1"/>
        <v>0.2</v>
      </c>
      <c r="M62" s="491"/>
      <c r="N62" s="491"/>
      <c r="O62" s="491"/>
      <c r="P62" s="491"/>
      <c r="Q62" s="491"/>
    </row>
    <row r="63" spans="1:17" x14ac:dyDescent="0.2">
      <c r="A63" s="486" t="s">
        <v>45</v>
      </c>
      <c r="B63" s="111">
        <v>1</v>
      </c>
      <c r="C63" s="111"/>
      <c r="D63" s="111"/>
      <c r="E63" s="111">
        <v>1</v>
      </c>
      <c r="F63" s="111">
        <v>1</v>
      </c>
      <c r="G63" s="112"/>
      <c r="H63" s="113">
        <f t="shared" si="0"/>
        <v>3</v>
      </c>
      <c r="J63" s="500">
        <f t="shared" si="1"/>
        <v>0.33333333333333331</v>
      </c>
      <c r="M63" s="491"/>
      <c r="N63" s="491"/>
      <c r="O63" s="491"/>
      <c r="P63" s="491"/>
      <c r="Q63" s="491"/>
    </row>
    <row r="64" spans="1:17" x14ac:dyDescent="0.2">
      <c r="A64" s="488" t="s">
        <v>46</v>
      </c>
      <c r="B64" s="114">
        <v>3</v>
      </c>
      <c r="C64" s="114">
        <v>1</v>
      </c>
      <c r="D64" s="114">
        <v>3</v>
      </c>
      <c r="E64" s="114">
        <v>3</v>
      </c>
      <c r="F64" s="114">
        <v>3</v>
      </c>
      <c r="G64" s="115"/>
      <c r="H64" s="116">
        <f t="shared" si="0"/>
        <v>13</v>
      </c>
      <c r="J64" s="137">
        <f t="shared" si="1"/>
        <v>0.23076923076923078</v>
      </c>
      <c r="M64" s="491"/>
      <c r="N64" s="491"/>
      <c r="O64" s="491"/>
      <c r="P64" s="491"/>
      <c r="Q64" s="491"/>
    </row>
    <row r="65" spans="1:17" x14ac:dyDescent="0.2">
      <c r="A65" s="488" t="s">
        <v>47</v>
      </c>
      <c r="B65" s="114">
        <v>1</v>
      </c>
      <c r="C65" s="114">
        <v>1</v>
      </c>
      <c r="D65" s="114"/>
      <c r="E65" s="114"/>
      <c r="F65" s="114"/>
      <c r="G65" s="115"/>
      <c r="H65" s="116">
        <f t="shared" si="0"/>
        <v>2</v>
      </c>
      <c r="J65" s="137">
        <f t="shared" si="1"/>
        <v>0</v>
      </c>
      <c r="M65" s="491"/>
      <c r="N65" s="491"/>
      <c r="O65" s="491"/>
      <c r="P65" s="491"/>
      <c r="Q65" s="491"/>
    </row>
    <row r="66" spans="1:17" x14ac:dyDescent="0.2">
      <c r="A66" s="490" t="s">
        <v>48</v>
      </c>
      <c r="B66" s="117"/>
      <c r="C66" s="117">
        <v>1</v>
      </c>
      <c r="D66" s="117">
        <v>1</v>
      </c>
      <c r="E66" s="117"/>
      <c r="F66" s="117"/>
      <c r="G66" s="118"/>
      <c r="H66" s="119">
        <f t="shared" si="0"/>
        <v>2</v>
      </c>
      <c r="J66" s="138">
        <f t="shared" si="1"/>
        <v>0</v>
      </c>
      <c r="M66" s="491"/>
      <c r="N66" s="491"/>
      <c r="O66" s="491"/>
      <c r="P66" s="491"/>
      <c r="Q66" s="491"/>
    </row>
    <row r="67" spans="1:17" ht="25.5" x14ac:dyDescent="0.2">
      <c r="A67" s="485" t="s">
        <v>408</v>
      </c>
      <c r="B67" s="120">
        <v>6</v>
      </c>
      <c r="C67" s="120">
        <v>14</v>
      </c>
      <c r="D67" s="120">
        <v>19</v>
      </c>
      <c r="E67" s="120">
        <v>37</v>
      </c>
      <c r="F67" s="120">
        <v>59</v>
      </c>
      <c r="G67" s="121">
        <v>2</v>
      </c>
      <c r="H67" s="122">
        <f t="shared" si="0"/>
        <v>137</v>
      </c>
      <c r="J67" s="139">
        <f t="shared" si="1"/>
        <v>0.43065693430656932</v>
      </c>
      <c r="M67" s="491"/>
      <c r="N67" s="491"/>
      <c r="O67" s="491"/>
      <c r="P67" s="491"/>
      <c r="Q67" s="491"/>
    </row>
    <row r="68" spans="1:17" x14ac:dyDescent="0.2">
      <c r="A68" s="486" t="s">
        <v>49</v>
      </c>
      <c r="B68" s="111">
        <v>4</v>
      </c>
      <c r="C68" s="111">
        <v>4</v>
      </c>
      <c r="D68" s="111">
        <v>8</v>
      </c>
      <c r="E68" s="111">
        <v>17</v>
      </c>
      <c r="F68" s="111">
        <v>23</v>
      </c>
      <c r="G68" s="112"/>
      <c r="H68" s="113">
        <f t="shared" si="0"/>
        <v>56</v>
      </c>
      <c r="J68" s="136">
        <f t="shared" si="1"/>
        <v>0.4107142857142857</v>
      </c>
      <c r="M68" s="491"/>
      <c r="N68" s="491"/>
      <c r="O68" s="491"/>
      <c r="P68" s="491"/>
      <c r="Q68" s="491"/>
    </row>
    <row r="69" spans="1:17" x14ac:dyDescent="0.2">
      <c r="A69" s="488" t="s">
        <v>50</v>
      </c>
      <c r="B69" s="114">
        <v>1</v>
      </c>
      <c r="C69" s="114">
        <v>4</v>
      </c>
      <c r="D69" s="114">
        <v>3</v>
      </c>
      <c r="E69" s="114">
        <v>8</v>
      </c>
      <c r="F69" s="114">
        <v>18</v>
      </c>
      <c r="G69" s="115">
        <v>1</v>
      </c>
      <c r="H69" s="116">
        <f t="shared" si="0"/>
        <v>35</v>
      </c>
      <c r="J69" s="137">
        <f t="shared" si="1"/>
        <v>0.51428571428571423</v>
      </c>
      <c r="M69" s="491"/>
      <c r="N69" s="491"/>
      <c r="O69" s="491"/>
      <c r="P69" s="491"/>
      <c r="Q69" s="491"/>
    </row>
    <row r="70" spans="1:17" x14ac:dyDescent="0.2">
      <c r="A70" s="488" t="s">
        <v>51</v>
      </c>
      <c r="B70" s="114"/>
      <c r="C70" s="114">
        <v>3</v>
      </c>
      <c r="D70" s="114">
        <v>2</v>
      </c>
      <c r="E70" s="114">
        <v>5</v>
      </c>
      <c r="F70" s="114">
        <v>6</v>
      </c>
      <c r="G70" s="115"/>
      <c r="H70" s="116">
        <f t="shared" si="0"/>
        <v>16</v>
      </c>
      <c r="J70" s="137">
        <f t="shared" si="1"/>
        <v>0.375</v>
      </c>
      <c r="M70" s="491"/>
      <c r="N70" s="491"/>
      <c r="O70" s="491"/>
      <c r="P70" s="491"/>
      <c r="Q70" s="491"/>
    </row>
    <row r="71" spans="1:17" x14ac:dyDescent="0.2">
      <c r="A71" s="490" t="s">
        <v>52</v>
      </c>
      <c r="B71" s="117">
        <v>1</v>
      </c>
      <c r="C71" s="117">
        <v>3</v>
      </c>
      <c r="D71" s="117">
        <v>6</v>
      </c>
      <c r="E71" s="117">
        <v>7</v>
      </c>
      <c r="F71" s="117">
        <v>12</v>
      </c>
      <c r="G71" s="118">
        <v>1</v>
      </c>
      <c r="H71" s="119">
        <f t="shared" si="0"/>
        <v>30</v>
      </c>
      <c r="J71" s="138">
        <f t="shared" si="1"/>
        <v>0.4</v>
      </c>
      <c r="M71" s="491"/>
      <c r="N71" s="491"/>
      <c r="O71" s="491"/>
      <c r="P71" s="491"/>
      <c r="Q71" s="491"/>
    </row>
    <row r="72" spans="1:17" x14ac:dyDescent="0.2">
      <c r="A72" s="485" t="s">
        <v>409</v>
      </c>
      <c r="B72" s="120">
        <v>5</v>
      </c>
      <c r="C72" s="120">
        <v>21</v>
      </c>
      <c r="D72" s="120">
        <v>13</v>
      </c>
      <c r="E72" s="120">
        <v>23</v>
      </c>
      <c r="F72" s="120">
        <v>19</v>
      </c>
      <c r="G72" s="121"/>
      <c r="H72" s="122">
        <f t="shared" si="0"/>
        <v>81</v>
      </c>
      <c r="J72" s="139">
        <f t="shared" si="1"/>
        <v>0.23456790123456789</v>
      </c>
      <c r="M72" s="491"/>
      <c r="N72" s="491"/>
      <c r="O72" s="491"/>
      <c r="P72" s="491"/>
      <c r="Q72" s="491"/>
    </row>
    <row r="73" spans="1:17" x14ac:dyDescent="0.2">
      <c r="A73" s="486" t="s">
        <v>53</v>
      </c>
      <c r="B73" s="111">
        <v>2</v>
      </c>
      <c r="C73" s="111">
        <v>4</v>
      </c>
      <c r="D73" s="111">
        <v>4</v>
      </c>
      <c r="E73" s="111">
        <v>3</v>
      </c>
      <c r="F73" s="111">
        <v>6</v>
      </c>
      <c r="G73" s="112"/>
      <c r="H73" s="113">
        <f t="shared" si="0"/>
        <v>19</v>
      </c>
      <c r="J73" s="136">
        <f t="shared" si="1"/>
        <v>0.31578947368421051</v>
      </c>
      <c r="M73" s="491"/>
      <c r="N73" s="491"/>
      <c r="O73" s="491"/>
      <c r="P73" s="491"/>
      <c r="Q73" s="491"/>
    </row>
    <row r="74" spans="1:17" x14ac:dyDescent="0.2">
      <c r="A74" s="488" t="s">
        <v>54</v>
      </c>
      <c r="B74" s="114">
        <v>1</v>
      </c>
      <c r="C74" s="114">
        <v>4</v>
      </c>
      <c r="D74" s="114">
        <v>6</v>
      </c>
      <c r="E74" s="114">
        <v>4</v>
      </c>
      <c r="F74" s="114">
        <v>6</v>
      </c>
      <c r="G74" s="115"/>
      <c r="H74" s="116">
        <f t="shared" si="0"/>
        <v>21</v>
      </c>
      <c r="J74" s="137">
        <f t="shared" si="1"/>
        <v>0.2857142857142857</v>
      </c>
      <c r="M74" s="491"/>
      <c r="N74" s="491"/>
      <c r="O74" s="491"/>
      <c r="P74" s="491"/>
      <c r="Q74" s="491"/>
    </row>
    <row r="75" spans="1:17" x14ac:dyDescent="0.2">
      <c r="A75" s="488" t="s">
        <v>55</v>
      </c>
      <c r="B75" s="114">
        <v>1</v>
      </c>
      <c r="C75" s="114">
        <v>4</v>
      </c>
      <c r="D75" s="114">
        <v>2</v>
      </c>
      <c r="E75" s="114">
        <v>3</v>
      </c>
      <c r="F75" s="114">
        <v>2</v>
      </c>
      <c r="G75" s="115"/>
      <c r="H75" s="116">
        <f t="shared" si="0"/>
        <v>12</v>
      </c>
      <c r="J75" s="137">
        <f t="shared" si="1"/>
        <v>0.16666666666666666</v>
      </c>
      <c r="M75" s="491"/>
      <c r="N75" s="491"/>
      <c r="O75" s="491"/>
      <c r="P75" s="491"/>
      <c r="Q75" s="491"/>
    </row>
    <row r="76" spans="1:17" x14ac:dyDescent="0.2">
      <c r="A76" s="488" t="s">
        <v>56</v>
      </c>
      <c r="B76" s="114">
        <v>1</v>
      </c>
      <c r="C76" s="114">
        <v>7</v>
      </c>
      <c r="D76" s="114">
        <v>1</v>
      </c>
      <c r="E76" s="114">
        <v>7</v>
      </c>
      <c r="F76" s="114">
        <v>2</v>
      </c>
      <c r="G76" s="115"/>
      <c r="H76" s="116">
        <f t="shared" ref="H76:H87" si="2">SUM(B76:G76)</f>
        <v>18</v>
      </c>
      <c r="J76" s="137">
        <f t="shared" ref="J76:J87" si="3">IFERROR(F76/H76,"")</f>
        <v>0.1111111111111111</v>
      </c>
      <c r="M76" s="491"/>
      <c r="N76" s="491"/>
      <c r="O76" s="491"/>
      <c r="P76" s="491"/>
      <c r="Q76" s="491"/>
    </row>
    <row r="77" spans="1:17" x14ac:dyDescent="0.2">
      <c r="A77" s="488" t="s">
        <v>57</v>
      </c>
      <c r="B77" s="114"/>
      <c r="C77" s="114">
        <v>1</v>
      </c>
      <c r="D77" s="114"/>
      <c r="E77" s="114">
        <v>6</v>
      </c>
      <c r="F77" s="114"/>
      <c r="G77" s="115"/>
      <c r="H77" s="116">
        <f t="shared" si="2"/>
        <v>7</v>
      </c>
      <c r="J77" s="137">
        <f t="shared" si="3"/>
        <v>0</v>
      </c>
      <c r="M77" s="491"/>
      <c r="N77" s="491"/>
      <c r="O77" s="491"/>
      <c r="P77" s="491"/>
      <c r="Q77" s="491"/>
    </row>
    <row r="78" spans="1:17" x14ac:dyDescent="0.2">
      <c r="A78" s="490">
        <v>69</v>
      </c>
      <c r="B78" s="117"/>
      <c r="C78" s="117">
        <v>1</v>
      </c>
      <c r="D78" s="117"/>
      <c r="E78" s="117"/>
      <c r="F78" s="117">
        <v>3</v>
      </c>
      <c r="G78" s="118"/>
      <c r="H78" s="119">
        <f t="shared" si="2"/>
        <v>4</v>
      </c>
      <c r="J78" s="138">
        <f t="shared" si="3"/>
        <v>0.75</v>
      </c>
      <c r="M78" s="491"/>
      <c r="N78" s="491"/>
      <c r="O78" s="491"/>
      <c r="P78" s="491"/>
      <c r="Q78" s="491"/>
    </row>
    <row r="79" spans="1:17" x14ac:dyDescent="0.2">
      <c r="A79" s="489" t="s">
        <v>472</v>
      </c>
      <c r="B79" s="105">
        <v>2</v>
      </c>
      <c r="C79" s="105">
        <v>3</v>
      </c>
      <c r="D79" s="105">
        <v>11</v>
      </c>
      <c r="E79" s="105">
        <v>12</v>
      </c>
      <c r="F79" s="105">
        <v>15</v>
      </c>
      <c r="G79" s="106">
        <v>1</v>
      </c>
      <c r="H79" s="107">
        <f t="shared" si="2"/>
        <v>44</v>
      </c>
      <c r="J79" s="134">
        <f t="shared" si="3"/>
        <v>0.34090909090909088</v>
      </c>
      <c r="M79" s="491"/>
      <c r="N79" s="491"/>
      <c r="O79" s="491"/>
      <c r="P79" s="491"/>
      <c r="Q79" s="491"/>
    </row>
    <row r="80" spans="1:17" x14ac:dyDescent="0.2">
      <c r="A80" s="487" t="s">
        <v>85</v>
      </c>
      <c r="B80" s="108">
        <v>2</v>
      </c>
      <c r="C80" s="108">
        <v>2</v>
      </c>
      <c r="D80" s="108">
        <v>2</v>
      </c>
      <c r="E80" s="108">
        <v>8</v>
      </c>
      <c r="F80" s="108">
        <v>10</v>
      </c>
      <c r="G80" s="109">
        <v>1</v>
      </c>
      <c r="H80" s="110">
        <f t="shared" si="2"/>
        <v>25</v>
      </c>
      <c r="J80" s="135">
        <f t="shared" si="3"/>
        <v>0.4</v>
      </c>
      <c r="M80" s="491"/>
      <c r="N80" s="491"/>
      <c r="O80" s="491"/>
      <c r="P80" s="491"/>
      <c r="Q80" s="491"/>
    </row>
    <row r="81" spans="1:17" x14ac:dyDescent="0.2">
      <c r="A81" s="486" t="s">
        <v>32</v>
      </c>
      <c r="B81" s="111"/>
      <c r="C81" s="111">
        <v>1</v>
      </c>
      <c r="D81" s="111">
        <v>1</v>
      </c>
      <c r="E81" s="111">
        <v>1</v>
      </c>
      <c r="F81" s="111">
        <v>5</v>
      </c>
      <c r="G81" s="112"/>
      <c r="H81" s="113">
        <f t="shared" si="2"/>
        <v>8</v>
      </c>
      <c r="J81" s="136">
        <f t="shared" si="3"/>
        <v>0.625</v>
      </c>
      <c r="M81" s="491"/>
      <c r="N81" s="491"/>
      <c r="O81" s="491"/>
      <c r="P81" s="491"/>
      <c r="Q81" s="491"/>
    </row>
    <row r="82" spans="1:17" x14ac:dyDescent="0.2">
      <c r="A82" s="488" t="s">
        <v>33</v>
      </c>
      <c r="B82" s="114">
        <v>1</v>
      </c>
      <c r="C82" s="114"/>
      <c r="D82" s="114"/>
      <c r="E82" s="114">
        <v>3</v>
      </c>
      <c r="F82" s="114">
        <v>3</v>
      </c>
      <c r="G82" s="115">
        <v>1</v>
      </c>
      <c r="H82" s="116">
        <f t="shared" si="2"/>
        <v>8</v>
      </c>
      <c r="J82" s="137">
        <f t="shared" si="3"/>
        <v>0.375</v>
      </c>
      <c r="M82" s="491"/>
      <c r="N82" s="491"/>
      <c r="O82" s="491"/>
      <c r="P82" s="491"/>
      <c r="Q82" s="491"/>
    </row>
    <row r="83" spans="1:17" x14ac:dyDescent="0.2">
      <c r="A83" s="484" t="s">
        <v>34</v>
      </c>
      <c r="B83" s="126">
        <v>1</v>
      </c>
      <c r="C83" s="126">
        <v>1</v>
      </c>
      <c r="D83" s="126">
        <v>1</v>
      </c>
      <c r="E83" s="126">
        <v>4</v>
      </c>
      <c r="F83" s="126">
        <v>2</v>
      </c>
      <c r="G83" s="127"/>
      <c r="H83" s="128">
        <f t="shared" si="2"/>
        <v>9</v>
      </c>
      <c r="J83" s="141">
        <f t="shared" si="3"/>
        <v>0.22222222222222221</v>
      </c>
      <c r="M83" s="491"/>
      <c r="N83" s="491"/>
      <c r="O83" s="491"/>
      <c r="P83" s="491"/>
      <c r="Q83" s="491"/>
    </row>
    <row r="84" spans="1:17" s="491" customFormat="1" x14ac:dyDescent="0.2">
      <c r="A84" s="487" t="s">
        <v>445</v>
      </c>
      <c r="B84" s="492"/>
      <c r="C84" s="492">
        <v>1</v>
      </c>
      <c r="D84" s="492">
        <v>9</v>
      </c>
      <c r="E84" s="492">
        <v>4</v>
      </c>
      <c r="F84" s="492">
        <v>5</v>
      </c>
      <c r="G84" s="493"/>
      <c r="H84" s="494">
        <f t="shared" si="2"/>
        <v>19</v>
      </c>
      <c r="J84" s="498">
        <f t="shared" si="3"/>
        <v>0.26315789473684209</v>
      </c>
      <c r="K84" s="560"/>
      <c r="L84" s="560"/>
    </row>
    <row r="85" spans="1:17" s="491" customFormat="1" x14ac:dyDescent="0.2">
      <c r="A85" s="486">
        <v>90</v>
      </c>
      <c r="B85" s="495"/>
      <c r="C85" s="495"/>
      <c r="D85" s="495">
        <v>2</v>
      </c>
      <c r="E85" s="495">
        <v>1</v>
      </c>
      <c r="F85" s="495">
        <v>1</v>
      </c>
      <c r="G85" s="496"/>
      <c r="H85" s="497">
        <f t="shared" si="2"/>
        <v>4</v>
      </c>
      <c r="J85" s="499">
        <f t="shared" si="3"/>
        <v>0.25</v>
      </c>
      <c r="K85" s="560"/>
      <c r="L85" s="560"/>
    </row>
    <row r="86" spans="1:17" s="491" customFormat="1" x14ac:dyDescent="0.2">
      <c r="A86" s="486">
        <v>91</v>
      </c>
      <c r="B86" s="495"/>
      <c r="C86" s="495">
        <v>1</v>
      </c>
      <c r="D86" s="495">
        <v>3</v>
      </c>
      <c r="E86" s="495">
        <v>1</v>
      </c>
      <c r="F86" s="495">
        <v>3</v>
      </c>
      <c r="G86" s="496"/>
      <c r="H86" s="497">
        <f t="shared" si="2"/>
        <v>8</v>
      </c>
      <c r="J86" s="499">
        <f t="shared" si="3"/>
        <v>0.375</v>
      </c>
      <c r="K86" s="560"/>
      <c r="L86" s="560"/>
    </row>
    <row r="87" spans="1:17" s="491" customFormat="1" x14ac:dyDescent="0.2">
      <c r="A87" s="486">
        <v>92</v>
      </c>
      <c r="B87" s="495"/>
      <c r="C87" s="495"/>
      <c r="D87" s="495">
        <v>4</v>
      </c>
      <c r="E87" s="495">
        <v>2</v>
      </c>
      <c r="F87" s="495">
        <v>1</v>
      </c>
      <c r="G87" s="496"/>
      <c r="H87" s="497">
        <f t="shared" si="2"/>
        <v>7</v>
      </c>
      <c r="J87" s="499">
        <f t="shared" si="3"/>
        <v>0.14285714285714285</v>
      </c>
      <c r="K87" s="560"/>
      <c r="L87" s="560"/>
    </row>
    <row r="88" spans="1:17" x14ac:dyDescent="0.2">
      <c r="B88" s="129"/>
      <c r="C88" s="129"/>
      <c r="D88" s="129"/>
      <c r="E88" s="129"/>
      <c r="F88" s="129"/>
      <c r="G88" s="129"/>
      <c r="H88" s="129"/>
      <c r="J88" s="142" t="str">
        <f t="shared" ref="J88:J89" si="4">IFERROR(F88/H88,"")</f>
        <v/>
      </c>
    </row>
    <row r="89" spans="1:17" x14ac:dyDescent="0.2">
      <c r="A89" s="8" t="s">
        <v>59</v>
      </c>
      <c r="B89" s="130">
        <f>B11+B20+B49+B79</f>
        <v>81</v>
      </c>
      <c r="C89" s="130">
        <f t="shared" ref="C89:G89" si="5">C11+C20+C49+C79</f>
        <v>137</v>
      </c>
      <c r="D89" s="130">
        <f t="shared" si="5"/>
        <v>206</v>
      </c>
      <c r="E89" s="130">
        <f t="shared" si="5"/>
        <v>300</v>
      </c>
      <c r="F89" s="130">
        <f t="shared" si="5"/>
        <v>370</v>
      </c>
      <c r="G89" s="130">
        <f t="shared" si="5"/>
        <v>11</v>
      </c>
      <c r="H89" s="131">
        <f>H11+H20+H49+H79</f>
        <v>1105</v>
      </c>
      <c r="J89" s="143">
        <f t="shared" si="4"/>
        <v>0.33484162895927599</v>
      </c>
    </row>
    <row r="90" spans="1:17" x14ac:dyDescent="0.2">
      <c r="B90" s="562"/>
      <c r="C90" s="562"/>
      <c r="D90" s="562"/>
      <c r="E90" s="562"/>
      <c r="F90" s="562"/>
      <c r="G90" s="562"/>
      <c r="H90" s="562"/>
    </row>
    <row r="91" spans="1:17" x14ac:dyDescent="0.2">
      <c r="A91" s="8" t="s">
        <v>89</v>
      </c>
      <c r="B91" s="9">
        <f>B89/$H$89</f>
        <v>7.3303167420814483E-2</v>
      </c>
      <c r="C91" s="9">
        <f t="shared" ref="C91:H91" si="6">C89/$H$89</f>
        <v>0.12398190045248869</v>
      </c>
      <c r="D91" s="9">
        <f t="shared" si="6"/>
        <v>0.18642533936651584</v>
      </c>
      <c r="E91" s="9">
        <f t="shared" si="6"/>
        <v>0.27149321266968324</v>
      </c>
      <c r="F91" s="9">
        <f t="shared" si="6"/>
        <v>0.33484162895927599</v>
      </c>
      <c r="G91" s="9">
        <f t="shared" si="6"/>
        <v>9.9547511312217188E-3</v>
      </c>
      <c r="H91" s="133">
        <f t="shared" si="6"/>
        <v>1</v>
      </c>
    </row>
    <row r="92" spans="1:17" ht="8.25" customHeight="1" x14ac:dyDescent="0.2"/>
    <row r="93" spans="1:17" x14ac:dyDescent="0.2">
      <c r="A93" s="348" t="s">
        <v>318</v>
      </c>
    </row>
    <row r="94" spans="1:17" x14ac:dyDescent="0.2">
      <c r="A94" s="294" t="s">
        <v>466</v>
      </c>
    </row>
    <row r="95" spans="1:17" ht="25.5" customHeight="1" x14ac:dyDescent="0.2">
      <c r="A95" s="602" t="s">
        <v>507</v>
      </c>
      <c r="B95" s="602"/>
      <c r="C95" s="602"/>
      <c r="D95" s="602"/>
      <c r="E95" s="602"/>
      <c r="F95" s="602"/>
      <c r="G95" s="602"/>
      <c r="H95" s="602"/>
      <c r="I95" s="602"/>
      <c r="J95" s="602"/>
    </row>
  </sheetData>
  <mergeCells count="6">
    <mergeCell ref="A95:J95"/>
    <mergeCell ref="B8:G8"/>
    <mergeCell ref="H8:H9"/>
    <mergeCell ref="J8:J9"/>
    <mergeCell ref="A2:J2"/>
    <mergeCell ref="A5:J5"/>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92D050"/>
    <pageSetUpPr fitToPage="1"/>
  </sheetPr>
  <dimension ref="A1:R97"/>
  <sheetViews>
    <sheetView showGridLines="0" workbookViewId="0">
      <selection activeCell="K19" sqref="K19"/>
    </sheetView>
  </sheetViews>
  <sheetFormatPr baseColWidth="10" defaultRowHeight="12.75" x14ac:dyDescent="0.2"/>
  <cols>
    <col min="1" max="1" width="29.83203125" customWidth="1"/>
    <col min="2" max="6" width="12.1640625" bestFit="1" customWidth="1"/>
    <col min="7" max="7" width="12.1640625" style="491" bestFit="1" customWidth="1"/>
    <col min="8" max="9" width="12.6640625" bestFit="1" customWidth="1"/>
    <col min="10" max="10" width="5.33203125" customWidth="1"/>
    <col min="12" max="12" width="12" style="413"/>
  </cols>
  <sheetData>
    <row r="1" spans="1:18" ht="13.5" thickBot="1" x14ac:dyDescent="0.25"/>
    <row r="2" spans="1:18" ht="36" customHeight="1" thickTop="1" thickBot="1" x14ac:dyDescent="0.25">
      <c r="A2" s="616" t="s">
        <v>498</v>
      </c>
      <c r="B2" s="617"/>
      <c r="C2" s="617"/>
      <c r="D2" s="617"/>
      <c r="E2" s="617"/>
      <c r="F2" s="617"/>
      <c r="G2" s="617"/>
      <c r="H2" s="617"/>
      <c r="I2" s="617"/>
      <c r="J2" s="617"/>
      <c r="K2" s="618"/>
    </row>
    <row r="3" spans="1:18" ht="13.5" thickTop="1" x14ac:dyDescent="0.2"/>
    <row r="5" spans="1:18" ht="28.5" customHeight="1" x14ac:dyDescent="0.2">
      <c r="A5" s="598" t="s">
        <v>319</v>
      </c>
      <c r="B5" s="598"/>
      <c r="C5" s="598"/>
      <c r="D5" s="598"/>
      <c r="E5" s="598"/>
      <c r="F5" s="598"/>
      <c r="G5" s="598"/>
      <c r="H5" s="598"/>
      <c r="I5" s="598"/>
      <c r="J5" s="598"/>
      <c r="K5" s="598"/>
    </row>
    <row r="8" spans="1:18" ht="16.5" customHeight="1" x14ac:dyDescent="0.2">
      <c r="B8" s="633" t="s">
        <v>87</v>
      </c>
      <c r="C8" s="634"/>
      <c r="D8" s="634"/>
      <c r="E8" s="634"/>
      <c r="F8" s="634"/>
      <c r="G8" s="634"/>
      <c r="H8" s="635"/>
      <c r="I8" s="643" t="s">
        <v>88</v>
      </c>
      <c r="K8" s="598" t="s">
        <v>518</v>
      </c>
    </row>
    <row r="9" spans="1:18" ht="23.25" customHeight="1" x14ac:dyDescent="0.2">
      <c r="B9" s="104">
        <v>2018</v>
      </c>
      <c r="C9" s="2">
        <v>2019</v>
      </c>
      <c r="D9" s="2">
        <v>2020</v>
      </c>
      <c r="E9" s="2">
        <v>2021</v>
      </c>
      <c r="F9" s="2">
        <v>2022</v>
      </c>
      <c r="G9" s="563" t="s">
        <v>385</v>
      </c>
      <c r="H9" s="544" t="s">
        <v>520</v>
      </c>
      <c r="I9" s="644"/>
      <c r="K9" s="598"/>
    </row>
    <row r="11" spans="1:18" x14ac:dyDescent="0.2">
      <c r="A11" s="526" t="s">
        <v>0</v>
      </c>
      <c r="B11" s="105">
        <v>5</v>
      </c>
      <c r="C11" s="105">
        <v>3</v>
      </c>
      <c r="D11" s="105">
        <v>10</v>
      </c>
      <c r="E11" s="105">
        <v>1</v>
      </c>
      <c r="F11" s="105">
        <v>2</v>
      </c>
      <c r="G11" s="106">
        <v>1</v>
      </c>
      <c r="H11" s="106">
        <v>31</v>
      </c>
      <c r="I11" s="107">
        <f>SUM(B11:H11)</f>
        <v>53</v>
      </c>
      <c r="K11" s="134">
        <f>IFERROR(F11/I11,"")</f>
        <v>3.7735849056603772E-2</v>
      </c>
      <c r="L11" s="543"/>
      <c r="N11" s="491"/>
      <c r="O11" s="491"/>
      <c r="P11" s="491"/>
      <c r="Q11" s="491"/>
      <c r="R11" s="491"/>
    </row>
    <row r="12" spans="1:18" x14ac:dyDescent="0.2">
      <c r="A12" s="527" t="s">
        <v>404</v>
      </c>
      <c r="B12" s="108">
        <v>2</v>
      </c>
      <c r="C12" s="108">
        <v>1</v>
      </c>
      <c r="D12" s="108">
        <v>4</v>
      </c>
      <c r="E12" s="108"/>
      <c r="F12" s="108"/>
      <c r="G12" s="493"/>
      <c r="H12" s="109">
        <v>10</v>
      </c>
      <c r="I12" s="110">
        <f t="shared" ref="I12:I75" si="0">SUM(B12:H12)</f>
        <v>17</v>
      </c>
      <c r="K12" s="135">
        <f t="shared" ref="K12:K75" si="1">IFERROR(F12/I12,"")</f>
        <v>0</v>
      </c>
      <c r="L12" s="543"/>
      <c r="M12" s="491"/>
      <c r="N12" s="491"/>
      <c r="O12" s="491"/>
      <c r="P12" s="491"/>
      <c r="Q12" s="491"/>
      <c r="R12" s="491"/>
    </row>
    <row r="13" spans="1:18" x14ac:dyDescent="0.2">
      <c r="A13" s="528" t="s">
        <v>1</v>
      </c>
      <c r="B13" s="111">
        <v>1</v>
      </c>
      <c r="C13" s="111">
        <v>1</v>
      </c>
      <c r="D13" s="111">
        <v>1</v>
      </c>
      <c r="E13" s="111"/>
      <c r="F13" s="111"/>
      <c r="G13" s="496"/>
      <c r="H13" s="112">
        <v>6</v>
      </c>
      <c r="I13" s="113">
        <f t="shared" si="0"/>
        <v>9</v>
      </c>
      <c r="K13" s="136">
        <f t="shared" si="1"/>
        <v>0</v>
      </c>
      <c r="L13" s="543"/>
      <c r="M13" s="491"/>
      <c r="N13" s="491"/>
      <c r="O13" s="491"/>
      <c r="P13" s="491"/>
      <c r="Q13" s="491"/>
      <c r="R13" s="491"/>
    </row>
    <row r="14" spans="1:18" x14ac:dyDescent="0.2">
      <c r="A14" s="529" t="s">
        <v>2</v>
      </c>
      <c r="B14" s="114">
        <v>1</v>
      </c>
      <c r="C14" s="114"/>
      <c r="D14" s="114">
        <v>2</v>
      </c>
      <c r="E14" s="114"/>
      <c r="F14" s="114"/>
      <c r="G14" s="115"/>
      <c r="H14" s="115">
        <v>2</v>
      </c>
      <c r="I14" s="116">
        <f t="shared" si="0"/>
        <v>5</v>
      </c>
      <c r="K14" s="137">
        <f t="shared" si="1"/>
        <v>0</v>
      </c>
      <c r="L14" s="543"/>
      <c r="M14" s="491"/>
      <c r="N14" s="491"/>
      <c r="O14" s="491"/>
      <c r="P14" s="491"/>
      <c r="Q14" s="491"/>
      <c r="R14" s="491"/>
    </row>
    <row r="15" spans="1:18" x14ac:dyDescent="0.2">
      <c r="A15" s="529" t="s">
        <v>3</v>
      </c>
      <c r="B15" s="114"/>
      <c r="C15" s="114"/>
      <c r="D15" s="114"/>
      <c r="E15" s="114"/>
      <c r="F15" s="114"/>
      <c r="G15" s="115"/>
      <c r="H15" s="115"/>
      <c r="I15" s="116">
        <f t="shared" si="0"/>
        <v>0</v>
      </c>
      <c r="K15" s="137" t="str">
        <f t="shared" si="1"/>
        <v/>
      </c>
      <c r="L15" s="543"/>
      <c r="M15" s="491"/>
      <c r="N15" s="491"/>
      <c r="O15" s="491"/>
      <c r="P15" s="491"/>
      <c r="Q15" s="491"/>
      <c r="R15" s="491"/>
    </row>
    <row r="16" spans="1:18" x14ac:dyDescent="0.2">
      <c r="A16" s="530" t="s">
        <v>4</v>
      </c>
      <c r="B16" s="117"/>
      <c r="C16" s="117"/>
      <c r="D16" s="117">
        <v>1</v>
      </c>
      <c r="E16" s="117"/>
      <c r="F16" s="117"/>
      <c r="G16" s="118"/>
      <c r="H16" s="118">
        <v>2</v>
      </c>
      <c r="I16" s="119">
        <f t="shared" si="0"/>
        <v>3</v>
      </c>
      <c r="K16" s="138">
        <f t="shared" si="1"/>
        <v>0</v>
      </c>
      <c r="L16" s="543"/>
      <c r="M16" s="491"/>
      <c r="N16" s="491"/>
      <c r="O16" s="491"/>
      <c r="P16" s="491"/>
      <c r="Q16" s="491"/>
      <c r="R16" s="491"/>
    </row>
    <row r="17" spans="1:18" ht="25.5" x14ac:dyDescent="0.2">
      <c r="A17" s="531" t="s">
        <v>405</v>
      </c>
      <c r="B17" s="120">
        <v>3</v>
      </c>
      <c r="C17" s="120">
        <v>2</v>
      </c>
      <c r="D17" s="120">
        <v>6</v>
      </c>
      <c r="E17" s="120">
        <v>1</v>
      </c>
      <c r="F17" s="120">
        <v>2</v>
      </c>
      <c r="G17" s="121">
        <v>1</v>
      </c>
      <c r="H17" s="121">
        <v>21</v>
      </c>
      <c r="I17" s="122">
        <f t="shared" si="0"/>
        <v>36</v>
      </c>
      <c r="K17" s="139">
        <f t="shared" si="1"/>
        <v>5.5555555555555552E-2</v>
      </c>
      <c r="L17" s="543"/>
      <c r="M17" s="491"/>
      <c r="N17" s="491"/>
      <c r="O17" s="491"/>
      <c r="P17" s="491"/>
      <c r="Q17" s="491"/>
      <c r="R17" s="491"/>
    </row>
    <row r="18" spans="1:18" x14ac:dyDescent="0.2">
      <c r="A18" s="528" t="s">
        <v>5</v>
      </c>
      <c r="B18" s="111">
        <v>2</v>
      </c>
      <c r="C18" s="111">
        <v>2</v>
      </c>
      <c r="D18" s="111">
        <v>3</v>
      </c>
      <c r="E18" s="111">
        <v>1</v>
      </c>
      <c r="F18" s="111">
        <v>2</v>
      </c>
      <c r="G18" s="496">
        <v>1</v>
      </c>
      <c r="H18" s="112">
        <v>13</v>
      </c>
      <c r="I18" s="113">
        <f t="shared" si="0"/>
        <v>24</v>
      </c>
      <c r="K18" s="136">
        <f t="shared" si="1"/>
        <v>8.3333333333333329E-2</v>
      </c>
      <c r="L18" s="543"/>
      <c r="M18" s="491"/>
      <c r="N18" s="491"/>
      <c r="O18" s="491"/>
      <c r="P18" s="491"/>
      <c r="Q18" s="491"/>
      <c r="R18" s="491"/>
    </row>
    <row r="19" spans="1:18" x14ac:dyDescent="0.2">
      <c r="A19" s="530" t="s">
        <v>6</v>
      </c>
      <c r="B19" s="117">
        <v>1</v>
      </c>
      <c r="C19" s="117"/>
      <c r="D19" s="117">
        <v>3</v>
      </c>
      <c r="E19" s="117"/>
      <c r="F19" s="117"/>
      <c r="G19" s="118"/>
      <c r="H19" s="118">
        <v>8</v>
      </c>
      <c r="I19" s="119">
        <f t="shared" si="0"/>
        <v>12</v>
      </c>
      <c r="K19" s="138">
        <f t="shared" si="1"/>
        <v>0</v>
      </c>
      <c r="L19" s="543"/>
      <c r="M19" s="491"/>
      <c r="N19" s="491"/>
      <c r="O19" s="491"/>
      <c r="P19" s="491"/>
      <c r="Q19" s="491"/>
      <c r="R19" s="491"/>
    </row>
    <row r="20" spans="1:18" ht="25.5" x14ac:dyDescent="0.2">
      <c r="A20" s="526" t="s">
        <v>402</v>
      </c>
      <c r="B20" s="105">
        <v>20</v>
      </c>
      <c r="C20" s="105">
        <v>23</v>
      </c>
      <c r="D20" s="105">
        <v>36</v>
      </c>
      <c r="E20" s="105">
        <v>5</v>
      </c>
      <c r="F20" s="105">
        <v>7</v>
      </c>
      <c r="G20" s="106">
        <v>4</v>
      </c>
      <c r="H20" s="106">
        <v>145</v>
      </c>
      <c r="I20" s="107">
        <f t="shared" si="0"/>
        <v>240</v>
      </c>
      <c r="K20" s="134">
        <f t="shared" si="1"/>
        <v>2.9166666666666667E-2</v>
      </c>
      <c r="L20" s="543"/>
      <c r="M20" s="491"/>
      <c r="N20" s="491"/>
      <c r="O20" s="491"/>
      <c r="P20" s="491"/>
      <c r="Q20" s="491"/>
      <c r="R20" s="491"/>
    </row>
    <row r="21" spans="1:18" x14ac:dyDescent="0.2">
      <c r="A21" s="527" t="s">
        <v>406</v>
      </c>
      <c r="B21" s="108">
        <v>8</v>
      </c>
      <c r="C21" s="108">
        <v>7</v>
      </c>
      <c r="D21" s="108">
        <v>9</v>
      </c>
      <c r="E21" s="108">
        <v>2</v>
      </c>
      <c r="F21" s="108">
        <v>4</v>
      </c>
      <c r="G21" s="493">
        <v>2</v>
      </c>
      <c r="H21" s="109">
        <v>43</v>
      </c>
      <c r="I21" s="110">
        <f t="shared" si="0"/>
        <v>75</v>
      </c>
      <c r="K21" s="135">
        <f t="shared" si="1"/>
        <v>5.3333333333333337E-2</v>
      </c>
      <c r="L21" s="543"/>
      <c r="M21" s="491"/>
      <c r="N21" s="491"/>
      <c r="O21" s="491"/>
      <c r="P21" s="491"/>
      <c r="Q21" s="491"/>
      <c r="R21" s="491"/>
    </row>
    <row r="22" spans="1:18" x14ac:dyDescent="0.2">
      <c r="A22" s="528" t="s">
        <v>8</v>
      </c>
      <c r="B22" s="111">
        <v>1</v>
      </c>
      <c r="C22" s="111">
        <v>1</v>
      </c>
      <c r="D22" s="111">
        <v>2</v>
      </c>
      <c r="E22" s="111"/>
      <c r="F22" s="111">
        <v>1</v>
      </c>
      <c r="G22" s="496"/>
      <c r="H22" s="112">
        <v>12</v>
      </c>
      <c r="I22" s="113">
        <f t="shared" si="0"/>
        <v>17</v>
      </c>
      <c r="K22" s="136">
        <f t="shared" si="1"/>
        <v>5.8823529411764705E-2</v>
      </c>
      <c r="L22" s="543"/>
      <c r="M22" s="491"/>
      <c r="N22" s="491"/>
      <c r="O22" s="491"/>
      <c r="P22" s="491"/>
      <c r="Q22" s="491"/>
      <c r="R22" s="491"/>
    </row>
    <row r="23" spans="1:18" x14ac:dyDescent="0.2">
      <c r="A23" s="529" t="s">
        <v>9</v>
      </c>
      <c r="B23" s="114">
        <v>1</v>
      </c>
      <c r="C23" s="114">
        <v>2</v>
      </c>
      <c r="D23" s="114">
        <v>1</v>
      </c>
      <c r="E23" s="114"/>
      <c r="F23" s="114">
        <v>1</v>
      </c>
      <c r="G23" s="115"/>
      <c r="H23" s="115">
        <v>2</v>
      </c>
      <c r="I23" s="116">
        <f t="shared" si="0"/>
        <v>7</v>
      </c>
      <c r="K23" s="137">
        <f t="shared" si="1"/>
        <v>0.14285714285714285</v>
      </c>
      <c r="L23" s="543"/>
      <c r="M23" s="491"/>
      <c r="N23" s="491"/>
      <c r="O23" s="491"/>
      <c r="P23" s="491"/>
      <c r="Q23" s="491"/>
      <c r="R23" s="491"/>
    </row>
    <row r="24" spans="1:18" x14ac:dyDescent="0.2">
      <c r="A24" s="529" t="s">
        <v>10</v>
      </c>
      <c r="B24" s="114">
        <v>2</v>
      </c>
      <c r="C24" s="114"/>
      <c r="D24" s="114">
        <v>1</v>
      </c>
      <c r="E24" s="114">
        <v>1</v>
      </c>
      <c r="F24" s="114"/>
      <c r="G24" s="115"/>
      <c r="H24" s="115">
        <v>5</v>
      </c>
      <c r="I24" s="116">
        <f t="shared" si="0"/>
        <v>9</v>
      </c>
      <c r="K24" s="137">
        <f t="shared" si="1"/>
        <v>0</v>
      </c>
      <c r="L24" s="543"/>
      <c r="M24" s="491"/>
      <c r="N24" s="491"/>
      <c r="O24" s="491"/>
      <c r="P24" s="491"/>
      <c r="Q24" s="491"/>
      <c r="R24" s="491"/>
    </row>
    <row r="25" spans="1:18" x14ac:dyDescent="0.2">
      <c r="A25" s="529" t="s">
        <v>11</v>
      </c>
      <c r="B25" s="114"/>
      <c r="C25" s="114"/>
      <c r="D25" s="114"/>
      <c r="E25" s="114"/>
      <c r="F25" s="114"/>
      <c r="G25" s="115">
        <v>1</v>
      </c>
      <c r="H25" s="115">
        <v>1</v>
      </c>
      <c r="I25" s="116">
        <f t="shared" si="0"/>
        <v>2</v>
      </c>
      <c r="K25" s="500">
        <f t="shared" si="1"/>
        <v>0</v>
      </c>
      <c r="L25" s="543"/>
      <c r="M25" s="491"/>
      <c r="N25" s="491"/>
      <c r="O25" s="491"/>
      <c r="P25" s="491"/>
      <c r="Q25" s="491"/>
      <c r="R25" s="491"/>
    </row>
    <row r="26" spans="1:18" x14ac:dyDescent="0.2">
      <c r="A26" s="529" t="s">
        <v>12</v>
      </c>
      <c r="B26" s="114">
        <v>2</v>
      </c>
      <c r="C26" s="114">
        <v>1</v>
      </c>
      <c r="D26" s="114">
        <v>3</v>
      </c>
      <c r="E26" s="114">
        <v>1</v>
      </c>
      <c r="F26" s="114"/>
      <c r="G26" s="115">
        <v>1</v>
      </c>
      <c r="H26" s="115">
        <v>9</v>
      </c>
      <c r="I26" s="116">
        <f t="shared" si="0"/>
        <v>17</v>
      </c>
      <c r="K26" s="137">
        <f t="shared" si="1"/>
        <v>0</v>
      </c>
      <c r="L26" s="543"/>
      <c r="M26" s="491"/>
      <c r="N26" s="491"/>
      <c r="O26" s="491"/>
      <c r="P26" s="491"/>
      <c r="Q26" s="491"/>
      <c r="R26" s="491"/>
    </row>
    <row r="27" spans="1:18" x14ac:dyDescent="0.2">
      <c r="A27" s="529" t="s">
        <v>13</v>
      </c>
      <c r="B27" s="114">
        <v>2</v>
      </c>
      <c r="C27" s="114"/>
      <c r="D27" s="114">
        <v>2</v>
      </c>
      <c r="E27" s="114"/>
      <c r="F27" s="114"/>
      <c r="G27" s="115"/>
      <c r="H27" s="115">
        <v>3</v>
      </c>
      <c r="I27" s="116">
        <f t="shared" si="0"/>
        <v>7</v>
      </c>
      <c r="K27" s="137">
        <f t="shared" si="1"/>
        <v>0</v>
      </c>
      <c r="L27" s="543"/>
      <c r="M27" s="491"/>
      <c r="N27" s="491"/>
      <c r="O27" s="491"/>
      <c r="P27" s="491"/>
      <c r="Q27" s="491"/>
      <c r="R27" s="491"/>
    </row>
    <row r="28" spans="1:18" x14ac:dyDescent="0.2">
      <c r="A28" s="529" t="s">
        <v>14</v>
      </c>
      <c r="B28" s="114"/>
      <c r="C28" s="114">
        <v>1</v>
      </c>
      <c r="D28" s="114"/>
      <c r="E28" s="114"/>
      <c r="F28" s="114"/>
      <c r="G28" s="115"/>
      <c r="H28" s="115"/>
      <c r="I28" s="116">
        <f t="shared" si="0"/>
        <v>1</v>
      </c>
      <c r="K28" s="137">
        <f t="shared" si="1"/>
        <v>0</v>
      </c>
      <c r="L28" s="543"/>
      <c r="M28" s="491"/>
      <c r="N28" s="491"/>
      <c r="O28" s="491"/>
      <c r="P28" s="491"/>
      <c r="Q28" s="491"/>
      <c r="R28" s="491"/>
    </row>
    <row r="29" spans="1:18" x14ac:dyDescent="0.2">
      <c r="A29" s="529" t="s">
        <v>15</v>
      </c>
      <c r="B29" s="114"/>
      <c r="C29" s="114">
        <v>2</v>
      </c>
      <c r="D29" s="114"/>
      <c r="E29" s="114"/>
      <c r="F29" s="114"/>
      <c r="G29" s="115"/>
      <c r="H29" s="115">
        <v>9</v>
      </c>
      <c r="I29" s="116">
        <f t="shared" si="0"/>
        <v>11</v>
      </c>
      <c r="K29" s="137">
        <f t="shared" si="1"/>
        <v>0</v>
      </c>
      <c r="L29" s="543"/>
      <c r="M29" s="491"/>
      <c r="N29" s="491"/>
      <c r="O29" s="491"/>
      <c r="P29" s="491"/>
      <c r="Q29" s="491"/>
      <c r="R29" s="491"/>
    </row>
    <row r="30" spans="1:18" x14ac:dyDescent="0.2">
      <c r="A30" s="530" t="s">
        <v>16</v>
      </c>
      <c r="B30" s="117"/>
      <c r="C30" s="117"/>
      <c r="D30" s="117"/>
      <c r="E30" s="117"/>
      <c r="F30" s="117">
        <v>2</v>
      </c>
      <c r="G30" s="118"/>
      <c r="H30" s="118">
        <v>2</v>
      </c>
      <c r="I30" s="119">
        <f t="shared" si="0"/>
        <v>4</v>
      </c>
      <c r="K30" s="138">
        <f t="shared" si="1"/>
        <v>0.5</v>
      </c>
      <c r="L30" s="543"/>
      <c r="M30" s="491"/>
      <c r="N30" s="491"/>
      <c r="O30" s="491"/>
      <c r="P30" s="491"/>
      <c r="Q30" s="491"/>
      <c r="R30" s="491"/>
    </row>
    <row r="31" spans="1:18" x14ac:dyDescent="0.2">
      <c r="A31" s="531" t="s">
        <v>262</v>
      </c>
      <c r="B31" s="120">
        <v>10</v>
      </c>
      <c r="C31" s="120">
        <v>14</v>
      </c>
      <c r="D31" s="120">
        <v>18</v>
      </c>
      <c r="E31" s="120">
        <v>3</v>
      </c>
      <c r="F31" s="120">
        <v>2</v>
      </c>
      <c r="G31" s="121">
        <v>2</v>
      </c>
      <c r="H31" s="121">
        <v>74</v>
      </c>
      <c r="I31" s="122">
        <f t="shared" si="0"/>
        <v>123</v>
      </c>
      <c r="K31" s="139">
        <f t="shared" si="1"/>
        <v>1.6260162601626018E-2</v>
      </c>
      <c r="L31" s="543"/>
      <c r="M31" s="491"/>
      <c r="N31" s="491"/>
      <c r="O31" s="491"/>
      <c r="P31" s="491"/>
      <c r="Q31" s="491"/>
      <c r="R31" s="491"/>
    </row>
    <row r="32" spans="1:18" x14ac:dyDescent="0.2">
      <c r="A32" s="528" t="s">
        <v>17</v>
      </c>
      <c r="B32" s="111">
        <v>5</v>
      </c>
      <c r="C32" s="111">
        <v>6</v>
      </c>
      <c r="D32" s="111">
        <v>4</v>
      </c>
      <c r="E32" s="111"/>
      <c r="F32" s="111"/>
      <c r="G32" s="496"/>
      <c r="H32" s="112">
        <v>24</v>
      </c>
      <c r="I32" s="113">
        <f t="shared" si="0"/>
        <v>39</v>
      </c>
      <c r="K32" s="136">
        <f t="shared" si="1"/>
        <v>0</v>
      </c>
      <c r="L32" s="543"/>
      <c r="M32" s="491"/>
      <c r="N32" s="491"/>
      <c r="O32" s="491"/>
      <c r="P32" s="491"/>
      <c r="Q32" s="491"/>
      <c r="R32" s="491"/>
    </row>
    <row r="33" spans="1:18" x14ac:dyDescent="0.2">
      <c r="A33" s="529" t="s">
        <v>18</v>
      </c>
      <c r="B33" s="114"/>
      <c r="C33" s="114">
        <v>1</v>
      </c>
      <c r="D33" s="114">
        <v>2</v>
      </c>
      <c r="E33" s="114">
        <v>1</v>
      </c>
      <c r="F33" s="114"/>
      <c r="G33" s="115"/>
      <c r="H33" s="115">
        <v>2</v>
      </c>
      <c r="I33" s="116">
        <f t="shared" si="0"/>
        <v>6</v>
      </c>
      <c r="K33" s="137">
        <f t="shared" si="1"/>
        <v>0</v>
      </c>
      <c r="L33" s="543"/>
      <c r="M33" s="491"/>
      <c r="N33" s="491"/>
      <c r="O33" s="491"/>
      <c r="P33" s="491"/>
      <c r="Q33" s="491"/>
      <c r="R33" s="491"/>
    </row>
    <row r="34" spans="1:18" x14ac:dyDescent="0.2">
      <c r="A34" s="529" t="s">
        <v>19</v>
      </c>
      <c r="B34" s="114"/>
      <c r="C34" s="114">
        <v>4</v>
      </c>
      <c r="D34" s="114">
        <v>1</v>
      </c>
      <c r="E34" s="114"/>
      <c r="F34" s="114"/>
      <c r="G34" s="115"/>
      <c r="H34" s="115">
        <v>8</v>
      </c>
      <c r="I34" s="116">
        <f t="shared" si="0"/>
        <v>13</v>
      </c>
      <c r="K34" s="137">
        <f t="shared" si="1"/>
        <v>0</v>
      </c>
      <c r="L34" s="543"/>
      <c r="M34" s="491"/>
      <c r="N34" s="491"/>
      <c r="O34" s="491"/>
      <c r="P34" s="491"/>
      <c r="Q34" s="491"/>
      <c r="R34" s="491"/>
    </row>
    <row r="35" spans="1:18" x14ac:dyDescent="0.2">
      <c r="A35" s="529" t="s">
        <v>20</v>
      </c>
      <c r="B35" s="114">
        <v>3</v>
      </c>
      <c r="C35" s="114">
        <v>3</v>
      </c>
      <c r="D35" s="114">
        <v>4</v>
      </c>
      <c r="E35" s="114"/>
      <c r="F35" s="114">
        <v>1</v>
      </c>
      <c r="G35" s="115">
        <v>1</v>
      </c>
      <c r="H35" s="115">
        <v>7</v>
      </c>
      <c r="I35" s="116">
        <f t="shared" si="0"/>
        <v>19</v>
      </c>
      <c r="K35" s="137">
        <f t="shared" si="1"/>
        <v>5.2631578947368418E-2</v>
      </c>
      <c r="L35" s="543"/>
      <c r="M35" s="491"/>
      <c r="N35" s="491"/>
      <c r="O35" s="491"/>
      <c r="P35" s="491"/>
      <c r="Q35" s="491"/>
      <c r="R35" s="491"/>
    </row>
    <row r="36" spans="1:18" x14ac:dyDescent="0.2">
      <c r="A36" s="529" t="s">
        <v>21</v>
      </c>
      <c r="B36" s="114">
        <v>1</v>
      </c>
      <c r="C36" s="114"/>
      <c r="D36" s="114"/>
      <c r="E36" s="114"/>
      <c r="F36" s="114"/>
      <c r="G36" s="115"/>
      <c r="H36" s="115">
        <v>4</v>
      </c>
      <c r="I36" s="116">
        <f t="shared" si="0"/>
        <v>5</v>
      </c>
      <c r="K36" s="137">
        <f t="shared" si="1"/>
        <v>0</v>
      </c>
      <c r="L36" s="543"/>
      <c r="M36" s="491"/>
      <c r="N36" s="491"/>
      <c r="O36" s="491"/>
      <c r="P36" s="491"/>
      <c r="Q36" s="491"/>
      <c r="R36" s="491"/>
    </row>
    <row r="37" spans="1:18" x14ac:dyDescent="0.2">
      <c r="A37" s="529" t="s">
        <v>22</v>
      </c>
      <c r="B37" s="114"/>
      <c r="C37" s="114"/>
      <c r="D37" s="114">
        <v>1</v>
      </c>
      <c r="E37" s="114"/>
      <c r="F37" s="114">
        <v>1</v>
      </c>
      <c r="G37" s="115"/>
      <c r="H37" s="115">
        <v>8</v>
      </c>
      <c r="I37" s="116">
        <f t="shared" si="0"/>
        <v>10</v>
      </c>
      <c r="K37" s="137">
        <f t="shared" si="1"/>
        <v>0.1</v>
      </c>
      <c r="L37" s="543"/>
      <c r="M37" s="491"/>
      <c r="N37" s="491"/>
      <c r="O37" s="491"/>
      <c r="P37" s="491"/>
      <c r="Q37" s="491"/>
      <c r="R37" s="491"/>
    </row>
    <row r="38" spans="1:18" x14ac:dyDescent="0.2">
      <c r="A38" s="529" t="s">
        <v>23</v>
      </c>
      <c r="B38" s="114">
        <v>1</v>
      </c>
      <c r="C38" s="114"/>
      <c r="D38" s="114">
        <v>2</v>
      </c>
      <c r="E38" s="114">
        <v>1</v>
      </c>
      <c r="F38" s="114"/>
      <c r="G38" s="115">
        <v>1</v>
      </c>
      <c r="H38" s="115">
        <v>11</v>
      </c>
      <c r="I38" s="116">
        <f t="shared" si="0"/>
        <v>16</v>
      </c>
      <c r="K38" s="137">
        <f t="shared" si="1"/>
        <v>0</v>
      </c>
      <c r="L38" s="543"/>
      <c r="M38" s="491"/>
      <c r="N38" s="491"/>
      <c r="O38" s="491"/>
      <c r="P38" s="491"/>
      <c r="Q38" s="491"/>
      <c r="R38" s="491"/>
    </row>
    <row r="39" spans="1:18" x14ac:dyDescent="0.2">
      <c r="A39" s="529" t="s">
        <v>24</v>
      </c>
      <c r="B39" s="114"/>
      <c r="C39" s="114"/>
      <c r="D39" s="114">
        <v>3</v>
      </c>
      <c r="E39" s="114">
        <v>1</v>
      </c>
      <c r="F39" s="114"/>
      <c r="G39" s="115"/>
      <c r="H39" s="115">
        <v>3</v>
      </c>
      <c r="I39" s="116">
        <f t="shared" si="0"/>
        <v>7</v>
      </c>
      <c r="K39" s="137">
        <f t="shared" si="1"/>
        <v>0</v>
      </c>
      <c r="L39" s="543"/>
      <c r="M39" s="491"/>
      <c r="N39" s="491"/>
      <c r="O39" s="491"/>
      <c r="P39" s="491"/>
      <c r="Q39" s="491"/>
      <c r="R39" s="491"/>
    </row>
    <row r="40" spans="1:18" x14ac:dyDescent="0.2">
      <c r="A40" s="530" t="s">
        <v>25</v>
      </c>
      <c r="B40" s="117"/>
      <c r="C40" s="117"/>
      <c r="D40" s="117">
        <v>1</v>
      </c>
      <c r="E40" s="117"/>
      <c r="F40" s="117"/>
      <c r="G40" s="118"/>
      <c r="H40" s="118">
        <v>7</v>
      </c>
      <c r="I40" s="119">
        <f t="shared" si="0"/>
        <v>8</v>
      </c>
      <c r="K40" s="138">
        <f t="shared" si="1"/>
        <v>0</v>
      </c>
      <c r="L40" s="543"/>
      <c r="M40" s="491"/>
      <c r="N40" s="491"/>
      <c r="O40" s="491"/>
      <c r="P40" s="491"/>
      <c r="Q40" s="491"/>
      <c r="R40" s="491"/>
    </row>
    <row r="41" spans="1:18" x14ac:dyDescent="0.2">
      <c r="A41" s="531" t="s">
        <v>272</v>
      </c>
      <c r="B41" s="120">
        <v>2</v>
      </c>
      <c r="C41" s="120">
        <v>2</v>
      </c>
      <c r="D41" s="120">
        <v>9</v>
      </c>
      <c r="E41" s="120"/>
      <c r="F41" s="120">
        <v>1</v>
      </c>
      <c r="G41" s="121"/>
      <c r="H41" s="121">
        <v>28</v>
      </c>
      <c r="I41" s="122">
        <f t="shared" si="0"/>
        <v>42</v>
      </c>
      <c r="K41" s="139">
        <f t="shared" si="1"/>
        <v>2.3809523809523808E-2</v>
      </c>
      <c r="L41" s="543"/>
      <c r="M41" s="491"/>
      <c r="N41" s="491"/>
      <c r="O41" s="491"/>
      <c r="P41" s="491"/>
      <c r="Q41" s="491"/>
      <c r="R41" s="491"/>
    </row>
    <row r="42" spans="1:18" x14ac:dyDescent="0.2">
      <c r="A42" s="528" t="s">
        <v>26</v>
      </c>
      <c r="B42" s="111"/>
      <c r="C42" s="111"/>
      <c r="D42" s="111">
        <v>3</v>
      </c>
      <c r="E42" s="111"/>
      <c r="F42" s="111">
        <v>1</v>
      </c>
      <c r="G42" s="496"/>
      <c r="H42" s="112">
        <v>11</v>
      </c>
      <c r="I42" s="113">
        <f t="shared" si="0"/>
        <v>15</v>
      </c>
      <c r="K42" s="136">
        <f t="shared" si="1"/>
        <v>6.6666666666666666E-2</v>
      </c>
      <c r="L42" s="543"/>
      <c r="M42" s="491"/>
      <c r="N42" s="491"/>
      <c r="O42" s="491"/>
      <c r="P42" s="491"/>
      <c r="Q42" s="491"/>
      <c r="R42" s="491"/>
    </row>
    <row r="43" spans="1:18" x14ac:dyDescent="0.2">
      <c r="A43" s="529" t="s">
        <v>27</v>
      </c>
      <c r="B43" s="114"/>
      <c r="C43" s="114">
        <v>1</v>
      </c>
      <c r="D43" s="114">
        <v>3</v>
      </c>
      <c r="E43" s="114"/>
      <c r="F43" s="114"/>
      <c r="G43" s="115"/>
      <c r="H43" s="115">
        <v>13</v>
      </c>
      <c r="I43" s="116">
        <f t="shared" si="0"/>
        <v>17</v>
      </c>
      <c r="K43" s="137">
        <f t="shared" si="1"/>
        <v>0</v>
      </c>
      <c r="L43" s="543"/>
      <c r="M43" s="491"/>
      <c r="N43" s="491"/>
      <c r="O43" s="491"/>
      <c r="P43" s="491"/>
      <c r="Q43" s="491"/>
      <c r="R43" s="491"/>
    </row>
    <row r="44" spans="1:18" x14ac:dyDescent="0.2">
      <c r="A44" s="529" t="s">
        <v>28</v>
      </c>
      <c r="B44" s="114">
        <v>1</v>
      </c>
      <c r="C44" s="114"/>
      <c r="D44" s="114"/>
      <c r="E44" s="114"/>
      <c r="F44" s="114"/>
      <c r="G44" s="115"/>
      <c r="H44" s="115"/>
      <c r="I44" s="116">
        <f t="shared" si="0"/>
        <v>1</v>
      </c>
      <c r="K44" s="500">
        <f t="shared" si="1"/>
        <v>0</v>
      </c>
      <c r="L44" s="543"/>
      <c r="M44" s="491"/>
      <c r="N44" s="491"/>
      <c r="O44" s="491"/>
      <c r="P44" s="491"/>
      <c r="Q44" s="491"/>
      <c r="R44" s="491"/>
    </row>
    <row r="45" spans="1:18" x14ac:dyDescent="0.2">
      <c r="A45" s="529" t="s">
        <v>29</v>
      </c>
      <c r="B45" s="114"/>
      <c r="C45" s="114"/>
      <c r="D45" s="114"/>
      <c r="E45" s="114"/>
      <c r="F45" s="114"/>
      <c r="G45" s="115"/>
      <c r="H45" s="115"/>
      <c r="I45" s="116">
        <f t="shared" si="0"/>
        <v>0</v>
      </c>
      <c r="K45" s="137" t="str">
        <f t="shared" si="1"/>
        <v/>
      </c>
      <c r="L45" s="543"/>
      <c r="M45" s="491"/>
      <c r="N45" s="491"/>
      <c r="O45" s="491"/>
      <c r="P45" s="491"/>
      <c r="Q45" s="491"/>
      <c r="R45" s="491"/>
    </row>
    <row r="46" spans="1:18" x14ac:dyDescent="0.2">
      <c r="A46" s="530" t="s">
        <v>30</v>
      </c>
      <c r="B46" s="114">
        <v>1</v>
      </c>
      <c r="C46" s="114">
        <v>1</v>
      </c>
      <c r="D46" s="114">
        <v>3</v>
      </c>
      <c r="E46" s="114"/>
      <c r="F46" s="114"/>
      <c r="G46" s="115"/>
      <c r="H46" s="115">
        <v>4</v>
      </c>
      <c r="I46" s="119">
        <f t="shared" si="0"/>
        <v>9</v>
      </c>
      <c r="K46" s="138">
        <f t="shared" si="1"/>
        <v>0</v>
      </c>
      <c r="L46" s="543"/>
      <c r="M46" s="491"/>
      <c r="N46" s="491"/>
      <c r="O46" s="491"/>
      <c r="P46" s="491"/>
      <c r="Q46" s="491"/>
      <c r="R46" s="491"/>
    </row>
    <row r="47" spans="1:18" x14ac:dyDescent="0.2">
      <c r="A47" s="531" t="s">
        <v>278</v>
      </c>
      <c r="B47" s="120"/>
      <c r="C47" s="120"/>
      <c r="D47" s="120"/>
      <c r="E47" s="120"/>
      <c r="F47" s="120"/>
      <c r="G47" s="121"/>
      <c r="H47" s="121"/>
      <c r="I47" s="122">
        <f t="shared" si="0"/>
        <v>0</v>
      </c>
      <c r="K47" s="139" t="str">
        <f t="shared" si="1"/>
        <v/>
      </c>
      <c r="L47" s="543"/>
      <c r="M47" s="491"/>
      <c r="N47" s="491"/>
      <c r="O47" s="491"/>
      <c r="P47" s="491"/>
      <c r="Q47" s="491"/>
      <c r="R47" s="491"/>
    </row>
    <row r="48" spans="1:18" x14ac:dyDescent="0.2">
      <c r="A48" s="528" t="s">
        <v>31</v>
      </c>
      <c r="B48" s="111"/>
      <c r="C48" s="111"/>
      <c r="D48" s="111"/>
      <c r="E48" s="111"/>
      <c r="F48" s="111"/>
      <c r="G48" s="496"/>
      <c r="H48" s="112"/>
      <c r="I48" s="113">
        <f t="shared" si="0"/>
        <v>0</v>
      </c>
      <c r="K48" s="136" t="str">
        <f t="shared" si="1"/>
        <v/>
      </c>
      <c r="L48" s="543"/>
      <c r="M48" s="491"/>
      <c r="N48" s="491"/>
      <c r="O48" s="491"/>
      <c r="P48" s="491"/>
      <c r="Q48" s="491"/>
      <c r="R48" s="491"/>
    </row>
    <row r="49" spans="1:18" x14ac:dyDescent="0.2">
      <c r="A49" s="532" t="s">
        <v>69</v>
      </c>
      <c r="B49" s="123"/>
      <c r="C49" s="123"/>
      <c r="D49" s="123"/>
      <c r="E49" s="123"/>
      <c r="F49" s="123"/>
      <c r="G49" s="124"/>
      <c r="H49" s="124"/>
      <c r="I49" s="125">
        <f t="shared" si="0"/>
        <v>0</v>
      </c>
      <c r="K49" s="140" t="str">
        <f t="shared" si="1"/>
        <v/>
      </c>
      <c r="L49" s="543"/>
      <c r="M49" s="491"/>
      <c r="N49" s="491"/>
      <c r="O49" s="491"/>
      <c r="P49" s="491"/>
      <c r="Q49" s="491"/>
      <c r="R49" s="491"/>
    </row>
    <row r="50" spans="1:18" x14ac:dyDescent="0.2">
      <c r="A50" s="526" t="s">
        <v>403</v>
      </c>
      <c r="B50" s="105">
        <v>36</v>
      </c>
      <c r="C50" s="105">
        <v>40</v>
      </c>
      <c r="D50" s="105">
        <v>42</v>
      </c>
      <c r="E50" s="105">
        <v>2</v>
      </c>
      <c r="F50" s="105">
        <v>13</v>
      </c>
      <c r="G50" s="106">
        <v>2</v>
      </c>
      <c r="H50" s="106">
        <v>136</v>
      </c>
      <c r="I50" s="107">
        <f t="shared" si="0"/>
        <v>271</v>
      </c>
      <c r="K50" s="134">
        <f t="shared" si="1"/>
        <v>4.797047970479705E-2</v>
      </c>
      <c r="L50" s="543"/>
      <c r="M50" s="491"/>
      <c r="N50" s="491"/>
      <c r="O50" s="491"/>
      <c r="P50" s="491"/>
      <c r="Q50" s="491"/>
      <c r="R50" s="491"/>
    </row>
    <row r="51" spans="1:18" x14ac:dyDescent="0.2">
      <c r="A51" s="527" t="s">
        <v>407</v>
      </c>
      <c r="B51" s="108">
        <v>7</v>
      </c>
      <c r="C51" s="108">
        <v>6</v>
      </c>
      <c r="D51" s="108">
        <v>15</v>
      </c>
      <c r="E51" s="108"/>
      <c r="F51" s="108">
        <v>7</v>
      </c>
      <c r="G51" s="493">
        <v>1</v>
      </c>
      <c r="H51" s="109">
        <v>39</v>
      </c>
      <c r="I51" s="110">
        <f t="shared" si="0"/>
        <v>75</v>
      </c>
      <c r="K51" s="135">
        <f t="shared" si="1"/>
        <v>9.3333333333333338E-2</v>
      </c>
      <c r="L51" s="543"/>
      <c r="M51" s="491"/>
      <c r="N51" s="491"/>
      <c r="O51" s="491"/>
      <c r="P51" s="491"/>
      <c r="Q51" s="491"/>
      <c r="R51" s="491"/>
    </row>
    <row r="52" spans="1:18" x14ac:dyDescent="0.2">
      <c r="A52" s="528" t="s">
        <v>36</v>
      </c>
      <c r="B52" s="111">
        <v>1</v>
      </c>
      <c r="C52" s="111"/>
      <c r="D52" s="111">
        <v>2</v>
      </c>
      <c r="E52" s="111"/>
      <c r="F52" s="111">
        <v>2</v>
      </c>
      <c r="G52" s="496">
        <v>1</v>
      </c>
      <c r="H52" s="112">
        <v>4</v>
      </c>
      <c r="I52" s="113">
        <f t="shared" si="0"/>
        <v>10</v>
      </c>
      <c r="K52" s="136">
        <f t="shared" si="1"/>
        <v>0.2</v>
      </c>
      <c r="L52" s="543"/>
      <c r="M52" s="491"/>
      <c r="N52" s="491"/>
      <c r="O52" s="491"/>
      <c r="P52" s="491"/>
      <c r="Q52" s="491"/>
      <c r="R52" s="491"/>
    </row>
    <row r="53" spans="1:18" x14ac:dyDescent="0.2">
      <c r="A53" s="529" t="s">
        <v>37</v>
      </c>
      <c r="B53" s="114">
        <v>3</v>
      </c>
      <c r="C53" s="114">
        <v>1</v>
      </c>
      <c r="D53" s="114">
        <v>5</v>
      </c>
      <c r="E53" s="114"/>
      <c r="F53" s="114">
        <v>3</v>
      </c>
      <c r="G53" s="115"/>
      <c r="H53" s="115">
        <v>8</v>
      </c>
      <c r="I53" s="116">
        <f t="shared" si="0"/>
        <v>20</v>
      </c>
      <c r="K53" s="137">
        <f t="shared" si="1"/>
        <v>0.15</v>
      </c>
      <c r="L53" s="543"/>
      <c r="M53" s="491"/>
      <c r="N53" s="491"/>
      <c r="O53" s="491"/>
      <c r="P53" s="491"/>
      <c r="Q53" s="491"/>
      <c r="R53" s="491"/>
    </row>
    <row r="54" spans="1:18" x14ac:dyDescent="0.2">
      <c r="A54" s="530" t="s">
        <v>38</v>
      </c>
      <c r="B54" s="117">
        <v>3</v>
      </c>
      <c r="C54" s="117">
        <v>5</v>
      </c>
      <c r="D54" s="117">
        <v>8</v>
      </c>
      <c r="E54" s="117"/>
      <c r="F54" s="117">
        <v>2</v>
      </c>
      <c r="G54" s="118"/>
      <c r="H54" s="118">
        <v>27</v>
      </c>
      <c r="I54" s="119">
        <f t="shared" si="0"/>
        <v>45</v>
      </c>
      <c r="K54" s="138">
        <f t="shared" si="1"/>
        <v>4.4444444444444446E-2</v>
      </c>
      <c r="L54" s="543"/>
      <c r="M54" s="491"/>
      <c r="N54" s="491"/>
      <c r="O54" s="491"/>
      <c r="P54" s="491"/>
      <c r="Q54" s="491"/>
      <c r="R54" s="491"/>
    </row>
    <row r="55" spans="1:18" x14ac:dyDescent="0.2">
      <c r="A55" s="531" t="s">
        <v>285</v>
      </c>
      <c r="B55" s="120">
        <v>6</v>
      </c>
      <c r="C55" s="120"/>
      <c r="D55" s="120">
        <v>1</v>
      </c>
      <c r="E55" s="120"/>
      <c r="F55" s="120">
        <v>2</v>
      </c>
      <c r="G55" s="121"/>
      <c r="H55" s="121">
        <v>14</v>
      </c>
      <c r="I55" s="122">
        <f t="shared" si="0"/>
        <v>23</v>
      </c>
      <c r="K55" s="139">
        <f t="shared" si="1"/>
        <v>8.6956521739130432E-2</v>
      </c>
      <c r="L55" s="543"/>
      <c r="M55" s="491"/>
      <c r="N55" s="491"/>
      <c r="O55" s="491"/>
      <c r="P55" s="491"/>
      <c r="Q55" s="491"/>
      <c r="R55" s="491"/>
    </row>
    <row r="56" spans="1:18" x14ac:dyDescent="0.2">
      <c r="A56" s="528" t="s">
        <v>39</v>
      </c>
      <c r="B56" s="111">
        <v>3</v>
      </c>
      <c r="C56" s="111"/>
      <c r="D56" s="111">
        <v>1</v>
      </c>
      <c r="E56" s="111"/>
      <c r="F56" s="111"/>
      <c r="G56" s="496"/>
      <c r="H56" s="112">
        <v>12</v>
      </c>
      <c r="I56" s="113">
        <f t="shared" si="0"/>
        <v>16</v>
      </c>
      <c r="K56" s="136">
        <f t="shared" si="1"/>
        <v>0</v>
      </c>
      <c r="L56" s="543"/>
      <c r="M56" s="491"/>
      <c r="N56" s="491"/>
      <c r="O56" s="491"/>
      <c r="P56" s="491"/>
      <c r="Q56" s="491"/>
      <c r="R56" s="491"/>
    </row>
    <row r="57" spans="1:18" x14ac:dyDescent="0.2">
      <c r="A57" s="529" t="s">
        <v>40</v>
      </c>
      <c r="B57" s="114">
        <v>2</v>
      </c>
      <c r="C57" s="114"/>
      <c r="D57" s="114"/>
      <c r="E57" s="114"/>
      <c r="F57" s="114">
        <v>1</v>
      </c>
      <c r="G57" s="115"/>
      <c r="H57" s="115">
        <v>1</v>
      </c>
      <c r="I57" s="116">
        <f t="shared" si="0"/>
        <v>4</v>
      </c>
      <c r="K57" s="499">
        <f t="shared" si="1"/>
        <v>0.25</v>
      </c>
      <c r="L57" s="543"/>
      <c r="M57" s="491"/>
      <c r="N57" s="491"/>
      <c r="O57" s="491"/>
      <c r="P57" s="491"/>
      <c r="Q57" s="491"/>
      <c r="R57" s="491"/>
    </row>
    <row r="58" spans="1:18" x14ac:dyDescent="0.2">
      <c r="A58" s="530" t="s">
        <v>41</v>
      </c>
      <c r="B58" s="117">
        <v>1</v>
      </c>
      <c r="C58" s="117"/>
      <c r="D58" s="117"/>
      <c r="E58" s="117"/>
      <c r="F58" s="117">
        <v>1</v>
      </c>
      <c r="G58" s="118"/>
      <c r="H58" s="118">
        <v>1</v>
      </c>
      <c r="I58" s="119">
        <f t="shared" si="0"/>
        <v>3</v>
      </c>
      <c r="K58" s="138">
        <f t="shared" si="1"/>
        <v>0.33333333333333331</v>
      </c>
      <c r="L58" s="543"/>
      <c r="M58" s="491"/>
      <c r="N58" s="491"/>
      <c r="O58" s="491"/>
      <c r="P58" s="491"/>
      <c r="Q58" s="491"/>
      <c r="R58" s="491"/>
    </row>
    <row r="59" spans="1:18" x14ac:dyDescent="0.2">
      <c r="A59" s="531" t="s">
        <v>289</v>
      </c>
      <c r="B59" s="120">
        <v>6</v>
      </c>
      <c r="C59" s="120">
        <v>5</v>
      </c>
      <c r="D59" s="120">
        <v>5</v>
      </c>
      <c r="E59" s="120"/>
      <c r="F59" s="120">
        <v>1</v>
      </c>
      <c r="G59" s="121"/>
      <c r="H59" s="121">
        <v>17</v>
      </c>
      <c r="I59" s="122">
        <f t="shared" si="0"/>
        <v>34</v>
      </c>
      <c r="K59" s="139">
        <f t="shared" si="1"/>
        <v>2.9411764705882353E-2</v>
      </c>
      <c r="L59" s="543"/>
      <c r="M59" s="491"/>
      <c r="N59" s="491"/>
      <c r="O59" s="491"/>
      <c r="P59" s="491"/>
      <c r="Q59" s="491"/>
      <c r="R59" s="491"/>
    </row>
    <row r="60" spans="1:18" x14ac:dyDescent="0.2">
      <c r="A60" s="528" t="s">
        <v>42</v>
      </c>
      <c r="B60" s="111">
        <v>2</v>
      </c>
      <c r="C60" s="111">
        <v>2</v>
      </c>
      <c r="D60" s="111">
        <v>2</v>
      </c>
      <c r="E60" s="111"/>
      <c r="F60" s="111"/>
      <c r="G60" s="496"/>
      <c r="H60" s="112">
        <v>5</v>
      </c>
      <c r="I60" s="113">
        <f t="shared" si="0"/>
        <v>11</v>
      </c>
      <c r="K60" s="136">
        <f t="shared" si="1"/>
        <v>0</v>
      </c>
      <c r="L60" s="543"/>
      <c r="M60" s="491"/>
      <c r="N60" s="491"/>
      <c r="O60" s="491"/>
      <c r="P60" s="491"/>
      <c r="Q60" s="491"/>
      <c r="R60" s="491"/>
    </row>
    <row r="61" spans="1:18" x14ac:dyDescent="0.2">
      <c r="A61" s="529" t="s">
        <v>43</v>
      </c>
      <c r="B61" s="114">
        <v>2</v>
      </c>
      <c r="C61" s="114"/>
      <c r="D61" s="114">
        <v>1</v>
      </c>
      <c r="E61" s="114"/>
      <c r="F61" s="114"/>
      <c r="G61" s="115"/>
      <c r="H61" s="115">
        <v>3</v>
      </c>
      <c r="I61" s="116">
        <f t="shared" si="0"/>
        <v>6</v>
      </c>
      <c r="K61" s="137">
        <f t="shared" si="1"/>
        <v>0</v>
      </c>
      <c r="L61" s="543"/>
      <c r="M61" s="491"/>
      <c r="N61" s="491"/>
      <c r="O61" s="491"/>
      <c r="P61" s="491"/>
      <c r="Q61" s="491"/>
      <c r="R61" s="491"/>
    </row>
    <row r="62" spans="1:18" x14ac:dyDescent="0.2">
      <c r="A62" s="530" t="s">
        <v>44</v>
      </c>
      <c r="B62" s="117">
        <v>2</v>
      </c>
      <c r="C62" s="117">
        <v>3</v>
      </c>
      <c r="D62" s="117">
        <v>2</v>
      </c>
      <c r="E62" s="117"/>
      <c r="F62" s="117">
        <v>1</v>
      </c>
      <c r="G62" s="118"/>
      <c r="H62" s="118">
        <v>9</v>
      </c>
      <c r="I62" s="119">
        <f t="shared" si="0"/>
        <v>17</v>
      </c>
      <c r="K62" s="138">
        <f t="shared" si="1"/>
        <v>5.8823529411764705E-2</v>
      </c>
      <c r="L62" s="543"/>
      <c r="M62" s="491"/>
      <c r="N62" s="491"/>
      <c r="O62" s="491"/>
      <c r="P62" s="491"/>
      <c r="Q62" s="491"/>
      <c r="R62" s="491"/>
    </row>
    <row r="63" spans="1:18" x14ac:dyDescent="0.2">
      <c r="A63" s="531" t="s">
        <v>293</v>
      </c>
      <c r="B63" s="120">
        <v>3</v>
      </c>
      <c r="C63" s="120">
        <v>3</v>
      </c>
      <c r="D63" s="120">
        <v>4</v>
      </c>
      <c r="E63" s="120"/>
      <c r="F63" s="120"/>
      <c r="G63" s="121"/>
      <c r="H63" s="121">
        <v>9</v>
      </c>
      <c r="I63" s="122">
        <f t="shared" si="0"/>
        <v>19</v>
      </c>
      <c r="K63" s="139">
        <f t="shared" si="1"/>
        <v>0</v>
      </c>
      <c r="L63" s="543"/>
      <c r="M63" s="491"/>
      <c r="N63" s="491"/>
      <c r="O63" s="491"/>
      <c r="P63" s="491"/>
      <c r="Q63" s="491"/>
      <c r="R63" s="491"/>
    </row>
    <row r="64" spans="1:18" x14ac:dyDescent="0.2">
      <c r="A64" s="528" t="s">
        <v>45</v>
      </c>
      <c r="B64" s="111"/>
      <c r="C64" s="111"/>
      <c r="D64" s="111">
        <v>3</v>
      </c>
      <c r="E64" s="111"/>
      <c r="F64" s="111"/>
      <c r="G64" s="496"/>
      <c r="H64" s="112">
        <v>2</v>
      </c>
      <c r="I64" s="113">
        <f t="shared" si="0"/>
        <v>5</v>
      </c>
      <c r="K64" s="136">
        <f t="shared" si="1"/>
        <v>0</v>
      </c>
      <c r="L64" s="543"/>
      <c r="M64" s="491"/>
      <c r="N64" s="491"/>
      <c r="O64" s="491"/>
      <c r="P64" s="491"/>
      <c r="Q64" s="491"/>
      <c r="R64" s="491"/>
    </row>
    <row r="65" spans="1:18" x14ac:dyDescent="0.2">
      <c r="A65" s="529" t="s">
        <v>46</v>
      </c>
      <c r="B65" s="114">
        <v>1</v>
      </c>
      <c r="C65" s="114">
        <v>3</v>
      </c>
      <c r="D65" s="114"/>
      <c r="E65" s="114"/>
      <c r="F65" s="114"/>
      <c r="G65" s="115"/>
      <c r="H65" s="115">
        <v>5</v>
      </c>
      <c r="I65" s="116">
        <f t="shared" si="0"/>
        <v>9</v>
      </c>
      <c r="K65" s="137">
        <f t="shared" si="1"/>
        <v>0</v>
      </c>
      <c r="L65" s="543"/>
      <c r="M65" s="491"/>
      <c r="N65" s="491"/>
      <c r="O65" s="491"/>
      <c r="P65" s="491"/>
      <c r="Q65" s="491"/>
      <c r="R65" s="491"/>
    </row>
    <row r="66" spans="1:18" x14ac:dyDescent="0.2">
      <c r="A66" s="529" t="s">
        <v>47</v>
      </c>
      <c r="B66" s="114">
        <v>1</v>
      </c>
      <c r="C66" s="114"/>
      <c r="D66" s="114">
        <v>1</v>
      </c>
      <c r="E66" s="114"/>
      <c r="F66" s="114"/>
      <c r="G66" s="115"/>
      <c r="H66" s="115">
        <v>2</v>
      </c>
      <c r="I66" s="116">
        <f t="shared" si="0"/>
        <v>4</v>
      </c>
      <c r="K66" s="137">
        <f t="shared" si="1"/>
        <v>0</v>
      </c>
      <c r="L66" s="543"/>
      <c r="M66" s="491"/>
      <c r="N66" s="491"/>
      <c r="O66" s="491"/>
      <c r="P66" s="491"/>
      <c r="Q66" s="491"/>
      <c r="R66" s="491"/>
    </row>
    <row r="67" spans="1:18" x14ac:dyDescent="0.2">
      <c r="A67" s="530" t="s">
        <v>48</v>
      </c>
      <c r="B67" s="117">
        <v>1</v>
      </c>
      <c r="C67" s="117"/>
      <c r="D67" s="117"/>
      <c r="E67" s="117"/>
      <c r="F67" s="117"/>
      <c r="G67" s="118"/>
      <c r="H67" s="118"/>
      <c r="I67" s="119">
        <f t="shared" si="0"/>
        <v>1</v>
      </c>
      <c r="K67" s="138">
        <f t="shared" si="1"/>
        <v>0</v>
      </c>
      <c r="L67" s="543"/>
      <c r="M67" s="491"/>
      <c r="N67" s="491"/>
      <c r="O67" s="491"/>
      <c r="P67" s="491"/>
      <c r="Q67" s="491"/>
      <c r="R67" s="491"/>
    </row>
    <row r="68" spans="1:18" ht="38.25" x14ac:dyDescent="0.2">
      <c r="A68" s="531" t="s">
        <v>408</v>
      </c>
      <c r="B68" s="120">
        <v>9</v>
      </c>
      <c r="C68" s="120">
        <v>21</v>
      </c>
      <c r="D68" s="120">
        <v>10</v>
      </c>
      <c r="E68" s="120">
        <v>2</v>
      </c>
      <c r="F68" s="120">
        <v>1</v>
      </c>
      <c r="G68" s="121"/>
      <c r="H68" s="121">
        <v>33</v>
      </c>
      <c r="I68" s="122">
        <f t="shared" si="0"/>
        <v>76</v>
      </c>
      <c r="K68" s="139">
        <f t="shared" si="1"/>
        <v>1.3157894736842105E-2</v>
      </c>
      <c r="L68" s="543"/>
      <c r="M68" s="491"/>
      <c r="N68" s="491"/>
      <c r="O68" s="491"/>
      <c r="P68" s="491"/>
      <c r="Q68" s="491"/>
      <c r="R68" s="491"/>
    </row>
    <row r="69" spans="1:18" x14ac:dyDescent="0.2">
      <c r="A69" s="528" t="s">
        <v>49</v>
      </c>
      <c r="B69" s="111">
        <v>5</v>
      </c>
      <c r="C69" s="111">
        <v>8</v>
      </c>
      <c r="D69" s="111">
        <v>4</v>
      </c>
      <c r="E69" s="111"/>
      <c r="F69" s="111">
        <v>1</v>
      </c>
      <c r="G69" s="496"/>
      <c r="H69" s="112">
        <v>9</v>
      </c>
      <c r="I69" s="113">
        <f t="shared" si="0"/>
        <v>27</v>
      </c>
      <c r="K69" s="136">
        <f t="shared" si="1"/>
        <v>3.7037037037037035E-2</v>
      </c>
      <c r="L69" s="543"/>
      <c r="M69" s="491"/>
      <c r="N69" s="491"/>
      <c r="O69" s="491"/>
      <c r="P69" s="491"/>
      <c r="Q69" s="491"/>
      <c r="R69" s="491"/>
    </row>
    <row r="70" spans="1:18" x14ac:dyDescent="0.2">
      <c r="A70" s="529" t="s">
        <v>50</v>
      </c>
      <c r="B70" s="114">
        <v>3</v>
      </c>
      <c r="C70" s="114">
        <v>5</v>
      </c>
      <c r="D70" s="114">
        <v>2</v>
      </c>
      <c r="E70" s="114">
        <v>1</v>
      </c>
      <c r="F70" s="114"/>
      <c r="G70" s="115"/>
      <c r="H70" s="115">
        <v>11</v>
      </c>
      <c r="I70" s="116">
        <f t="shared" si="0"/>
        <v>22</v>
      </c>
      <c r="K70" s="137">
        <f t="shared" si="1"/>
        <v>0</v>
      </c>
      <c r="L70" s="543"/>
      <c r="M70" s="491"/>
      <c r="N70" s="491"/>
      <c r="O70" s="491"/>
      <c r="P70" s="491"/>
      <c r="Q70" s="491"/>
      <c r="R70" s="491"/>
    </row>
    <row r="71" spans="1:18" x14ac:dyDescent="0.2">
      <c r="A71" s="529" t="s">
        <v>51</v>
      </c>
      <c r="B71" s="114">
        <v>1</v>
      </c>
      <c r="C71" s="114">
        <v>4</v>
      </c>
      <c r="D71" s="114">
        <v>2</v>
      </c>
      <c r="E71" s="114">
        <v>1</v>
      </c>
      <c r="F71" s="114"/>
      <c r="G71" s="115"/>
      <c r="H71" s="115">
        <v>8</v>
      </c>
      <c r="I71" s="116">
        <f t="shared" si="0"/>
        <v>16</v>
      </c>
      <c r="K71" s="137">
        <f t="shared" si="1"/>
        <v>0</v>
      </c>
      <c r="L71" s="543"/>
      <c r="M71" s="491"/>
      <c r="N71" s="491"/>
      <c r="O71" s="491"/>
      <c r="P71" s="491"/>
      <c r="Q71" s="491"/>
      <c r="R71" s="491"/>
    </row>
    <row r="72" spans="1:18" x14ac:dyDescent="0.2">
      <c r="A72" s="530" t="s">
        <v>52</v>
      </c>
      <c r="B72" s="117"/>
      <c r="C72" s="117">
        <v>4</v>
      </c>
      <c r="D72" s="117">
        <v>2</v>
      </c>
      <c r="E72" s="117"/>
      <c r="F72" s="117"/>
      <c r="G72" s="118"/>
      <c r="H72" s="118">
        <v>5</v>
      </c>
      <c r="I72" s="119">
        <f t="shared" si="0"/>
        <v>11</v>
      </c>
      <c r="K72" s="138">
        <f t="shared" si="1"/>
        <v>0</v>
      </c>
      <c r="L72" s="543"/>
      <c r="M72" s="491"/>
      <c r="N72" s="491"/>
      <c r="O72" s="491"/>
      <c r="P72" s="491"/>
      <c r="Q72" s="491"/>
      <c r="R72" s="491"/>
    </row>
    <row r="73" spans="1:18" x14ac:dyDescent="0.2">
      <c r="A73" s="531" t="s">
        <v>409</v>
      </c>
      <c r="B73" s="120">
        <v>5</v>
      </c>
      <c r="C73" s="120">
        <v>5</v>
      </c>
      <c r="D73" s="120">
        <v>7</v>
      </c>
      <c r="E73" s="120"/>
      <c r="F73" s="120">
        <v>2</v>
      </c>
      <c r="G73" s="121">
        <v>1</v>
      </c>
      <c r="H73" s="121">
        <v>24</v>
      </c>
      <c r="I73" s="122">
        <f t="shared" si="0"/>
        <v>44</v>
      </c>
      <c r="K73" s="139">
        <f t="shared" si="1"/>
        <v>4.5454545454545456E-2</v>
      </c>
      <c r="L73" s="543"/>
      <c r="M73" s="491"/>
      <c r="N73" s="491"/>
      <c r="O73" s="491"/>
      <c r="P73" s="491"/>
      <c r="Q73" s="491"/>
      <c r="R73" s="491"/>
    </row>
    <row r="74" spans="1:18" x14ac:dyDescent="0.2">
      <c r="A74" s="528" t="s">
        <v>53</v>
      </c>
      <c r="B74" s="111">
        <v>1</v>
      </c>
      <c r="C74" s="111"/>
      <c r="D74" s="111">
        <v>3</v>
      </c>
      <c r="E74" s="111"/>
      <c r="F74" s="111">
        <v>2</v>
      </c>
      <c r="G74" s="496">
        <v>1</v>
      </c>
      <c r="H74" s="112">
        <v>9</v>
      </c>
      <c r="I74" s="113">
        <f t="shared" si="0"/>
        <v>16</v>
      </c>
      <c r="K74" s="136">
        <f t="shared" si="1"/>
        <v>0.125</v>
      </c>
      <c r="L74" s="543"/>
      <c r="M74" s="491"/>
      <c r="N74" s="491"/>
      <c r="O74" s="491"/>
      <c r="P74" s="491"/>
      <c r="Q74" s="491"/>
      <c r="R74" s="491"/>
    </row>
    <row r="75" spans="1:18" x14ac:dyDescent="0.2">
      <c r="A75" s="529" t="s">
        <v>54</v>
      </c>
      <c r="B75" s="114">
        <v>2</v>
      </c>
      <c r="C75" s="114">
        <v>2</v>
      </c>
      <c r="D75" s="114">
        <v>1</v>
      </c>
      <c r="E75" s="114"/>
      <c r="F75" s="114"/>
      <c r="G75" s="115"/>
      <c r="H75" s="115">
        <v>4</v>
      </c>
      <c r="I75" s="116">
        <f t="shared" si="0"/>
        <v>9</v>
      </c>
      <c r="K75" s="137">
        <f t="shared" si="1"/>
        <v>0</v>
      </c>
      <c r="L75" s="543"/>
      <c r="M75" s="491"/>
      <c r="N75" s="491"/>
      <c r="O75" s="491"/>
      <c r="P75" s="491"/>
      <c r="Q75" s="491"/>
      <c r="R75" s="491"/>
    </row>
    <row r="76" spans="1:18" x14ac:dyDescent="0.2">
      <c r="A76" s="529" t="s">
        <v>55</v>
      </c>
      <c r="B76" s="114"/>
      <c r="C76" s="114">
        <v>1</v>
      </c>
      <c r="D76" s="114">
        <v>2</v>
      </c>
      <c r="E76" s="114"/>
      <c r="F76" s="114"/>
      <c r="G76" s="115"/>
      <c r="H76" s="115">
        <v>2</v>
      </c>
      <c r="I76" s="116">
        <f t="shared" ref="I76:I88" si="2">SUM(B76:H76)</f>
        <v>5</v>
      </c>
      <c r="K76" s="137">
        <f t="shared" ref="K76:K88" si="3">IFERROR(F76/I76,"")</f>
        <v>0</v>
      </c>
      <c r="L76" s="543"/>
      <c r="M76" s="491"/>
      <c r="N76" s="491"/>
      <c r="O76" s="491"/>
      <c r="P76" s="491"/>
      <c r="Q76" s="491"/>
      <c r="R76" s="491"/>
    </row>
    <row r="77" spans="1:18" x14ac:dyDescent="0.2">
      <c r="A77" s="529" t="s">
        <v>56</v>
      </c>
      <c r="B77" s="114">
        <v>1</v>
      </c>
      <c r="C77" s="114"/>
      <c r="D77" s="114"/>
      <c r="E77" s="114"/>
      <c r="F77" s="114"/>
      <c r="G77" s="115"/>
      <c r="H77" s="115">
        <v>7</v>
      </c>
      <c r="I77" s="116">
        <f t="shared" si="2"/>
        <v>8</v>
      </c>
      <c r="K77" s="137">
        <f t="shared" si="3"/>
        <v>0</v>
      </c>
      <c r="L77" s="543"/>
      <c r="M77" s="491"/>
      <c r="N77" s="491"/>
      <c r="O77" s="491"/>
      <c r="P77" s="491"/>
      <c r="Q77" s="491"/>
      <c r="R77" s="491"/>
    </row>
    <row r="78" spans="1:18" x14ac:dyDescent="0.2">
      <c r="A78" s="529" t="s">
        <v>57</v>
      </c>
      <c r="B78" s="114">
        <v>1</v>
      </c>
      <c r="C78" s="114">
        <v>1</v>
      </c>
      <c r="D78" s="114"/>
      <c r="E78" s="114"/>
      <c r="F78" s="114"/>
      <c r="G78" s="115"/>
      <c r="H78" s="115">
        <v>1</v>
      </c>
      <c r="I78" s="116">
        <f t="shared" si="2"/>
        <v>3</v>
      </c>
      <c r="K78" s="137">
        <f t="shared" si="3"/>
        <v>0</v>
      </c>
      <c r="L78" s="543"/>
      <c r="M78" s="491"/>
      <c r="N78" s="491"/>
      <c r="O78" s="491"/>
      <c r="P78" s="491"/>
      <c r="Q78" s="491"/>
      <c r="R78" s="491"/>
    </row>
    <row r="79" spans="1:18" x14ac:dyDescent="0.2">
      <c r="A79" s="530" t="s">
        <v>58</v>
      </c>
      <c r="B79" s="117"/>
      <c r="C79" s="117">
        <v>1</v>
      </c>
      <c r="D79" s="117">
        <v>1</v>
      </c>
      <c r="E79" s="117"/>
      <c r="F79" s="117"/>
      <c r="G79" s="118"/>
      <c r="H79" s="118">
        <v>1</v>
      </c>
      <c r="I79" s="119">
        <f t="shared" si="2"/>
        <v>3</v>
      </c>
      <c r="K79" s="138">
        <f t="shared" si="3"/>
        <v>0</v>
      </c>
      <c r="L79" s="543"/>
      <c r="M79" s="491"/>
      <c r="N79" s="491"/>
      <c r="O79" s="491"/>
      <c r="P79" s="491"/>
      <c r="Q79" s="491"/>
      <c r="R79" s="491"/>
    </row>
    <row r="80" spans="1:18" ht="25.5" x14ac:dyDescent="0.2">
      <c r="A80" s="526" t="s">
        <v>472</v>
      </c>
      <c r="B80" s="105">
        <v>2</v>
      </c>
      <c r="C80" s="105">
        <v>4</v>
      </c>
      <c r="D80" s="105">
        <v>6</v>
      </c>
      <c r="E80" s="105"/>
      <c r="F80" s="105">
        <v>1</v>
      </c>
      <c r="G80" s="106"/>
      <c r="H80" s="106">
        <v>5</v>
      </c>
      <c r="I80" s="107">
        <f t="shared" si="2"/>
        <v>18</v>
      </c>
      <c r="K80" s="134">
        <f t="shared" si="3"/>
        <v>5.5555555555555552E-2</v>
      </c>
      <c r="L80" s="543"/>
      <c r="M80" s="491"/>
      <c r="N80" s="491"/>
      <c r="O80" s="491"/>
      <c r="P80" s="491"/>
      <c r="Q80" s="491"/>
      <c r="R80" s="491"/>
    </row>
    <row r="81" spans="1:18" x14ac:dyDescent="0.2">
      <c r="A81" s="527" t="s">
        <v>85</v>
      </c>
      <c r="B81" s="108">
        <v>1</v>
      </c>
      <c r="C81" s="108">
        <v>4</v>
      </c>
      <c r="D81" s="108">
        <v>5</v>
      </c>
      <c r="E81" s="108"/>
      <c r="F81" s="108"/>
      <c r="G81" s="493"/>
      <c r="H81" s="109">
        <v>5</v>
      </c>
      <c r="I81" s="110">
        <f t="shared" si="2"/>
        <v>15</v>
      </c>
      <c r="K81" s="135">
        <f t="shared" si="3"/>
        <v>0</v>
      </c>
      <c r="L81" s="543"/>
      <c r="M81" s="491"/>
      <c r="N81" s="491"/>
      <c r="O81" s="491"/>
      <c r="P81" s="491"/>
      <c r="Q81" s="491"/>
      <c r="R81" s="491"/>
    </row>
    <row r="82" spans="1:18" x14ac:dyDescent="0.2">
      <c r="A82" s="528" t="s">
        <v>32</v>
      </c>
      <c r="B82" s="111">
        <v>1</v>
      </c>
      <c r="C82" s="111">
        <v>1</v>
      </c>
      <c r="D82" s="111">
        <v>1</v>
      </c>
      <c r="E82" s="111"/>
      <c r="F82" s="111"/>
      <c r="G82" s="496"/>
      <c r="H82" s="112">
        <v>3</v>
      </c>
      <c r="I82" s="113">
        <f t="shared" si="2"/>
        <v>6</v>
      </c>
      <c r="K82" s="136">
        <f t="shared" si="3"/>
        <v>0</v>
      </c>
      <c r="L82" s="543"/>
      <c r="M82" s="491"/>
      <c r="N82" s="491"/>
      <c r="O82" s="491"/>
      <c r="P82" s="491"/>
      <c r="Q82" s="491"/>
      <c r="R82" s="491"/>
    </row>
    <row r="83" spans="1:18" x14ac:dyDescent="0.2">
      <c r="A83" s="529" t="s">
        <v>33</v>
      </c>
      <c r="B83" s="114"/>
      <c r="C83" s="114">
        <v>1</v>
      </c>
      <c r="D83" s="114">
        <v>2</v>
      </c>
      <c r="E83" s="114"/>
      <c r="F83" s="114"/>
      <c r="G83" s="115"/>
      <c r="H83" s="115">
        <v>1</v>
      </c>
      <c r="I83" s="116">
        <f t="shared" si="2"/>
        <v>4</v>
      </c>
      <c r="K83" s="137">
        <f t="shared" si="3"/>
        <v>0</v>
      </c>
      <c r="L83" s="543"/>
      <c r="M83" s="491"/>
      <c r="N83" s="491"/>
      <c r="O83" s="491"/>
      <c r="P83" s="491"/>
      <c r="Q83" s="491"/>
      <c r="R83" s="491"/>
    </row>
    <row r="84" spans="1:18" x14ac:dyDescent="0.2">
      <c r="A84" s="533" t="s">
        <v>34</v>
      </c>
      <c r="B84" s="126"/>
      <c r="C84" s="126">
        <v>2</v>
      </c>
      <c r="D84" s="126">
        <v>2</v>
      </c>
      <c r="E84" s="126"/>
      <c r="F84" s="126"/>
      <c r="G84" s="127"/>
      <c r="H84" s="127">
        <v>1</v>
      </c>
      <c r="I84" s="128">
        <f t="shared" si="2"/>
        <v>5</v>
      </c>
      <c r="K84" s="141">
        <f t="shared" si="3"/>
        <v>0</v>
      </c>
      <c r="L84" s="543"/>
      <c r="M84" s="491"/>
      <c r="N84" s="491"/>
      <c r="O84" s="491"/>
      <c r="P84" s="491"/>
      <c r="Q84" s="491"/>
      <c r="R84" s="491"/>
    </row>
    <row r="85" spans="1:18" s="491" customFormat="1" x14ac:dyDescent="0.2">
      <c r="A85" s="527" t="s">
        <v>445</v>
      </c>
      <c r="B85" s="492">
        <v>1</v>
      </c>
      <c r="C85" s="492"/>
      <c r="D85" s="492">
        <v>1</v>
      </c>
      <c r="E85" s="492"/>
      <c r="F85" s="492">
        <v>1</v>
      </c>
      <c r="G85" s="493"/>
      <c r="H85" s="493"/>
      <c r="I85" s="494">
        <f t="shared" si="2"/>
        <v>3</v>
      </c>
      <c r="K85" s="498">
        <f t="shared" si="3"/>
        <v>0.33333333333333331</v>
      </c>
      <c r="L85" s="543"/>
    </row>
    <row r="86" spans="1:18" s="491" customFormat="1" x14ac:dyDescent="0.2">
      <c r="A86" s="528">
        <v>90</v>
      </c>
      <c r="B86" s="495">
        <v>1</v>
      </c>
      <c r="C86" s="495"/>
      <c r="D86" s="495"/>
      <c r="E86" s="495"/>
      <c r="F86" s="495"/>
      <c r="G86" s="496"/>
      <c r="H86" s="496"/>
      <c r="I86" s="497">
        <f t="shared" si="2"/>
        <v>1</v>
      </c>
      <c r="K86" s="499">
        <f t="shared" si="3"/>
        <v>0</v>
      </c>
      <c r="L86" s="543"/>
    </row>
    <row r="87" spans="1:18" s="491" customFormat="1" x14ac:dyDescent="0.2">
      <c r="A87" s="529">
        <v>91</v>
      </c>
      <c r="B87" s="114"/>
      <c r="C87" s="114"/>
      <c r="D87" s="114">
        <v>1</v>
      </c>
      <c r="E87" s="114"/>
      <c r="F87" s="114">
        <v>1</v>
      </c>
      <c r="G87" s="115"/>
      <c r="H87" s="115"/>
      <c r="I87" s="116">
        <f t="shared" si="2"/>
        <v>2</v>
      </c>
      <c r="K87" s="500">
        <f t="shared" si="3"/>
        <v>0.5</v>
      </c>
      <c r="L87" s="543"/>
    </row>
    <row r="88" spans="1:18" s="491" customFormat="1" x14ac:dyDescent="0.2">
      <c r="A88" s="533">
        <v>92</v>
      </c>
      <c r="B88" s="126"/>
      <c r="C88" s="126"/>
      <c r="D88" s="126"/>
      <c r="E88" s="126"/>
      <c r="F88" s="126"/>
      <c r="G88" s="127"/>
      <c r="H88" s="127"/>
      <c r="I88" s="128">
        <f t="shared" si="2"/>
        <v>0</v>
      </c>
      <c r="K88" s="141" t="str">
        <f t="shared" si="3"/>
        <v/>
      </c>
      <c r="L88" s="543"/>
    </row>
    <row r="89" spans="1:18" x14ac:dyDescent="0.2">
      <c r="B89" s="129"/>
      <c r="C89" s="129"/>
      <c r="D89" s="129"/>
      <c r="E89" s="129"/>
      <c r="F89" s="129"/>
      <c r="G89" s="129"/>
      <c r="H89" s="129"/>
      <c r="I89" s="129"/>
      <c r="K89" s="142" t="str">
        <f t="shared" ref="K89:K90" si="4">IFERROR(F89/I89,"")</f>
        <v/>
      </c>
      <c r="L89" s="543"/>
    </row>
    <row r="90" spans="1:18" x14ac:dyDescent="0.2">
      <c r="A90" s="8" t="s">
        <v>59</v>
      </c>
      <c r="B90" s="130">
        <f>B11+B20+B50+B80</f>
        <v>63</v>
      </c>
      <c r="C90" s="130">
        <f t="shared" ref="C90:I90" si="5">C11+C20+C50+C80</f>
        <v>70</v>
      </c>
      <c r="D90" s="130">
        <f t="shared" si="5"/>
        <v>94</v>
      </c>
      <c r="E90" s="130">
        <f t="shared" si="5"/>
        <v>8</v>
      </c>
      <c r="F90" s="130">
        <f t="shared" si="5"/>
        <v>23</v>
      </c>
      <c r="G90" s="130">
        <f t="shared" si="5"/>
        <v>7</v>
      </c>
      <c r="H90" s="130">
        <f t="shared" si="5"/>
        <v>317</v>
      </c>
      <c r="I90" s="131">
        <f t="shared" si="5"/>
        <v>582</v>
      </c>
      <c r="K90" s="143">
        <f t="shared" si="4"/>
        <v>3.951890034364261E-2</v>
      </c>
      <c r="L90" s="543"/>
    </row>
    <row r="91" spans="1:18" x14ac:dyDescent="0.2">
      <c r="B91" s="564"/>
      <c r="C91" s="564"/>
      <c r="D91" s="564"/>
      <c r="E91" s="564"/>
      <c r="F91" s="564"/>
      <c r="G91" s="564"/>
      <c r="H91" s="564"/>
      <c r="I91" s="564"/>
      <c r="L91" s="543"/>
    </row>
    <row r="92" spans="1:18" x14ac:dyDescent="0.2">
      <c r="A92" s="8" t="s">
        <v>89</v>
      </c>
      <c r="B92" s="9">
        <f>B90/$I$90</f>
        <v>0.10824742268041238</v>
      </c>
      <c r="C92" s="9">
        <f t="shared" ref="C92:I92" si="6">C90/$I$90</f>
        <v>0.12027491408934708</v>
      </c>
      <c r="D92" s="9">
        <f t="shared" si="6"/>
        <v>0.16151202749140894</v>
      </c>
      <c r="E92" s="9">
        <f t="shared" si="6"/>
        <v>1.3745704467353952E-2</v>
      </c>
      <c r="F92" s="9">
        <f t="shared" si="6"/>
        <v>3.951890034364261E-2</v>
      </c>
      <c r="G92" s="9">
        <f t="shared" si="6"/>
        <v>1.2027491408934709E-2</v>
      </c>
      <c r="H92" s="9">
        <f t="shared" si="6"/>
        <v>0.5446735395189003</v>
      </c>
      <c r="I92" s="133">
        <f t="shared" si="6"/>
        <v>1</v>
      </c>
      <c r="L92" s="543"/>
    </row>
    <row r="94" spans="1:18" s="491" customFormat="1" x14ac:dyDescent="0.2">
      <c r="A94" s="348" t="s">
        <v>318</v>
      </c>
      <c r="L94" s="413"/>
    </row>
    <row r="95" spans="1:18" ht="39.75" customHeight="1" x14ac:dyDescent="0.2">
      <c r="A95" s="645" t="s">
        <v>521</v>
      </c>
      <c r="B95" s="645"/>
      <c r="C95" s="645"/>
      <c r="D95" s="645"/>
      <c r="E95" s="645"/>
      <c r="F95" s="645"/>
      <c r="G95" s="645"/>
      <c r="H95" s="645"/>
      <c r="I95" s="645"/>
      <c r="J95" s="645"/>
      <c r="K95" s="645"/>
    </row>
    <row r="96" spans="1:18" x14ac:dyDescent="0.2">
      <c r="A96" s="294" t="s">
        <v>466</v>
      </c>
    </row>
    <row r="97" spans="1:11" ht="26.25" customHeight="1" x14ac:dyDescent="0.2">
      <c r="A97" s="602" t="s">
        <v>519</v>
      </c>
      <c r="B97" s="602"/>
      <c r="C97" s="602"/>
      <c r="D97" s="602"/>
      <c r="E97" s="602"/>
      <c r="F97" s="602"/>
      <c r="G97" s="602"/>
      <c r="H97" s="602"/>
      <c r="I97" s="602"/>
      <c r="J97" s="602"/>
      <c r="K97" s="602"/>
    </row>
  </sheetData>
  <mergeCells count="7">
    <mergeCell ref="A97:K97"/>
    <mergeCell ref="B8:H8"/>
    <mergeCell ref="I8:I9"/>
    <mergeCell ref="K8:K9"/>
    <mergeCell ref="A2:K2"/>
    <mergeCell ref="A5:K5"/>
    <mergeCell ref="A95:K95"/>
  </mergeCells>
  <printOptions horizontalCentered="1"/>
  <pageMargins left="0.39370078740157483" right="0.39370078740157483" top="0.47244094488188981" bottom="0.47244094488188981" header="0.31496062992125984" footer="0.31496062992125984"/>
  <pageSetup paperSize="9" scale="53"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92D050"/>
    <pageSetUpPr fitToPage="1"/>
  </sheetPr>
  <dimension ref="A1:J93"/>
  <sheetViews>
    <sheetView showGridLines="0" workbookViewId="0">
      <selection activeCell="K19" sqref="K19"/>
    </sheetView>
  </sheetViews>
  <sheetFormatPr baseColWidth="10" defaultRowHeight="12.75" x14ac:dyDescent="0.2"/>
  <cols>
    <col min="1" max="1" width="39" customWidth="1"/>
    <col min="2" max="2" width="14.83203125" bestFit="1" customWidth="1"/>
    <col min="3" max="3" width="13.6640625" bestFit="1" customWidth="1"/>
    <col min="4" max="4" width="15.6640625" customWidth="1"/>
    <col min="5" max="5" width="2.83203125" customWidth="1"/>
    <col min="6" max="6" width="14.5" customWidth="1"/>
    <col min="7" max="7" width="13.83203125" customWidth="1"/>
    <col min="8" max="8" width="15.5" customWidth="1"/>
    <col min="9" max="9" width="12" style="413"/>
  </cols>
  <sheetData>
    <row r="1" spans="1:10" ht="13.5" thickBot="1" x14ac:dyDescent="0.25"/>
    <row r="2" spans="1:10" ht="33" customHeight="1" thickTop="1" thickBot="1" x14ac:dyDescent="0.25">
      <c r="A2" s="616" t="s">
        <v>480</v>
      </c>
      <c r="B2" s="617"/>
      <c r="C2" s="617"/>
      <c r="D2" s="617"/>
      <c r="E2" s="617"/>
      <c r="F2" s="617"/>
      <c r="G2" s="617"/>
      <c r="H2" s="618"/>
      <c r="I2" s="483"/>
      <c r="J2" s="334"/>
    </row>
    <row r="3" spans="1:10" ht="13.5" thickTop="1" x14ac:dyDescent="0.2"/>
    <row r="5" spans="1:10" ht="28.5" customHeight="1" x14ac:dyDescent="0.2">
      <c r="A5" s="598" t="s">
        <v>522</v>
      </c>
      <c r="B5" s="598"/>
      <c r="C5" s="598"/>
      <c r="D5" s="598"/>
      <c r="E5" s="598"/>
      <c r="F5" s="598"/>
      <c r="G5" s="598"/>
      <c r="H5" s="598"/>
    </row>
    <row r="8" spans="1:10" x14ac:dyDescent="0.2">
      <c r="B8" s="646" t="s">
        <v>78</v>
      </c>
      <c r="C8" s="647"/>
      <c r="D8" s="648"/>
      <c r="F8" s="646" t="s">
        <v>74</v>
      </c>
      <c r="G8" s="647"/>
      <c r="H8" s="648"/>
    </row>
    <row r="9" spans="1:10" ht="39" customHeight="1" x14ac:dyDescent="0.2">
      <c r="B9" s="244" t="s">
        <v>523</v>
      </c>
      <c r="C9" s="349" t="s">
        <v>524</v>
      </c>
      <c r="D9" s="222" t="s">
        <v>218</v>
      </c>
      <c r="F9" s="244" t="s">
        <v>523</v>
      </c>
      <c r="G9" s="349" t="s">
        <v>524</v>
      </c>
      <c r="H9" s="222" t="s">
        <v>218</v>
      </c>
    </row>
    <row r="11" spans="1:10" x14ac:dyDescent="0.2">
      <c r="A11" s="526" t="s">
        <v>0</v>
      </c>
      <c r="B11" s="153">
        <f>B12+B17</f>
        <v>539</v>
      </c>
      <c r="C11" s="153">
        <v>261</v>
      </c>
      <c r="D11" s="150">
        <f>IFERROR(B11/C11,"")</f>
        <v>2.0651340996168583</v>
      </c>
      <c r="F11" s="153">
        <f>F12+F17</f>
        <v>16</v>
      </c>
      <c r="G11" s="153">
        <v>66</v>
      </c>
      <c r="H11" s="150">
        <f>IFERROR(F11/G11,"")</f>
        <v>0.24242424242424243</v>
      </c>
      <c r="I11" s="413" t="s">
        <v>0</v>
      </c>
    </row>
    <row r="12" spans="1:10" x14ac:dyDescent="0.2">
      <c r="A12" s="527" t="s">
        <v>404</v>
      </c>
      <c r="B12" s="154">
        <f>SUM(B13:B16)</f>
        <v>239</v>
      </c>
      <c r="C12" s="154">
        <v>125</v>
      </c>
      <c r="D12" s="151">
        <f t="shared" ref="D12:D75" si="0">IFERROR(B12/C12,"")</f>
        <v>1.9119999999999999</v>
      </c>
      <c r="F12" s="154">
        <f>SUM(F13:F16)</f>
        <v>2</v>
      </c>
      <c r="G12" s="154">
        <v>19</v>
      </c>
      <c r="H12" s="151">
        <f t="shared" ref="H12:H75" si="1">IFERROR(F12/G12,"")</f>
        <v>0.10526315789473684</v>
      </c>
      <c r="I12" s="413" t="s">
        <v>404</v>
      </c>
      <c r="J12" s="491"/>
    </row>
    <row r="13" spans="1:10" x14ac:dyDescent="0.2">
      <c r="A13" s="534" t="s">
        <v>1</v>
      </c>
      <c r="B13" s="155">
        <v>65</v>
      </c>
      <c r="C13" s="155">
        <v>69</v>
      </c>
      <c r="D13" s="144">
        <f t="shared" si="0"/>
        <v>0.94202898550724634</v>
      </c>
      <c r="F13" s="155">
        <v>0</v>
      </c>
      <c r="G13" s="155">
        <v>11</v>
      </c>
      <c r="H13" s="144">
        <f t="shared" si="1"/>
        <v>0</v>
      </c>
      <c r="I13" s="413">
        <v>1</v>
      </c>
      <c r="J13" s="491"/>
    </row>
    <row r="14" spans="1:10" x14ac:dyDescent="0.2">
      <c r="A14" s="529" t="s">
        <v>2</v>
      </c>
      <c r="B14" s="156">
        <v>35</v>
      </c>
      <c r="C14" s="156">
        <v>39</v>
      </c>
      <c r="D14" s="145">
        <f t="shared" si="0"/>
        <v>0.89743589743589747</v>
      </c>
      <c r="F14" s="156">
        <v>0</v>
      </c>
      <c r="G14" s="156">
        <v>5</v>
      </c>
      <c r="H14" s="145">
        <f t="shared" si="1"/>
        <v>0</v>
      </c>
      <c r="I14" s="413">
        <v>2</v>
      </c>
      <c r="J14" s="491"/>
    </row>
    <row r="15" spans="1:10" x14ac:dyDescent="0.2">
      <c r="A15" s="529" t="s">
        <v>3</v>
      </c>
      <c r="B15" s="156">
        <v>18</v>
      </c>
      <c r="C15" s="156">
        <v>4</v>
      </c>
      <c r="D15" s="145">
        <f t="shared" si="0"/>
        <v>4.5</v>
      </c>
      <c r="F15" s="156">
        <v>0</v>
      </c>
      <c r="G15" s="156"/>
      <c r="H15" s="145" t="str">
        <f t="shared" si="1"/>
        <v/>
      </c>
      <c r="I15" s="413">
        <v>3</v>
      </c>
      <c r="J15" s="491"/>
    </row>
    <row r="16" spans="1:10" x14ac:dyDescent="0.2">
      <c r="A16" s="530" t="s">
        <v>4</v>
      </c>
      <c r="B16" s="157">
        <v>121</v>
      </c>
      <c r="C16" s="157">
        <v>13</v>
      </c>
      <c r="D16" s="146">
        <f t="shared" si="0"/>
        <v>9.3076923076923084</v>
      </c>
      <c r="F16" s="157">
        <v>2</v>
      </c>
      <c r="G16" s="157">
        <v>3</v>
      </c>
      <c r="H16" s="146">
        <f t="shared" si="1"/>
        <v>0.66666666666666663</v>
      </c>
      <c r="I16" s="413">
        <v>4</v>
      </c>
      <c r="J16" s="491"/>
    </row>
    <row r="17" spans="1:10" x14ac:dyDescent="0.2">
      <c r="A17" s="531" t="s">
        <v>405</v>
      </c>
      <c r="B17" s="158">
        <f>B18+B19</f>
        <v>300</v>
      </c>
      <c r="C17" s="158">
        <v>136</v>
      </c>
      <c r="D17" s="152">
        <f t="shared" si="0"/>
        <v>2.2058823529411766</v>
      </c>
      <c r="F17" s="158">
        <f>F18+F19</f>
        <v>14</v>
      </c>
      <c r="G17" s="158">
        <v>47</v>
      </c>
      <c r="H17" s="152">
        <f t="shared" si="1"/>
        <v>0.2978723404255319</v>
      </c>
      <c r="I17" s="413" t="s">
        <v>405</v>
      </c>
      <c r="J17" s="491"/>
    </row>
    <row r="18" spans="1:10" x14ac:dyDescent="0.2">
      <c r="A18" s="528" t="s">
        <v>5</v>
      </c>
      <c r="B18" s="155">
        <v>163</v>
      </c>
      <c r="C18" s="155">
        <v>50</v>
      </c>
      <c r="D18" s="144">
        <f t="shared" si="0"/>
        <v>3.26</v>
      </c>
      <c r="F18" s="155">
        <v>13</v>
      </c>
      <c r="G18" s="155">
        <v>34</v>
      </c>
      <c r="H18" s="144">
        <f t="shared" si="1"/>
        <v>0.38235294117647056</v>
      </c>
      <c r="I18" s="413">
        <v>5</v>
      </c>
      <c r="J18" s="491"/>
    </row>
    <row r="19" spans="1:10" x14ac:dyDescent="0.2">
      <c r="A19" s="530" t="s">
        <v>6</v>
      </c>
      <c r="B19" s="157">
        <v>137</v>
      </c>
      <c r="C19" s="157">
        <v>86</v>
      </c>
      <c r="D19" s="146">
        <f t="shared" si="0"/>
        <v>1.5930232558139534</v>
      </c>
      <c r="F19" s="157">
        <v>1</v>
      </c>
      <c r="G19" s="157">
        <v>13</v>
      </c>
      <c r="H19" s="146">
        <f t="shared" si="1"/>
        <v>7.6923076923076927E-2</v>
      </c>
      <c r="I19" s="413">
        <v>6</v>
      </c>
      <c r="J19" s="491"/>
    </row>
    <row r="20" spans="1:10" x14ac:dyDescent="0.2">
      <c r="A20" s="526" t="s">
        <v>402</v>
      </c>
      <c r="B20" s="153">
        <f>B21+B31+B41+B47</f>
        <v>2661</v>
      </c>
      <c r="C20" s="153">
        <v>514</v>
      </c>
      <c r="D20" s="150">
        <f t="shared" si="0"/>
        <v>5.1770428015564205</v>
      </c>
      <c r="F20" s="153">
        <f>F21+F31+F41+F47</f>
        <v>91</v>
      </c>
      <c r="G20" s="153">
        <v>288</v>
      </c>
      <c r="H20" s="150">
        <f t="shared" si="1"/>
        <v>0.31597222222222221</v>
      </c>
      <c r="I20" s="413" t="s">
        <v>402</v>
      </c>
      <c r="J20" s="491"/>
    </row>
    <row r="21" spans="1:10" x14ac:dyDescent="0.2">
      <c r="A21" s="527" t="s">
        <v>406</v>
      </c>
      <c r="B21" s="154">
        <f>SUM(B22:B30)</f>
        <v>806</v>
      </c>
      <c r="C21" s="154">
        <v>187</v>
      </c>
      <c r="D21" s="151">
        <f t="shared" si="0"/>
        <v>4.310160427807487</v>
      </c>
      <c r="F21" s="154">
        <f>SUM(F22:F30)</f>
        <v>24</v>
      </c>
      <c r="G21" s="154">
        <v>98</v>
      </c>
      <c r="H21" s="151">
        <f t="shared" si="1"/>
        <v>0.24489795918367346</v>
      </c>
      <c r="I21" s="413" t="s">
        <v>406</v>
      </c>
      <c r="J21" s="491"/>
    </row>
    <row r="22" spans="1:10" x14ac:dyDescent="0.2">
      <c r="A22" s="528" t="s">
        <v>8</v>
      </c>
      <c r="B22" s="155">
        <v>169</v>
      </c>
      <c r="C22" s="155">
        <v>36</v>
      </c>
      <c r="D22" s="144">
        <f t="shared" si="0"/>
        <v>4.6944444444444446</v>
      </c>
      <c r="F22" s="155">
        <v>4</v>
      </c>
      <c r="G22" s="155">
        <v>18</v>
      </c>
      <c r="H22" s="144">
        <f t="shared" si="1"/>
        <v>0.22222222222222221</v>
      </c>
      <c r="I22" s="413">
        <v>7</v>
      </c>
      <c r="J22" s="491"/>
    </row>
    <row r="23" spans="1:10" x14ac:dyDescent="0.2">
      <c r="A23" s="529" t="s">
        <v>9</v>
      </c>
      <c r="B23" s="156">
        <v>49</v>
      </c>
      <c r="C23" s="156">
        <v>2</v>
      </c>
      <c r="D23" s="145">
        <f t="shared" si="0"/>
        <v>24.5</v>
      </c>
      <c r="F23" s="156">
        <v>3</v>
      </c>
      <c r="G23" s="156">
        <v>8</v>
      </c>
      <c r="H23" s="145">
        <f t="shared" si="1"/>
        <v>0.375</v>
      </c>
      <c r="I23" s="413">
        <v>8</v>
      </c>
      <c r="J23" s="491"/>
    </row>
    <row r="24" spans="1:10" x14ac:dyDescent="0.2">
      <c r="A24" s="529" t="s">
        <v>10</v>
      </c>
      <c r="B24" s="156">
        <v>115</v>
      </c>
      <c r="C24" s="156">
        <v>19</v>
      </c>
      <c r="D24" s="145">
        <f t="shared" si="0"/>
        <v>6.0526315789473681</v>
      </c>
      <c r="F24" s="156">
        <v>5</v>
      </c>
      <c r="G24" s="156">
        <v>17</v>
      </c>
      <c r="H24" s="145">
        <f t="shared" si="1"/>
        <v>0.29411764705882354</v>
      </c>
      <c r="I24" s="413">
        <v>9</v>
      </c>
      <c r="J24" s="491"/>
    </row>
    <row r="25" spans="1:10" x14ac:dyDescent="0.2">
      <c r="A25" s="529" t="s">
        <v>11</v>
      </c>
      <c r="B25" s="156">
        <v>63</v>
      </c>
      <c r="C25" s="156">
        <v>7</v>
      </c>
      <c r="D25" s="145">
        <f t="shared" si="0"/>
        <v>9</v>
      </c>
      <c r="F25" s="156">
        <v>3</v>
      </c>
      <c r="G25" s="156">
        <v>4</v>
      </c>
      <c r="H25" s="145">
        <f t="shared" si="1"/>
        <v>0.75</v>
      </c>
      <c r="I25" s="413">
        <v>10</v>
      </c>
      <c r="J25" s="491"/>
    </row>
    <row r="26" spans="1:10" x14ac:dyDescent="0.2">
      <c r="A26" s="529" t="s">
        <v>12</v>
      </c>
      <c r="B26" s="156">
        <v>145</v>
      </c>
      <c r="C26" s="156">
        <v>54</v>
      </c>
      <c r="D26" s="145">
        <f t="shared" si="0"/>
        <v>2.6851851851851851</v>
      </c>
      <c r="F26" s="156">
        <v>3</v>
      </c>
      <c r="G26" s="156">
        <v>25</v>
      </c>
      <c r="H26" s="145">
        <f t="shared" si="1"/>
        <v>0.12</v>
      </c>
      <c r="I26" s="413">
        <v>11</v>
      </c>
      <c r="J26" s="491"/>
    </row>
    <row r="27" spans="1:10" x14ac:dyDescent="0.2">
      <c r="A27" s="529" t="s">
        <v>13</v>
      </c>
      <c r="B27" s="156">
        <v>25</v>
      </c>
      <c r="C27" s="156">
        <v>15</v>
      </c>
      <c r="D27" s="145">
        <f t="shared" si="0"/>
        <v>1.6666666666666667</v>
      </c>
      <c r="F27" s="156">
        <v>0</v>
      </c>
      <c r="G27" s="156">
        <v>8</v>
      </c>
      <c r="H27" s="145">
        <f t="shared" si="1"/>
        <v>0</v>
      </c>
      <c r="I27" s="413">
        <v>12</v>
      </c>
      <c r="J27" s="491"/>
    </row>
    <row r="28" spans="1:10" x14ac:dyDescent="0.2">
      <c r="A28" s="529" t="s">
        <v>14</v>
      </c>
      <c r="B28" s="156">
        <v>21</v>
      </c>
      <c r="C28" s="156">
        <v>1</v>
      </c>
      <c r="D28" s="145">
        <f t="shared" si="0"/>
        <v>21</v>
      </c>
      <c r="F28" s="156">
        <v>2</v>
      </c>
      <c r="G28" s="156">
        <v>1</v>
      </c>
      <c r="H28" s="145">
        <f t="shared" si="1"/>
        <v>2</v>
      </c>
      <c r="I28" s="413">
        <v>13</v>
      </c>
      <c r="J28" s="491"/>
    </row>
    <row r="29" spans="1:10" x14ac:dyDescent="0.2">
      <c r="A29" s="529" t="s">
        <v>15</v>
      </c>
      <c r="B29" s="156">
        <v>117</v>
      </c>
      <c r="C29" s="156">
        <v>32</v>
      </c>
      <c r="D29" s="145">
        <f t="shared" si="0"/>
        <v>3.65625</v>
      </c>
      <c r="F29" s="156">
        <v>0</v>
      </c>
      <c r="G29" s="156">
        <v>13</v>
      </c>
      <c r="H29" s="145">
        <f t="shared" si="1"/>
        <v>0</v>
      </c>
      <c r="I29" s="413">
        <v>14</v>
      </c>
      <c r="J29" s="491"/>
    </row>
    <row r="30" spans="1:10" x14ac:dyDescent="0.2">
      <c r="A30" s="530" t="s">
        <v>16</v>
      </c>
      <c r="B30" s="157">
        <v>102</v>
      </c>
      <c r="C30" s="157">
        <v>21</v>
      </c>
      <c r="D30" s="146">
        <f t="shared" si="0"/>
        <v>4.8571428571428568</v>
      </c>
      <c r="F30" s="157">
        <v>4</v>
      </c>
      <c r="G30" s="157">
        <v>4</v>
      </c>
      <c r="H30" s="146">
        <f t="shared" si="1"/>
        <v>1</v>
      </c>
      <c r="I30" s="413">
        <v>15</v>
      </c>
      <c r="J30" s="491"/>
    </row>
    <row r="31" spans="1:10" x14ac:dyDescent="0.2">
      <c r="A31" s="531" t="s">
        <v>262</v>
      </c>
      <c r="B31" s="158">
        <f>SUM(B32:B40)</f>
        <v>1504</v>
      </c>
      <c r="C31" s="158">
        <v>206</v>
      </c>
      <c r="D31" s="152">
        <f t="shared" si="0"/>
        <v>7.3009708737864081</v>
      </c>
      <c r="F31" s="158">
        <f>SUM(F32:F40)</f>
        <v>57</v>
      </c>
      <c r="G31" s="158">
        <v>144</v>
      </c>
      <c r="H31" s="152">
        <f t="shared" si="1"/>
        <v>0.39583333333333331</v>
      </c>
      <c r="I31" s="413" t="s">
        <v>262</v>
      </c>
      <c r="J31" s="491"/>
    </row>
    <row r="32" spans="1:10" x14ac:dyDescent="0.2">
      <c r="A32" s="528" t="s">
        <v>17</v>
      </c>
      <c r="B32" s="155">
        <v>157</v>
      </c>
      <c r="C32" s="155">
        <v>51</v>
      </c>
      <c r="D32" s="144">
        <f t="shared" si="0"/>
        <v>3.0784313725490198</v>
      </c>
      <c r="F32" s="155">
        <v>6</v>
      </c>
      <c r="G32" s="155">
        <v>44</v>
      </c>
      <c r="H32" s="144">
        <f t="shared" si="1"/>
        <v>0.13636363636363635</v>
      </c>
      <c r="I32" s="413">
        <v>16</v>
      </c>
      <c r="J32" s="491"/>
    </row>
    <row r="33" spans="1:10" x14ac:dyDescent="0.2">
      <c r="A33" s="529" t="s">
        <v>18</v>
      </c>
      <c r="B33" s="156">
        <v>127</v>
      </c>
      <c r="C33" s="156">
        <v>14</v>
      </c>
      <c r="D33" s="145">
        <f t="shared" si="0"/>
        <v>9.0714285714285712</v>
      </c>
      <c r="F33" s="156">
        <v>16</v>
      </c>
      <c r="G33" s="156">
        <v>7</v>
      </c>
      <c r="H33" s="145">
        <f t="shared" si="1"/>
        <v>2.2857142857142856</v>
      </c>
      <c r="I33" s="413">
        <v>17</v>
      </c>
      <c r="J33" s="491"/>
    </row>
    <row r="34" spans="1:10" x14ac:dyDescent="0.2">
      <c r="A34" s="529" t="s">
        <v>19</v>
      </c>
      <c r="B34" s="156">
        <v>193</v>
      </c>
      <c r="C34" s="156">
        <v>31</v>
      </c>
      <c r="D34" s="145">
        <f t="shared" si="0"/>
        <v>6.225806451612903</v>
      </c>
      <c r="F34" s="156">
        <v>6</v>
      </c>
      <c r="G34" s="156">
        <v>17</v>
      </c>
      <c r="H34" s="145">
        <f t="shared" si="1"/>
        <v>0.35294117647058826</v>
      </c>
      <c r="I34" s="413">
        <v>18</v>
      </c>
      <c r="J34" s="491"/>
    </row>
    <row r="35" spans="1:10" x14ac:dyDescent="0.2">
      <c r="A35" s="529" t="s">
        <v>20</v>
      </c>
      <c r="B35" s="156">
        <v>218</v>
      </c>
      <c r="C35" s="156">
        <v>33</v>
      </c>
      <c r="D35" s="145">
        <f t="shared" si="0"/>
        <v>6.6060606060606064</v>
      </c>
      <c r="F35" s="156">
        <v>9</v>
      </c>
      <c r="G35" s="156">
        <v>24</v>
      </c>
      <c r="H35" s="145">
        <f t="shared" si="1"/>
        <v>0.375</v>
      </c>
      <c r="I35" s="413">
        <v>19</v>
      </c>
      <c r="J35" s="491"/>
    </row>
    <row r="36" spans="1:10" x14ac:dyDescent="0.2">
      <c r="A36" s="529" t="s">
        <v>21</v>
      </c>
      <c r="B36" s="156">
        <v>133</v>
      </c>
      <c r="C36" s="156">
        <v>7</v>
      </c>
      <c r="D36" s="145">
        <f t="shared" si="0"/>
        <v>19</v>
      </c>
      <c r="F36" s="156">
        <v>5</v>
      </c>
      <c r="G36" s="156">
        <v>6</v>
      </c>
      <c r="H36" s="145">
        <f t="shared" si="1"/>
        <v>0.83333333333333337</v>
      </c>
      <c r="I36" s="413">
        <v>20</v>
      </c>
      <c r="J36" s="491"/>
    </row>
    <row r="37" spans="1:10" x14ac:dyDescent="0.2">
      <c r="A37" s="529" t="s">
        <v>22</v>
      </c>
      <c r="B37" s="156">
        <v>193</v>
      </c>
      <c r="C37" s="156">
        <v>18</v>
      </c>
      <c r="D37" s="145">
        <f t="shared" si="0"/>
        <v>10.722222222222221</v>
      </c>
      <c r="F37" s="156">
        <v>6</v>
      </c>
      <c r="G37" s="156">
        <v>12</v>
      </c>
      <c r="H37" s="145">
        <f t="shared" si="1"/>
        <v>0.5</v>
      </c>
      <c r="I37" s="413">
        <v>21</v>
      </c>
      <c r="J37" s="491"/>
    </row>
    <row r="38" spans="1:10" x14ac:dyDescent="0.2">
      <c r="A38" s="529" t="s">
        <v>23</v>
      </c>
      <c r="B38" s="156">
        <v>291</v>
      </c>
      <c r="C38" s="156">
        <v>29</v>
      </c>
      <c r="D38" s="145">
        <f t="shared" si="0"/>
        <v>10.03448275862069</v>
      </c>
      <c r="F38" s="156">
        <v>7</v>
      </c>
      <c r="G38" s="156">
        <v>19</v>
      </c>
      <c r="H38" s="145">
        <f t="shared" si="1"/>
        <v>0.36842105263157893</v>
      </c>
      <c r="I38" s="413">
        <v>22</v>
      </c>
      <c r="J38" s="491"/>
    </row>
    <row r="39" spans="1:10" x14ac:dyDescent="0.2">
      <c r="A39" s="529" t="s">
        <v>24</v>
      </c>
      <c r="B39" s="156">
        <v>117</v>
      </c>
      <c r="C39" s="156">
        <v>16</v>
      </c>
      <c r="D39" s="145">
        <f t="shared" si="0"/>
        <v>7.3125</v>
      </c>
      <c r="F39" s="156">
        <v>1</v>
      </c>
      <c r="G39" s="156">
        <v>7</v>
      </c>
      <c r="H39" s="145">
        <f t="shared" si="1"/>
        <v>0.14285714285714285</v>
      </c>
      <c r="I39" s="413">
        <v>23</v>
      </c>
      <c r="J39" s="491"/>
    </row>
    <row r="40" spans="1:10" x14ac:dyDescent="0.2">
      <c r="A40" s="530" t="s">
        <v>25</v>
      </c>
      <c r="B40" s="157">
        <v>75</v>
      </c>
      <c r="C40" s="157">
        <v>7</v>
      </c>
      <c r="D40" s="146">
        <f t="shared" si="0"/>
        <v>10.714285714285714</v>
      </c>
      <c r="F40" s="157">
        <v>1</v>
      </c>
      <c r="G40" s="157">
        <v>8</v>
      </c>
      <c r="H40" s="146">
        <f t="shared" si="1"/>
        <v>0.125</v>
      </c>
      <c r="I40" s="413">
        <v>24</v>
      </c>
      <c r="J40" s="491"/>
    </row>
    <row r="41" spans="1:10" x14ac:dyDescent="0.2">
      <c r="A41" s="531" t="s">
        <v>272</v>
      </c>
      <c r="B41" s="158">
        <f>SUM(B42:B46)</f>
        <v>337</v>
      </c>
      <c r="C41" s="158">
        <v>121</v>
      </c>
      <c r="D41" s="152">
        <f t="shared" si="0"/>
        <v>2.7851239669421486</v>
      </c>
      <c r="F41" s="158">
        <f>SUM(F42:F46)</f>
        <v>7</v>
      </c>
      <c r="G41" s="158">
        <v>46</v>
      </c>
      <c r="H41" s="152">
        <f t="shared" si="1"/>
        <v>0.15217391304347827</v>
      </c>
      <c r="I41" s="413" t="s">
        <v>272</v>
      </c>
      <c r="J41" s="491"/>
    </row>
    <row r="42" spans="1:10" x14ac:dyDescent="0.2">
      <c r="A42" s="528" t="s">
        <v>26</v>
      </c>
      <c r="B42" s="155">
        <v>100</v>
      </c>
      <c r="C42" s="155">
        <v>39</v>
      </c>
      <c r="D42" s="144">
        <f t="shared" si="0"/>
        <v>2.5641025641025643</v>
      </c>
      <c r="F42" s="155">
        <v>5</v>
      </c>
      <c r="G42" s="155">
        <v>16</v>
      </c>
      <c r="H42" s="144">
        <f t="shared" si="1"/>
        <v>0.3125</v>
      </c>
      <c r="I42" s="413">
        <v>70</v>
      </c>
      <c r="J42" s="491"/>
    </row>
    <row r="43" spans="1:10" x14ac:dyDescent="0.2">
      <c r="A43" s="529" t="s">
        <v>27</v>
      </c>
      <c r="B43" s="156">
        <v>58</v>
      </c>
      <c r="C43" s="156">
        <v>25</v>
      </c>
      <c r="D43" s="145">
        <f t="shared" si="0"/>
        <v>2.3199999999999998</v>
      </c>
      <c r="F43" s="156">
        <v>0</v>
      </c>
      <c r="G43" s="156">
        <v>17</v>
      </c>
      <c r="H43" s="145">
        <f t="shared" si="1"/>
        <v>0</v>
      </c>
      <c r="I43" s="413">
        <v>71</v>
      </c>
      <c r="J43" s="491"/>
    </row>
    <row r="44" spans="1:10" x14ac:dyDescent="0.2">
      <c r="A44" s="529" t="s">
        <v>28</v>
      </c>
      <c r="B44" s="156">
        <v>71</v>
      </c>
      <c r="C44" s="156">
        <v>3</v>
      </c>
      <c r="D44" s="145">
        <f t="shared" si="0"/>
        <v>23.666666666666668</v>
      </c>
      <c r="F44" s="156">
        <v>2</v>
      </c>
      <c r="G44" s="156">
        <v>1</v>
      </c>
      <c r="H44" s="145">
        <f t="shared" si="1"/>
        <v>2</v>
      </c>
      <c r="I44" s="413">
        <v>72</v>
      </c>
      <c r="J44" s="491"/>
    </row>
    <row r="45" spans="1:10" x14ac:dyDescent="0.2">
      <c r="A45" s="529" t="s">
        <v>29</v>
      </c>
      <c r="B45" s="156">
        <v>10</v>
      </c>
      <c r="C45" s="156">
        <v>2</v>
      </c>
      <c r="D45" s="145">
        <f t="shared" si="0"/>
        <v>5</v>
      </c>
      <c r="F45" s="156">
        <v>0</v>
      </c>
      <c r="G45" s="156">
        <v>1</v>
      </c>
      <c r="H45" s="145">
        <f t="shared" si="1"/>
        <v>0</v>
      </c>
      <c r="I45" s="413">
        <v>73</v>
      </c>
      <c r="J45" s="491"/>
    </row>
    <row r="46" spans="1:10" x14ac:dyDescent="0.2">
      <c r="A46" s="530" t="s">
        <v>30</v>
      </c>
      <c r="B46" s="157">
        <v>98</v>
      </c>
      <c r="C46" s="157">
        <v>52</v>
      </c>
      <c r="D46" s="146">
        <f t="shared" si="0"/>
        <v>1.8846153846153846</v>
      </c>
      <c r="F46" s="157">
        <v>0</v>
      </c>
      <c r="G46" s="157">
        <v>11</v>
      </c>
      <c r="H46" s="146">
        <f t="shared" si="1"/>
        <v>0</v>
      </c>
      <c r="I46" s="413">
        <v>74</v>
      </c>
      <c r="J46" s="491"/>
    </row>
    <row r="47" spans="1:10" x14ac:dyDescent="0.2">
      <c r="A47" s="531" t="s">
        <v>278</v>
      </c>
      <c r="B47" s="158">
        <f>B48+B49</f>
        <v>14</v>
      </c>
      <c r="C47" s="158"/>
      <c r="D47" s="152" t="str">
        <f t="shared" si="0"/>
        <v/>
      </c>
      <c r="F47" s="158">
        <f>F48+F49</f>
        <v>3</v>
      </c>
      <c r="G47" s="158"/>
      <c r="H47" s="152" t="str">
        <f t="shared" si="1"/>
        <v/>
      </c>
      <c r="I47" s="413" t="s">
        <v>278</v>
      </c>
      <c r="J47" s="491"/>
    </row>
    <row r="48" spans="1:10" x14ac:dyDescent="0.2">
      <c r="A48" s="528" t="s">
        <v>31</v>
      </c>
      <c r="B48" s="155">
        <v>11</v>
      </c>
      <c r="C48" s="155"/>
      <c r="D48" s="144" t="str">
        <f t="shared" si="0"/>
        <v/>
      </c>
      <c r="F48" s="155">
        <v>3</v>
      </c>
      <c r="G48" s="155"/>
      <c r="H48" s="144" t="str">
        <f t="shared" si="1"/>
        <v/>
      </c>
      <c r="I48" s="413">
        <v>76</v>
      </c>
      <c r="J48" s="491"/>
    </row>
    <row r="49" spans="1:10" x14ac:dyDescent="0.2">
      <c r="A49" s="530" t="s">
        <v>69</v>
      </c>
      <c r="B49" s="157">
        <v>3</v>
      </c>
      <c r="C49" s="157"/>
      <c r="D49" s="146" t="str">
        <f t="shared" si="0"/>
        <v/>
      </c>
      <c r="F49" s="157">
        <v>0</v>
      </c>
      <c r="G49" s="157"/>
      <c r="H49" s="146" t="str">
        <f t="shared" si="1"/>
        <v/>
      </c>
      <c r="I49" s="413">
        <v>77</v>
      </c>
      <c r="J49" s="491"/>
    </row>
    <row r="50" spans="1:10" x14ac:dyDescent="0.2">
      <c r="A50" s="526" t="s">
        <v>403</v>
      </c>
      <c r="B50" s="153">
        <f>B51+B55+B59+B63+B68+B73</f>
        <v>3612</v>
      </c>
      <c r="C50" s="153">
        <v>507</v>
      </c>
      <c r="D50" s="150">
        <f t="shared" si="0"/>
        <v>7.1242603550295858</v>
      </c>
      <c r="F50" s="153">
        <f>F51+F55+F59+F63+F68+F73</f>
        <v>232</v>
      </c>
      <c r="G50" s="153">
        <v>289</v>
      </c>
      <c r="H50" s="150">
        <f t="shared" si="1"/>
        <v>0.80276816608996537</v>
      </c>
      <c r="I50" s="413" t="s">
        <v>403</v>
      </c>
      <c r="J50" s="491"/>
    </row>
    <row r="51" spans="1:10" x14ac:dyDescent="0.2">
      <c r="A51" s="527" t="s">
        <v>407</v>
      </c>
      <c r="B51" s="154">
        <f>SUM(B52:B54)</f>
        <v>759</v>
      </c>
      <c r="C51" s="154">
        <v>173</v>
      </c>
      <c r="D51" s="151">
        <f t="shared" si="0"/>
        <v>4.3872832369942198</v>
      </c>
      <c r="F51" s="154">
        <f>SUM(F52:F54)</f>
        <v>55</v>
      </c>
      <c r="G51" s="154">
        <v>83</v>
      </c>
      <c r="H51" s="151">
        <f t="shared" si="1"/>
        <v>0.66265060240963858</v>
      </c>
      <c r="I51" s="413" t="s">
        <v>407</v>
      </c>
      <c r="J51" s="491"/>
    </row>
    <row r="52" spans="1:10" x14ac:dyDescent="0.2">
      <c r="A52" s="528" t="s">
        <v>36</v>
      </c>
      <c r="B52" s="155">
        <v>202</v>
      </c>
      <c r="C52" s="155">
        <v>28</v>
      </c>
      <c r="D52" s="144">
        <f t="shared" si="0"/>
        <v>7.2142857142857144</v>
      </c>
      <c r="F52" s="155">
        <v>22</v>
      </c>
      <c r="G52" s="155">
        <v>12</v>
      </c>
      <c r="H52" s="144">
        <f t="shared" si="1"/>
        <v>1.8333333333333333</v>
      </c>
      <c r="I52" s="413">
        <v>25</v>
      </c>
      <c r="J52" s="491"/>
    </row>
    <row r="53" spans="1:10" x14ac:dyDescent="0.2">
      <c r="A53" s="529" t="s">
        <v>37</v>
      </c>
      <c r="B53" s="156">
        <v>250</v>
      </c>
      <c r="C53" s="156">
        <v>51</v>
      </c>
      <c r="D53" s="145">
        <f t="shared" si="0"/>
        <v>4.9019607843137258</v>
      </c>
      <c r="F53" s="156">
        <v>14</v>
      </c>
      <c r="G53" s="156">
        <v>22</v>
      </c>
      <c r="H53" s="145">
        <f t="shared" si="1"/>
        <v>0.63636363636363635</v>
      </c>
      <c r="I53" s="413">
        <v>26</v>
      </c>
      <c r="J53" s="491"/>
    </row>
    <row r="54" spans="1:10" x14ac:dyDescent="0.2">
      <c r="A54" s="530" t="s">
        <v>38</v>
      </c>
      <c r="B54" s="157">
        <v>307</v>
      </c>
      <c r="C54" s="157">
        <v>94</v>
      </c>
      <c r="D54" s="146">
        <f t="shared" si="0"/>
        <v>3.2659574468085109</v>
      </c>
      <c r="F54" s="157">
        <v>19</v>
      </c>
      <c r="G54" s="157">
        <v>49</v>
      </c>
      <c r="H54" s="146">
        <f t="shared" si="1"/>
        <v>0.38775510204081631</v>
      </c>
      <c r="I54" s="413">
        <v>27</v>
      </c>
      <c r="J54" s="491"/>
    </row>
    <row r="55" spans="1:10" x14ac:dyDescent="0.2">
      <c r="A55" s="531" t="s">
        <v>285</v>
      </c>
      <c r="B55" s="158">
        <f>SUM(B56:B58)</f>
        <v>350</v>
      </c>
      <c r="C55" s="158">
        <v>27</v>
      </c>
      <c r="D55" s="152">
        <f t="shared" si="0"/>
        <v>12.962962962962964</v>
      </c>
      <c r="F55" s="158">
        <f>SUM(F56:F58)</f>
        <v>32</v>
      </c>
      <c r="G55" s="158">
        <v>23</v>
      </c>
      <c r="H55" s="152">
        <f t="shared" si="1"/>
        <v>1.3913043478260869</v>
      </c>
      <c r="I55" s="413" t="s">
        <v>285</v>
      </c>
      <c r="J55" s="491"/>
    </row>
    <row r="56" spans="1:10" x14ac:dyDescent="0.2">
      <c r="A56" s="528" t="s">
        <v>39</v>
      </c>
      <c r="B56" s="155">
        <v>201</v>
      </c>
      <c r="C56" s="155">
        <v>15</v>
      </c>
      <c r="D56" s="144">
        <f t="shared" si="0"/>
        <v>13.4</v>
      </c>
      <c r="F56" s="155">
        <v>14</v>
      </c>
      <c r="G56" s="155">
        <v>16</v>
      </c>
      <c r="H56" s="144">
        <f t="shared" si="1"/>
        <v>0.875</v>
      </c>
      <c r="I56" s="413">
        <v>28</v>
      </c>
      <c r="J56" s="491"/>
    </row>
    <row r="57" spans="1:10" x14ac:dyDescent="0.2">
      <c r="A57" s="529" t="s">
        <v>40</v>
      </c>
      <c r="B57" s="156">
        <v>76</v>
      </c>
      <c r="C57" s="156">
        <v>5</v>
      </c>
      <c r="D57" s="145">
        <f t="shared" si="0"/>
        <v>15.2</v>
      </c>
      <c r="F57" s="156">
        <v>11</v>
      </c>
      <c r="G57" s="156">
        <v>4</v>
      </c>
      <c r="H57" s="145">
        <f t="shared" si="1"/>
        <v>2.75</v>
      </c>
      <c r="I57" s="413">
        <v>29</v>
      </c>
      <c r="J57" s="491"/>
    </row>
    <row r="58" spans="1:10" x14ac:dyDescent="0.2">
      <c r="A58" s="530" t="s">
        <v>41</v>
      </c>
      <c r="B58" s="157">
        <v>73</v>
      </c>
      <c r="C58" s="157">
        <v>7</v>
      </c>
      <c r="D58" s="146">
        <f t="shared" si="0"/>
        <v>10.428571428571429</v>
      </c>
      <c r="F58" s="157">
        <v>7</v>
      </c>
      <c r="G58" s="157">
        <v>3</v>
      </c>
      <c r="H58" s="146">
        <f t="shared" si="1"/>
        <v>2.3333333333333335</v>
      </c>
      <c r="I58" s="413">
        <v>30</v>
      </c>
      <c r="J58" s="491"/>
    </row>
    <row r="59" spans="1:10" x14ac:dyDescent="0.2">
      <c r="A59" s="531" t="s">
        <v>289</v>
      </c>
      <c r="B59" s="158">
        <f>SUM(B60:B62)</f>
        <v>355</v>
      </c>
      <c r="C59" s="158">
        <v>37</v>
      </c>
      <c r="D59" s="152">
        <f t="shared" si="0"/>
        <v>9.5945945945945947</v>
      </c>
      <c r="F59" s="158">
        <f>SUM(F60:F62)</f>
        <v>17</v>
      </c>
      <c r="G59" s="158">
        <v>34</v>
      </c>
      <c r="H59" s="152">
        <f t="shared" si="1"/>
        <v>0.5</v>
      </c>
      <c r="I59" s="413" t="s">
        <v>289</v>
      </c>
      <c r="J59" s="491"/>
    </row>
    <row r="60" spans="1:10" x14ac:dyDescent="0.2">
      <c r="A60" s="528" t="s">
        <v>42</v>
      </c>
      <c r="B60" s="155">
        <v>157</v>
      </c>
      <c r="C60" s="155">
        <v>18</v>
      </c>
      <c r="D60" s="144">
        <f>IFERROR(B60/C60,"")</f>
        <v>8.7222222222222214</v>
      </c>
      <c r="F60" s="155">
        <v>6</v>
      </c>
      <c r="G60" s="155">
        <v>11</v>
      </c>
      <c r="H60" s="144">
        <f t="shared" si="1"/>
        <v>0.54545454545454541</v>
      </c>
      <c r="I60" s="413">
        <v>31</v>
      </c>
      <c r="J60" s="491"/>
    </row>
    <row r="61" spans="1:10" x14ac:dyDescent="0.2">
      <c r="A61" s="529" t="s">
        <v>43</v>
      </c>
      <c r="B61" s="156">
        <v>104</v>
      </c>
      <c r="C61" s="156">
        <v>6</v>
      </c>
      <c r="D61" s="145">
        <f>IFERROR(B61/C61,"")</f>
        <v>17.333333333333332</v>
      </c>
      <c r="F61" s="156">
        <v>5</v>
      </c>
      <c r="G61" s="156">
        <v>6</v>
      </c>
      <c r="H61" s="145">
        <f t="shared" si="1"/>
        <v>0.83333333333333337</v>
      </c>
      <c r="I61" s="413">
        <v>32</v>
      </c>
      <c r="J61" s="491"/>
    </row>
    <row r="62" spans="1:10" x14ac:dyDescent="0.2">
      <c r="A62" s="530" t="s">
        <v>44</v>
      </c>
      <c r="B62" s="157">
        <v>94</v>
      </c>
      <c r="C62" s="157">
        <v>13</v>
      </c>
      <c r="D62" s="146">
        <f>IFERROR(B62/C62,"")</f>
        <v>7.2307692307692308</v>
      </c>
      <c r="F62" s="157">
        <v>6</v>
      </c>
      <c r="G62" s="157">
        <v>17</v>
      </c>
      <c r="H62" s="146">
        <f t="shared" si="1"/>
        <v>0.35294117647058826</v>
      </c>
      <c r="I62" s="413">
        <v>33</v>
      </c>
      <c r="J62" s="491"/>
    </row>
    <row r="63" spans="1:10" x14ac:dyDescent="0.2">
      <c r="A63" s="531" t="s">
        <v>293</v>
      </c>
      <c r="B63" s="158">
        <f>SUM(B64:B67)</f>
        <v>362</v>
      </c>
      <c r="C63" s="158">
        <v>22</v>
      </c>
      <c r="D63" s="152">
        <f t="shared" si="0"/>
        <v>16.454545454545453</v>
      </c>
      <c r="F63" s="158">
        <f>SUM(F64:F67)</f>
        <v>13</v>
      </c>
      <c r="G63" s="158">
        <v>22</v>
      </c>
      <c r="H63" s="152">
        <f t="shared" si="1"/>
        <v>0.59090909090909094</v>
      </c>
      <c r="I63" s="413" t="s">
        <v>293</v>
      </c>
      <c r="J63" s="491"/>
    </row>
    <row r="64" spans="1:10" x14ac:dyDescent="0.2">
      <c r="A64" s="528" t="s">
        <v>45</v>
      </c>
      <c r="B64" s="155">
        <v>55</v>
      </c>
      <c r="C64" s="155">
        <v>4</v>
      </c>
      <c r="D64" s="144">
        <f t="shared" si="0"/>
        <v>13.75</v>
      </c>
      <c r="F64" s="155">
        <v>3</v>
      </c>
      <c r="G64" s="155">
        <v>5</v>
      </c>
      <c r="H64" s="144">
        <f t="shared" si="1"/>
        <v>0.6</v>
      </c>
      <c r="I64" s="413">
        <v>34</v>
      </c>
      <c r="J64" s="491"/>
    </row>
    <row r="65" spans="1:10" x14ac:dyDescent="0.2">
      <c r="A65" s="529" t="s">
        <v>46</v>
      </c>
      <c r="B65" s="156">
        <v>113</v>
      </c>
      <c r="C65" s="156">
        <v>14</v>
      </c>
      <c r="D65" s="145">
        <f t="shared" si="0"/>
        <v>8.0714285714285712</v>
      </c>
      <c r="F65" s="156">
        <v>6</v>
      </c>
      <c r="G65" s="156">
        <v>10</v>
      </c>
      <c r="H65" s="145">
        <f t="shared" si="1"/>
        <v>0.6</v>
      </c>
      <c r="I65" s="413">
        <v>35</v>
      </c>
      <c r="J65" s="491"/>
    </row>
    <row r="66" spans="1:10" x14ac:dyDescent="0.2">
      <c r="A66" s="529" t="s">
        <v>47</v>
      </c>
      <c r="B66" s="156">
        <v>116</v>
      </c>
      <c r="C66" s="156">
        <v>2</v>
      </c>
      <c r="D66" s="145">
        <f t="shared" si="0"/>
        <v>58</v>
      </c>
      <c r="F66" s="156">
        <v>2</v>
      </c>
      <c r="G66" s="156">
        <v>4</v>
      </c>
      <c r="H66" s="145">
        <f t="shared" si="1"/>
        <v>0.5</v>
      </c>
      <c r="I66" s="413">
        <v>36</v>
      </c>
      <c r="J66" s="491"/>
    </row>
    <row r="67" spans="1:10" x14ac:dyDescent="0.2">
      <c r="A67" s="530" t="s">
        <v>48</v>
      </c>
      <c r="B67" s="157">
        <v>78</v>
      </c>
      <c r="C67" s="157">
        <v>2</v>
      </c>
      <c r="D67" s="146">
        <f t="shared" si="0"/>
        <v>39</v>
      </c>
      <c r="F67" s="157">
        <v>2</v>
      </c>
      <c r="G67" s="157">
        <v>3</v>
      </c>
      <c r="H67" s="146">
        <f t="shared" si="1"/>
        <v>0.66666666666666663</v>
      </c>
      <c r="I67" s="413">
        <v>37</v>
      </c>
      <c r="J67" s="491"/>
    </row>
    <row r="68" spans="1:10" ht="25.5" x14ac:dyDescent="0.2">
      <c r="A68" s="531" t="s">
        <v>408</v>
      </c>
      <c r="B68" s="158">
        <f>SUM(B69:B72)</f>
        <v>862</v>
      </c>
      <c r="C68" s="158">
        <v>158</v>
      </c>
      <c r="D68" s="152">
        <f t="shared" si="0"/>
        <v>5.4556962025316453</v>
      </c>
      <c r="F68" s="158">
        <f>SUM(F69:F72)</f>
        <v>78</v>
      </c>
      <c r="G68" s="158">
        <v>80</v>
      </c>
      <c r="H68" s="152">
        <f t="shared" si="1"/>
        <v>0.97499999999999998</v>
      </c>
      <c r="I68" s="413" t="s">
        <v>408</v>
      </c>
      <c r="J68" s="491"/>
    </row>
    <row r="69" spans="1:10" x14ac:dyDescent="0.2">
      <c r="A69" s="528" t="s">
        <v>49</v>
      </c>
      <c r="B69" s="155">
        <v>307</v>
      </c>
      <c r="C69" s="155">
        <v>64</v>
      </c>
      <c r="D69" s="144">
        <f t="shared" si="0"/>
        <v>4.796875</v>
      </c>
      <c r="F69" s="155">
        <v>26</v>
      </c>
      <c r="G69" s="155">
        <v>29</v>
      </c>
      <c r="H69" s="144">
        <f t="shared" si="1"/>
        <v>0.89655172413793105</v>
      </c>
      <c r="I69" s="413">
        <v>60</v>
      </c>
      <c r="J69" s="491"/>
    </row>
    <row r="70" spans="1:10" x14ac:dyDescent="0.2">
      <c r="A70" s="529" t="s">
        <v>50</v>
      </c>
      <c r="B70" s="156">
        <v>253</v>
      </c>
      <c r="C70" s="156">
        <v>42</v>
      </c>
      <c r="D70" s="145">
        <f t="shared" si="0"/>
        <v>6.0238095238095237</v>
      </c>
      <c r="F70" s="156">
        <v>22</v>
      </c>
      <c r="G70" s="156">
        <v>22</v>
      </c>
      <c r="H70" s="145">
        <f t="shared" si="1"/>
        <v>1</v>
      </c>
      <c r="I70" s="413">
        <v>61</v>
      </c>
      <c r="J70" s="491"/>
    </row>
    <row r="71" spans="1:10" x14ac:dyDescent="0.2">
      <c r="A71" s="529" t="s">
        <v>51</v>
      </c>
      <c r="B71" s="156">
        <v>154</v>
      </c>
      <c r="C71" s="156">
        <v>16</v>
      </c>
      <c r="D71" s="145">
        <f t="shared" si="0"/>
        <v>9.625</v>
      </c>
      <c r="F71" s="156">
        <v>14</v>
      </c>
      <c r="G71" s="156">
        <v>17</v>
      </c>
      <c r="H71" s="145">
        <f t="shared" si="1"/>
        <v>0.82352941176470584</v>
      </c>
      <c r="I71" s="413">
        <v>62</v>
      </c>
      <c r="J71" s="491"/>
    </row>
    <row r="72" spans="1:10" x14ac:dyDescent="0.2">
      <c r="A72" s="530" t="s">
        <v>52</v>
      </c>
      <c r="B72" s="157">
        <v>148</v>
      </c>
      <c r="C72" s="157">
        <v>36</v>
      </c>
      <c r="D72" s="146">
        <f t="shared" si="0"/>
        <v>4.1111111111111107</v>
      </c>
      <c r="F72" s="157">
        <v>16</v>
      </c>
      <c r="G72" s="157">
        <v>12</v>
      </c>
      <c r="H72" s="146">
        <f t="shared" si="1"/>
        <v>1.3333333333333333</v>
      </c>
      <c r="I72" s="413">
        <v>63</v>
      </c>
      <c r="J72" s="491"/>
    </row>
    <row r="73" spans="1:10" x14ac:dyDescent="0.2">
      <c r="A73" s="531" t="s">
        <v>409</v>
      </c>
      <c r="B73" s="158">
        <f>SUM(B74:B79)</f>
        <v>924</v>
      </c>
      <c r="C73" s="158">
        <v>90</v>
      </c>
      <c r="D73" s="152">
        <f t="shared" si="0"/>
        <v>10.266666666666667</v>
      </c>
      <c r="F73" s="158">
        <f>SUM(F74:F79)</f>
        <v>37</v>
      </c>
      <c r="G73" s="158">
        <v>47</v>
      </c>
      <c r="H73" s="152">
        <f t="shared" si="1"/>
        <v>0.78723404255319152</v>
      </c>
      <c r="I73" s="413" t="s">
        <v>409</v>
      </c>
      <c r="J73" s="491"/>
    </row>
    <row r="74" spans="1:10" x14ac:dyDescent="0.2">
      <c r="A74" s="528" t="s">
        <v>53</v>
      </c>
      <c r="B74" s="155">
        <v>213</v>
      </c>
      <c r="C74" s="155">
        <v>23</v>
      </c>
      <c r="D74" s="144">
        <f t="shared" si="0"/>
        <v>9.2608695652173907</v>
      </c>
      <c r="F74" s="155">
        <v>9</v>
      </c>
      <c r="G74" s="155">
        <v>18</v>
      </c>
      <c r="H74" s="144">
        <f t="shared" si="1"/>
        <v>0.5</v>
      </c>
      <c r="I74" s="413">
        <v>64</v>
      </c>
      <c r="J74" s="491"/>
    </row>
    <row r="75" spans="1:10" x14ac:dyDescent="0.2">
      <c r="A75" s="529" t="s">
        <v>54</v>
      </c>
      <c r="B75" s="156">
        <v>200</v>
      </c>
      <c r="C75" s="156">
        <v>25</v>
      </c>
      <c r="D75" s="145">
        <f t="shared" si="0"/>
        <v>8</v>
      </c>
      <c r="F75" s="156">
        <v>8</v>
      </c>
      <c r="G75" s="156">
        <v>9</v>
      </c>
      <c r="H75" s="145">
        <f t="shared" si="1"/>
        <v>0.88888888888888884</v>
      </c>
      <c r="I75" s="413">
        <v>65</v>
      </c>
      <c r="J75" s="491"/>
    </row>
    <row r="76" spans="1:10" x14ac:dyDescent="0.2">
      <c r="A76" s="529" t="s">
        <v>55</v>
      </c>
      <c r="B76" s="156">
        <v>130</v>
      </c>
      <c r="C76" s="156">
        <v>12</v>
      </c>
      <c r="D76" s="145">
        <f t="shared" ref="D76:D90" si="2">IFERROR(B76/C76,"")</f>
        <v>10.833333333333334</v>
      </c>
      <c r="F76" s="156">
        <v>6</v>
      </c>
      <c r="G76" s="156">
        <v>5</v>
      </c>
      <c r="H76" s="145">
        <f t="shared" ref="H76:H90" si="3">IFERROR(F76/G76,"")</f>
        <v>1.2</v>
      </c>
      <c r="I76" s="413">
        <v>66</v>
      </c>
      <c r="J76" s="491"/>
    </row>
    <row r="77" spans="1:10" x14ac:dyDescent="0.2">
      <c r="A77" s="529" t="s">
        <v>56</v>
      </c>
      <c r="B77" s="156">
        <v>142</v>
      </c>
      <c r="C77" s="156">
        <v>18</v>
      </c>
      <c r="D77" s="145">
        <f t="shared" si="2"/>
        <v>7.8888888888888893</v>
      </c>
      <c r="F77" s="156">
        <v>5</v>
      </c>
      <c r="G77" s="156">
        <v>9</v>
      </c>
      <c r="H77" s="145">
        <f t="shared" si="3"/>
        <v>0.55555555555555558</v>
      </c>
      <c r="I77" s="413">
        <v>67</v>
      </c>
      <c r="J77" s="491"/>
    </row>
    <row r="78" spans="1:10" x14ac:dyDescent="0.2">
      <c r="A78" s="529" t="s">
        <v>57</v>
      </c>
      <c r="B78" s="156">
        <v>140</v>
      </c>
      <c r="C78" s="156">
        <v>7</v>
      </c>
      <c r="D78" s="145">
        <f t="shared" si="2"/>
        <v>20</v>
      </c>
      <c r="F78" s="156">
        <v>3</v>
      </c>
      <c r="G78" s="156">
        <v>3</v>
      </c>
      <c r="H78" s="145">
        <f t="shared" si="3"/>
        <v>1</v>
      </c>
      <c r="I78" s="413">
        <v>68</v>
      </c>
      <c r="J78" s="491"/>
    </row>
    <row r="79" spans="1:10" x14ac:dyDescent="0.2">
      <c r="A79" s="530" t="s">
        <v>58</v>
      </c>
      <c r="B79" s="157">
        <v>99</v>
      </c>
      <c r="C79" s="157">
        <v>5</v>
      </c>
      <c r="D79" s="146">
        <f t="shared" si="2"/>
        <v>19.8</v>
      </c>
      <c r="F79" s="157">
        <v>6</v>
      </c>
      <c r="G79" s="157">
        <v>3</v>
      </c>
      <c r="H79" s="146">
        <f t="shared" si="3"/>
        <v>2</v>
      </c>
      <c r="I79" s="413">
        <v>69</v>
      </c>
      <c r="J79" s="491"/>
    </row>
    <row r="80" spans="1:10" x14ac:dyDescent="0.2">
      <c r="A80" s="526" t="s">
        <v>472</v>
      </c>
      <c r="B80" s="153">
        <f>B81+B85</f>
        <v>179</v>
      </c>
      <c r="C80" s="153">
        <v>47</v>
      </c>
      <c r="D80" s="150">
        <f t="shared" si="2"/>
        <v>3.8085106382978724</v>
      </c>
      <c r="F80" s="153">
        <f>F81+F85</f>
        <v>4</v>
      </c>
      <c r="G80" s="153">
        <v>19</v>
      </c>
      <c r="H80" s="150">
        <f t="shared" si="3"/>
        <v>0.21052631578947367</v>
      </c>
      <c r="I80" s="413" t="s">
        <v>446</v>
      </c>
      <c r="J80" s="491"/>
    </row>
    <row r="81" spans="1:10" x14ac:dyDescent="0.2">
      <c r="A81" s="527" t="s">
        <v>85</v>
      </c>
      <c r="B81" s="154">
        <f>SUM(B82:B84)</f>
        <v>151</v>
      </c>
      <c r="C81" s="154">
        <v>27</v>
      </c>
      <c r="D81" s="151">
        <f t="shared" si="2"/>
        <v>5.5925925925925926</v>
      </c>
      <c r="F81" s="154">
        <f>SUM(F82:F84)</f>
        <v>1</v>
      </c>
      <c r="G81" s="154">
        <v>15</v>
      </c>
      <c r="H81" s="151">
        <f t="shared" si="3"/>
        <v>6.6666666666666666E-2</v>
      </c>
      <c r="I81" s="413" t="s">
        <v>85</v>
      </c>
      <c r="J81" s="491"/>
    </row>
    <row r="82" spans="1:10" x14ac:dyDescent="0.2">
      <c r="A82" s="528" t="s">
        <v>32</v>
      </c>
      <c r="B82" s="155">
        <v>36</v>
      </c>
      <c r="C82" s="155">
        <v>8</v>
      </c>
      <c r="D82" s="144">
        <f t="shared" si="2"/>
        <v>4.5</v>
      </c>
      <c r="F82" s="155">
        <v>0</v>
      </c>
      <c r="G82" s="155">
        <v>6</v>
      </c>
      <c r="H82" s="144">
        <f t="shared" si="3"/>
        <v>0</v>
      </c>
      <c r="I82" s="413">
        <v>85</v>
      </c>
      <c r="J82" s="491"/>
    </row>
    <row r="83" spans="1:10" x14ac:dyDescent="0.2">
      <c r="A83" s="529" t="s">
        <v>33</v>
      </c>
      <c r="B83" s="156">
        <v>59</v>
      </c>
      <c r="C83" s="156">
        <v>9</v>
      </c>
      <c r="D83" s="145">
        <f t="shared" si="2"/>
        <v>6.5555555555555554</v>
      </c>
      <c r="F83" s="156">
        <v>0</v>
      </c>
      <c r="G83" s="156">
        <v>4</v>
      </c>
      <c r="H83" s="145">
        <f t="shared" si="3"/>
        <v>0</v>
      </c>
      <c r="I83" s="413">
        <v>86</v>
      </c>
      <c r="J83" s="491"/>
    </row>
    <row r="84" spans="1:10" x14ac:dyDescent="0.2">
      <c r="A84" s="533" t="s">
        <v>34</v>
      </c>
      <c r="B84" s="159">
        <v>56</v>
      </c>
      <c r="C84" s="159">
        <v>10</v>
      </c>
      <c r="D84" s="147">
        <f t="shared" si="2"/>
        <v>5.6</v>
      </c>
      <c r="F84" s="159">
        <v>1</v>
      </c>
      <c r="G84" s="159">
        <v>5</v>
      </c>
      <c r="H84" s="147">
        <f t="shared" si="3"/>
        <v>0.2</v>
      </c>
      <c r="I84" s="413">
        <v>87</v>
      </c>
      <c r="J84" s="491"/>
    </row>
    <row r="85" spans="1:10" s="491" customFormat="1" x14ac:dyDescent="0.2">
      <c r="A85" s="527" t="s">
        <v>445</v>
      </c>
      <c r="B85" s="504">
        <f>SUM(B86:B88)</f>
        <v>28</v>
      </c>
      <c r="C85" s="504">
        <v>20</v>
      </c>
      <c r="D85" s="503">
        <f t="shared" si="2"/>
        <v>1.4</v>
      </c>
      <c r="F85" s="504">
        <f>SUM(F86:F88)</f>
        <v>3</v>
      </c>
      <c r="G85" s="504">
        <v>4</v>
      </c>
      <c r="H85" s="503">
        <f t="shared" si="3"/>
        <v>0.75</v>
      </c>
      <c r="I85" s="413" t="s">
        <v>445</v>
      </c>
    </row>
    <row r="86" spans="1:10" s="491" customFormat="1" x14ac:dyDescent="0.2">
      <c r="A86" s="528">
        <v>90</v>
      </c>
      <c r="B86" s="505">
        <v>6</v>
      </c>
      <c r="C86" s="505">
        <v>5</v>
      </c>
      <c r="D86" s="501">
        <f t="shared" si="2"/>
        <v>1.2</v>
      </c>
      <c r="F86" s="505">
        <v>0</v>
      </c>
      <c r="G86" s="505">
        <v>1</v>
      </c>
      <c r="H86" s="501">
        <f t="shared" si="3"/>
        <v>0</v>
      </c>
      <c r="I86" s="413">
        <v>90</v>
      </c>
    </row>
    <row r="87" spans="1:10" s="491" customFormat="1" x14ac:dyDescent="0.2">
      <c r="A87" s="529">
        <v>91</v>
      </c>
      <c r="B87" s="506">
        <v>15</v>
      </c>
      <c r="C87" s="506">
        <v>8</v>
      </c>
      <c r="D87" s="502">
        <f t="shared" si="2"/>
        <v>1.875</v>
      </c>
      <c r="F87" s="506">
        <v>3</v>
      </c>
      <c r="G87" s="506">
        <v>3</v>
      </c>
      <c r="H87" s="502">
        <f t="shared" si="3"/>
        <v>1</v>
      </c>
      <c r="I87" s="413">
        <v>91</v>
      </c>
    </row>
    <row r="88" spans="1:10" s="491" customFormat="1" x14ac:dyDescent="0.2">
      <c r="A88" s="529">
        <v>92</v>
      </c>
      <c r="B88" s="506">
        <v>7</v>
      </c>
      <c r="C88" s="506">
        <v>7</v>
      </c>
      <c r="D88" s="502">
        <f t="shared" si="2"/>
        <v>1</v>
      </c>
      <c r="F88" s="506">
        <v>0</v>
      </c>
      <c r="G88" s="506"/>
      <c r="H88" s="502" t="str">
        <f t="shared" si="3"/>
        <v/>
      </c>
      <c r="I88" s="413">
        <v>92</v>
      </c>
    </row>
    <row r="89" spans="1:10" x14ac:dyDescent="0.2">
      <c r="B89" s="160"/>
      <c r="C89" s="160"/>
      <c r="D89" s="148" t="str">
        <f t="shared" si="2"/>
        <v/>
      </c>
      <c r="F89" s="160"/>
      <c r="G89" s="160"/>
      <c r="H89" s="148" t="str">
        <f t="shared" si="3"/>
        <v/>
      </c>
    </row>
    <row r="90" spans="1:10" x14ac:dyDescent="0.2">
      <c r="A90" s="8" t="s">
        <v>59</v>
      </c>
      <c r="B90" s="130">
        <f>B80+B50+B20+B11</f>
        <v>6991</v>
      </c>
      <c r="C90" s="130">
        <f>TAB_5_3!C11+TAB_5_3!C20+TAB_5_3!C50+TAB_5_3!C80</f>
        <v>1329</v>
      </c>
      <c r="D90" s="149">
        <f t="shared" si="2"/>
        <v>5.2603461249059444</v>
      </c>
      <c r="F90" s="130">
        <f>F80+F50+F20+F11</f>
        <v>343</v>
      </c>
      <c r="G90" s="130">
        <f>TAB_5_3!G11+TAB_5_3!G20+TAB_5_3!G50+TAB_5_3!G80</f>
        <v>662</v>
      </c>
      <c r="H90" s="149">
        <f t="shared" si="3"/>
        <v>0.51812688821752262</v>
      </c>
    </row>
    <row r="91" spans="1:10" x14ac:dyDescent="0.2">
      <c r="B91" s="564"/>
      <c r="C91" s="564"/>
      <c r="D91" s="564"/>
      <c r="E91" s="564"/>
      <c r="F91" s="564"/>
      <c r="G91" s="564"/>
      <c r="H91" s="564"/>
    </row>
    <row r="92" spans="1:10" x14ac:dyDescent="0.2">
      <c r="A92" s="294" t="s">
        <v>466</v>
      </c>
    </row>
    <row r="93" spans="1:10" ht="42.75" customHeight="1" x14ac:dyDescent="0.2">
      <c r="A93" s="602" t="s">
        <v>525</v>
      </c>
      <c r="B93" s="602"/>
      <c r="C93" s="602"/>
      <c r="D93" s="602"/>
      <c r="E93" s="602"/>
      <c r="F93" s="602"/>
      <c r="G93" s="602"/>
      <c r="H93" s="602"/>
    </row>
  </sheetData>
  <mergeCells count="5">
    <mergeCell ref="B8:D8"/>
    <mergeCell ref="F8:H8"/>
    <mergeCell ref="A2:H2"/>
    <mergeCell ref="A5:H5"/>
    <mergeCell ref="A93:H93"/>
  </mergeCells>
  <printOptions horizontalCentered="1"/>
  <pageMargins left="0.39370078740157483" right="0.39370078740157483" top="0.47244094488188981" bottom="0.47244094488188981" header="0.31496062992125984" footer="0.31496062992125984"/>
  <pageSetup paperSize="9" scale="57" orientation="portrait" r:id="rId1"/>
  <headerFooter alignWithMargins="0">
    <oddHeader>&amp;L&amp;"Times New Roman,Gras"&amp;9DGRH A1-1&amp;R&amp;"Times New Roman,Gras"&amp;9Juillet 2023</oddHeader>
    <oddFooter>&amp;C&amp;"Times New Roman,Gras"&amp;9Page &amp;P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theme="1" tint="4.9989318521683403E-2"/>
    <pageSetUpPr fitToPage="1"/>
  </sheetPr>
  <dimension ref="A1:V795"/>
  <sheetViews>
    <sheetView showGridLines="0" workbookViewId="0">
      <selection activeCell="K19" sqref="K19"/>
    </sheetView>
  </sheetViews>
  <sheetFormatPr baseColWidth="10" defaultColWidth="12" defaultRowHeight="12.75" x14ac:dyDescent="0.2"/>
  <cols>
    <col min="1" max="16384" width="12" style="285"/>
  </cols>
  <sheetData>
    <row r="1" spans="2:22" ht="18" customHeight="1" x14ac:dyDescent="0.2">
      <c r="B1" s="282"/>
      <c r="C1" s="282"/>
      <c r="D1" s="282"/>
    </row>
    <row r="2" spans="2:22" x14ac:dyDescent="0.2">
      <c r="B2" s="284"/>
      <c r="C2" s="284"/>
      <c r="D2" s="284"/>
    </row>
    <row r="3" spans="2:22" x14ac:dyDescent="0.2">
      <c r="B3" s="284"/>
      <c r="C3" s="284"/>
      <c r="D3" s="284"/>
    </row>
    <row r="4" spans="2:22" x14ac:dyDescent="0.2">
      <c r="B4" s="284"/>
      <c r="C4" s="284"/>
      <c r="D4" s="284"/>
    </row>
    <row r="5" spans="2:22" x14ac:dyDescent="0.2">
      <c r="B5" s="284"/>
      <c r="C5" s="284"/>
      <c r="D5" s="284"/>
      <c r="G5" s="284"/>
      <c r="H5" s="284"/>
    </row>
    <row r="6" spans="2:22" x14ac:dyDescent="0.2">
      <c r="C6" s="284"/>
      <c r="D6" s="284"/>
    </row>
    <row r="7" spans="2:22" x14ac:dyDescent="0.2">
      <c r="B7" s="284"/>
      <c r="C7" s="284"/>
      <c r="D7" s="284"/>
    </row>
    <row r="8" spans="2:22" x14ac:dyDescent="0.2">
      <c r="B8" s="284"/>
      <c r="C8" s="284"/>
      <c r="D8" s="284"/>
    </row>
    <row r="9" spans="2:22" x14ac:dyDescent="0.2">
      <c r="B9" s="284"/>
      <c r="C9" s="284"/>
      <c r="D9" s="284"/>
    </row>
    <row r="10" spans="2:22" x14ac:dyDescent="0.2">
      <c r="B10" s="284"/>
      <c r="C10" s="284"/>
      <c r="D10" s="284"/>
    </row>
    <row r="11" spans="2:22" x14ac:dyDescent="0.2">
      <c r="B11" s="284"/>
      <c r="C11" s="284"/>
      <c r="D11" s="284"/>
    </row>
    <row r="12" spans="2:22" x14ac:dyDescent="0.2">
      <c r="B12" s="284"/>
      <c r="C12" s="284"/>
      <c r="D12" s="284"/>
    </row>
    <row r="13" spans="2:22" x14ac:dyDescent="0.2">
      <c r="B13" s="284"/>
      <c r="C13" s="284"/>
      <c r="D13" s="284"/>
    </row>
    <row r="14" spans="2:22" x14ac:dyDescent="0.2">
      <c r="B14" s="284"/>
      <c r="C14" s="284"/>
      <c r="D14" s="284"/>
    </row>
    <row r="15" spans="2:22" ht="18.75" x14ac:dyDescent="0.2">
      <c r="B15" s="284"/>
      <c r="C15" s="284"/>
      <c r="D15" s="284"/>
      <c r="O15" s="568"/>
      <c r="P15" s="568"/>
      <c r="Q15" s="568"/>
      <c r="R15" s="569"/>
      <c r="S15" s="569"/>
      <c r="T15" s="569"/>
      <c r="U15" s="569"/>
      <c r="V15" s="569"/>
    </row>
    <row r="16" spans="2:22" ht="18.75" x14ac:dyDescent="0.3">
      <c r="B16" s="284"/>
      <c r="C16" s="284"/>
      <c r="D16" s="284"/>
      <c r="O16" s="570"/>
      <c r="P16" s="570"/>
      <c r="Q16" s="570"/>
      <c r="R16" s="571"/>
      <c r="S16" s="571"/>
      <c r="T16" s="571"/>
      <c r="U16" s="571"/>
      <c r="V16" s="571"/>
    </row>
    <row r="17" spans="1:9" x14ac:dyDescent="0.2">
      <c r="B17" s="284"/>
      <c r="C17" s="284"/>
      <c r="D17" s="284"/>
    </row>
    <row r="18" spans="1:9" x14ac:dyDescent="0.2">
      <c r="B18" s="284"/>
      <c r="C18" s="284"/>
      <c r="D18" s="284"/>
    </row>
    <row r="19" spans="1:9" x14ac:dyDescent="0.2">
      <c r="B19" s="284"/>
      <c r="C19" s="284"/>
      <c r="D19" s="284"/>
    </row>
    <row r="20" spans="1:9" x14ac:dyDescent="0.2">
      <c r="B20" s="284"/>
      <c r="C20" s="284"/>
      <c r="D20" s="284"/>
    </row>
    <row r="21" spans="1:9" x14ac:dyDescent="0.2">
      <c r="B21" s="284"/>
      <c r="C21" s="284"/>
      <c r="D21" s="284"/>
    </row>
    <row r="22" spans="1:9" x14ac:dyDescent="0.2">
      <c r="B22" s="284"/>
      <c r="C22" s="284"/>
      <c r="D22" s="284"/>
    </row>
    <row r="23" spans="1:9" ht="13.5" thickBot="1" x14ac:dyDescent="0.25">
      <c r="B23" s="284"/>
      <c r="C23" s="284"/>
      <c r="D23" s="284"/>
    </row>
    <row r="24" spans="1:9" ht="29.25" customHeight="1" thickTop="1" x14ac:dyDescent="0.2">
      <c r="A24" s="572" t="s">
        <v>237</v>
      </c>
      <c r="B24" s="573"/>
      <c r="C24" s="573"/>
      <c r="D24" s="573"/>
      <c r="E24" s="573"/>
      <c r="F24" s="573"/>
      <c r="G24" s="573"/>
      <c r="H24" s="573"/>
      <c r="I24" s="574"/>
    </row>
    <row r="25" spans="1:9" ht="29.25" customHeight="1" thickBot="1" x14ac:dyDescent="0.25">
      <c r="A25" s="575"/>
      <c r="B25" s="576"/>
      <c r="C25" s="576"/>
      <c r="D25" s="576"/>
      <c r="E25" s="576"/>
      <c r="F25" s="576"/>
      <c r="G25" s="576"/>
      <c r="H25" s="576"/>
      <c r="I25" s="577"/>
    </row>
    <row r="26" spans="1:9" ht="13.5" thickTop="1" x14ac:dyDescent="0.2">
      <c r="B26" s="284"/>
      <c r="C26" s="284"/>
      <c r="D26" s="284"/>
    </row>
    <row r="27" spans="1:9" ht="14.25" customHeight="1" x14ac:dyDescent="0.2">
      <c r="B27" s="284"/>
      <c r="C27" s="284"/>
      <c r="D27" s="284"/>
    </row>
    <row r="28" spans="1:9" ht="21" customHeight="1" x14ac:dyDescent="0.3">
      <c r="A28" s="578" t="s">
        <v>496</v>
      </c>
      <c r="B28" s="578"/>
      <c r="C28" s="578"/>
      <c r="D28" s="578"/>
      <c r="E28" s="578"/>
      <c r="F28" s="578"/>
      <c r="G28" s="578"/>
      <c r="H28" s="578"/>
      <c r="I28" s="578"/>
    </row>
    <row r="29" spans="1:9" ht="19.5" customHeight="1" x14ac:dyDescent="0.2">
      <c r="B29" s="286"/>
      <c r="C29" s="287"/>
      <c r="D29" s="287"/>
      <c r="G29" s="290"/>
      <c r="H29" s="290"/>
      <c r="I29" s="290"/>
    </row>
    <row r="30" spans="1:9" x14ac:dyDescent="0.2">
      <c r="B30" s="284"/>
      <c r="C30" s="284"/>
      <c r="D30" s="284"/>
    </row>
    <row r="31" spans="1:9" x14ac:dyDescent="0.2">
      <c r="B31" s="284"/>
      <c r="C31" s="284"/>
      <c r="D31" s="284"/>
    </row>
    <row r="32" spans="1:9" s="291" customFormat="1" ht="15.75" customHeight="1" x14ac:dyDescent="0.2">
      <c r="A32" s="566" t="s">
        <v>503</v>
      </c>
      <c r="B32" s="566"/>
      <c r="C32" s="566"/>
      <c r="D32" s="566"/>
      <c r="E32" s="566"/>
      <c r="F32" s="566"/>
      <c r="G32" s="566"/>
      <c r="H32" s="566"/>
      <c r="I32" s="566"/>
    </row>
    <row r="33" spans="1:9" x14ac:dyDescent="0.2">
      <c r="B33" s="288"/>
      <c r="C33" s="289"/>
      <c r="D33" s="288"/>
      <c r="E33" s="292"/>
      <c r="F33" s="292"/>
      <c r="G33" s="292"/>
      <c r="H33" s="292"/>
      <c r="I33" s="292"/>
    </row>
    <row r="34" spans="1:9" x14ac:dyDescent="0.2">
      <c r="B34" s="288"/>
      <c r="C34" s="289"/>
      <c r="D34" s="288"/>
      <c r="E34" s="292"/>
      <c r="F34" s="292"/>
      <c r="G34" s="292"/>
      <c r="H34" s="292"/>
      <c r="I34" s="292"/>
    </row>
    <row r="35" spans="1:9" x14ac:dyDescent="0.2">
      <c r="B35" s="284"/>
      <c r="C35" s="284"/>
      <c r="D35" s="284"/>
    </row>
    <row r="36" spans="1:9" x14ac:dyDescent="0.2">
      <c r="B36" s="284"/>
      <c r="C36" s="284"/>
      <c r="D36" s="284"/>
    </row>
    <row r="37" spans="1:9" x14ac:dyDescent="0.2">
      <c r="B37" s="284"/>
      <c r="C37" s="284"/>
      <c r="D37" s="284"/>
    </row>
    <row r="38" spans="1:9" x14ac:dyDescent="0.2">
      <c r="B38" s="284"/>
      <c r="C38" s="284"/>
      <c r="D38" s="284"/>
    </row>
    <row r="39" spans="1:9" x14ac:dyDescent="0.2">
      <c r="B39" s="284"/>
      <c r="C39" s="284"/>
      <c r="D39" s="284"/>
    </row>
    <row r="40" spans="1:9" x14ac:dyDescent="0.2">
      <c r="B40" s="284"/>
      <c r="C40" s="284"/>
      <c r="D40" s="284"/>
    </row>
    <row r="41" spans="1:9" x14ac:dyDescent="0.2">
      <c r="B41" s="284"/>
      <c r="C41" s="284"/>
      <c r="D41" s="284"/>
    </row>
    <row r="42" spans="1:9" x14ac:dyDescent="0.2">
      <c r="B42" s="284"/>
      <c r="C42" s="284"/>
      <c r="D42" s="284"/>
    </row>
    <row r="43" spans="1:9" x14ac:dyDescent="0.2">
      <c r="B43" s="284"/>
      <c r="C43" s="284"/>
      <c r="D43" s="284"/>
    </row>
    <row r="44" spans="1:9" x14ac:dyDescent="0.2">
      <c r="B44" s="284"/>
      <c r="C44" s="284"/>
      <c r="D44" s="284"/>
      <c r="F44" s="565"/>
      <c r="G44" s="565"/>
      <c r="H44" s="565"/>
    </row>
    <row r="45" spans="1:9" ht="19.5" customHeight="1" x14ac:dyDescent="0.2">
      <c r="A45" s="566" t="s">
        <v>222</v>
      </c>
      <c r="B45" s="566"/>
      <c r="C45" s="566"/>
      <c r="D45" s="566"/>
      <c r="E45" s="566"/>
      <c r="F45" s="566"/>
      <c r="G45" s="566"/>
      <c r="H45" s="566"/>
      <c r="I45" s="566"/>
    </row>
    <row r="46" spans="1:9" ht="19.5" customHeight="1" x14ac:dyDescent="0.2">
      <c r="A46" s="566" t="s">
        <v>223</v>
      </c>
      <c r="B46" s="566"/>
      <c r="C46" s="566"/>
      <c r="D46" s="566"/>
      <c r="E46" s="566"/>
      <c r="F46" s="566"/>
      <c r="G46" s="566"/>
      <c r="H46" s="566"/>
      <c r="I46" s="566"/>
    </row>
    <row r="47" spans="1:9" ht="19.5" customHeight="1" x14ac:dyDescent="0.2">
      <c r="A47" s="566" t="s">
        <v>432</v>
      </c>
      <c r="B47" s="566"/>
      <c r="C47" s="566"/>
      <c r="D47" s="566"/>
      <c r="E47" s="566"/>
      <c r="F47" s="566"/>
      <c r="G47" s="566"/>
      <c r="H47" s="566"/>
      <c r="I47" s="566"/>
    </row>
    <row r="48" spans="1:9" ht="19.5" customHeight="1" x14ac:dyDescent="0.2">
      <c r="A48" s="566" t="s">
        <v>431</v>
      </c>
      <c r="B48" s="566"/>
      <c r="C48" s="566"/>
      <c r="D48" s="566"/>
      <c r="E48" s="566"/>
      <c r="F48" s="566"/>
      <c r="G48" s="566"/>
      <c r="H48" s="566"/>
      <c r="I48" s="566"/>
    </row>
    <row r="49" spans="1:9" x14ac:dyDescent="0.2">
      <c r="B49" s="284"/>
      <c r="C49" s="284"/>
      <c r="D49" s="284"/>
    </row>
    <row r="50" spans="1:9" x14ac:dyDescent="0.2">
      <c r="B50" s="284"/>
      <c r="C50" s="284"/>
      <c r="D50" s="284"/>
    </row>
    <row r="51" spans="1:9" x14ac:dyDescent="0.2">
      <c r="B51" s="284"/>
      <c r="C51" s="284"/>
      <c r="D51" s="284"/>
    </row>
    <row r="52" spans="1:9" x14ac:dyDescent="0.2">
      <c r="A52" s="293" t="s">
        <v>224</v>
      </c>
      <c r="C52" s="284"/>
      <c r="D52" s="284"/>
      <c r="I52" s="398"/>
    </row>
    <row r="53" spans="1:9" x14ac:dyDescent="0.2">
      <c r="B53" s="284"/>
      <c r="C53" s="284"/>
      <c r="D53" s="284"/>
    </row>
    <row r="54" spans="1:9" x14ac:dyDescent="0.2">
      <c r="B54" s="284"/>
      <c r="C54" s="284"/>
      <c r="D54" s="284"/>
    </row>
    <row r="55" spans="1:9" x14ac:dyDescent="0.2">
      <c r="B55" s="284"/>
      <c r="C55" s="284"/>
      <c r="D55" s="284"/>
    </row>
    <row r="56" spans="1:9" x14ac:dyDescent="0.2">
      <c r="B56" s="284"/>
      <c r="C56" s="284"/>
      <c r="D56" s="284"/>
    </row>
    <row r="57" spans="1:9" x14ac:dyDescent="0.2">
      <c r="B57" s="284"/>
      <c r="C57" s="284"/>
      <c r="D57" s="284"/>
    </row>
    <row r="58" spans="1:9" x14ac:dyDescent="0.2">
      <c r="B58" s="284"/>
      <c r="C58" s="284"/>
      <c r="D58" s="284"/>
    </row>
    <row r="59" spans="1:9" x14ac:dyDescent="0.2">
      <c r="B59" s="284"/>
      <c r="C59" s="284"/>
      <c r="D59" s="284"/>
    </row>
    <row r="60" spans="1:9" x14ac:dyDescent="0.2">
      <c r="B60" s="284"/>
      <c r="C60" s="284"/>
      <c r="D60" s="284"/>
    </row>
    <row r="61" spans="1:9" x14ac:dyDescent="0.2">
      <c r="B61" s="284"/>
      <c r="C61" s="284"/>
      <c r="D61" s="284"/>
    </row>
    <row r="62" spans="1:9" x14ac:dyDescent="0.2">
      <c r="B62" s="284"/>
      <c r="C62" s="284"/>
      <c r="D62" s="284"/>
    </row>
    <row r="63" spans="1:9" x14ac:dyDescent="0.2">
      <c r="B63" s="284"/>
      <c r="C63" s="284"/>
      <c r="D63" s="284"/>
    </row>
    <row r="64" spans="1:9" x14ac:dyDescent="0.2">
      <c r="B64" s="284"/>
      <c r="C64" s="284"/>
      <c r="D64" s="284"/>
    </row>
    <row r="65" spans="2:4" x14ac:dyDescent="0.2">
      <c r="B65" s="284"/>
      <c r="C65" s="284"/>
      <c r="D65" s="284"/>
    </row>
    <row r="66" spans="2:4" x14ac:dyDescent="0.2">
      <c r="B66" s="284"/>
      <c r="C66" s="284"/>
      <c r="D66" s="284"/>
    </row>
    <row r="67" spans="2:4" x14ac:dyDescent="0.2">
      <c r="B67" s="284"/>
      <c r="C67" s="284"/>
      <c r="D67" s="284"/>
    </row>
    <row r="68" spans="2:4" x14ac:dyDescent="0.2">
      <c r="B68" s="284"/>
      <c r="C68" s="284"/>
      <c r="D68" s="284"/>
    </row>
    <row r="69" spans="2:4" x14ac:dyDescent="0.2">
      <c r="B69" s="284"/>
      <c r="C69" s="284"/>
      <c r="D69" s="284"/>
    </row>
    <row r="70" spans="2:4" x14ac:dyDescent="0.2">
      <c r="B70" s="284"/>
      <c r="C70" s="284"/>
      <c r="D70" s="284"/>
    </row>
    <row r="71" spans="2:4" x14ac:dyDescent="0.2">
      <c r="B71" s="284"/>
      <c r="C71" s="284"/>
      <c r="D71" s="284"/>
    </row>
    <row r="72" spans="2:4" x14ac:dyDescent="0.2">
      <c r="B72" s="284"/>
      <c r="C72" s="284"/>
      <c r="D72" s="284"/>
    </row>
    <row r="73" spans="2:4" x14ac:dyDescent="0.2">
      <c r="B73" s="284"/>
      <c r="C73" s="284"/>
      <c r="D73" s="284"/>
    </row>
    <row r="74" spans="2:4" x14ac:dyDescent="0.2">
      <c r="B74" s="284"/>
      <c r="C74" s="284"/>
      <c r="D74" s="284"/>
    </row>
    <row r="75" spans="2:4" x14ac:dyDescent="0.2">
      <c r="B75" s="284"/>
      <c r="C75" s="284"/>
      <c r="D75" s="284"/>
    </row>
    <row r="76" spans="2:4" x14ac:dyDescent="0.2">
      <c r="B76" s="284"/>
      <c r="C76" s="284"/>
      <c r="D76" s="284"/>
    </row>
    <row r="77" spans="2:4" x14ac:dyDescent="0.2">
      <c r="B77" s="284"/>
      <c r="C77" s="284"/>
      <c r="D77" s="284"/>
    </row>
    <row r="78" spans="2:4" x14ac:dyDescent="0.2">
      <c r="B78" s="284"/>
      <c r="C78" s="284"/>
      <c r="D78" s="284"/>
    </row>
    <row r="79" spans="2:4" x14ac:dyDescent="0.2">
      <c r="B79" s="284"/>
      <c r="C79" s="284"/>
      <c r="D79" s="284"/>
    </row>
    <row r="80" spans="2:4" x14ac:dyDescent="0.2">
      <c r="B80" s="284"/>
      <c r="C80" s="284"/>
      <c r="D80" s="284"/>
    </row>
    <row r="81" spans="2:4" x14ac:dyDescent="0.2">
      <c r="B81" s="284"/>
      <c r="C81" s="284"/>
      <c r="D81" s="284"/>
    </row>
    <row r="82" spans="2:4" x14ac:dyDescent="0.2">
      <c r="B82" s="284"/>
      <c r="C82" s="284"/>
      <c r="D82" s="284"/>
    </row>
    <row r="83" spans="2:4" x14ac:dyDescent="0.2">
      <c r="B83" s="284"/>
      <c r="C83" s="284"/>
      <c r="D83" s="284"/>
    </row>
    <row r="84" spans="2:4" x14ac:dyDescent="0.2">
      <c r="B84" s="284"/>
      <c r="C84" s="284"/>
      <c r="D84" s="284"/>
    </row>
    <row r="85" spans="2:4" x14ac:dyDescent="0.2">
      <c r="B85" s="284"/>
      <c r="C85" s="284"/>
      <c r="D85" s="284"/>
    </row>
    <row r="86" spans="2:4" x14ac:dyDescent="0.2">
      <c r="B86" s="284"/>
      <c r="C86" s="284"/>
      <c r="D86" s="284"/>
    </row>
    <row r="87" spans="2:4" x14ac:dyDescent="0.2">
      <c r="B87" s="284"/>
      <c r="C87" s="284"/>
      <c r="D87" s="284"/>
    </row>
    <row r="88" spans="2:4" x14ac:dyDescent="0.2">
      <c r="B88" s="284"/>
      <c r="C88" s="284"/>
      <c r="D88" s="284"/>
    </row>
    <row r="89" spans="2:4" x14ac:dyDescent="0.2">
      <c r="B89" s="284"/>
      <c r="C89" s="284"/>
      <c r="D89" s="284"/>
    </row>
    <row r="90" spans="2:4" x14ac:dyDescent="0.2">
      <c r="B90" s="284"/>
      <c r="C90" s="284"/>
      <c r="D90" s="284"/>
    </row>
    <row r="91" spans="2:4" x14ac:dyDescent="0.2">
      <c r="B91" s="284"/>
      <c r="C91" s="284"/>
      <c r="D91" s="284"/>
    </row>
    <row r="92" spans="2:4" x14ac:dyDescent="0.2">
      <c r="B92" s="284"/>
      <c r="C92" s="284"/>
      <c r="D92" s="284"/>
    </row>
    <row r="93" spans="2:4" x14ac:dyDescent="0.2">
      <c r="B93" s="284"/>
      <c r="C93" s="284"/>
      <c r="D93" s="284"/>
    </row>
    <row r="94" spans="2:4" x14ac:dyDescent="0.2">
      <c r="B94" s="284"/>
      <c r="C94" s="284"/>
      <c r="D94" s="284"/>
    </row>
    <row r="95" spans="2:4" x14ac:dyDescent="0.2">
      <c r="B95" s="284"/>
      <c r="C95" s="284"/>
      <c r="D95" s="284"/>
    </row>
    <row r="96" spans="2:4" x14ac:dyDescent="0.2">
      <c r="B96" s="284"/>
      <c r="C96" s="284"/>
      <c r="D96" s="284"/>
    </row>
    <row r="97" spans="2:4" x14ac:dyDescent="0.2">
      <c r="B97" s="284"/>
      <c r="C97" s="284"/>
      <c r="D97" s="284"/>
    </row>
    <row r="98" spans="2:4" x14ac:dyDescent="0.2">
      <c r="B98" s="284"/>
      <c r="C98" s="284"/>
      <c r="D98" s="284"/>
    </row>
    <row r="99" spans="2:4" x14ac:dyDescent="0.2">
      <c r="B99" s="284"/>
      <c r="C99" s="284"/>
      <c r="D99" s="284"/>
    </row>
    <row r="100" spans="2:4" x14ac:dyDescent="0.2">
      <c r="B100" s="284"/>
      <c r="C100" s="284"/>
      <c r="D100" s="284"/>
    </row>
    <row r="101" spans="2:4" x14ac:dyDescent="0.2">
      <c r="B101" s="284"/>
      <c r="C101" s="284"/>
      <c r="D101" s="284"/>
    </row>
    <row r="102" spans="2:4" x14ac:dyDescent="0.2">
      <c r="B102" s="284"/>
      <c r="C102" s="284"/>
      <c r="D102" s="284"/>
    </row>
    <row r="103" spans="2:4" x14ac:dyDescent="0.2">
      <c r="B103" s="284"/>
      <c r="C103" s="284"/>
      <c r="D103" s="284"/>
    </row>
    <row r="104" spans="2:4" x14ac:dyDescent="0.2">
      <c r="B104" s="284"/>
      <c r="C104" s="284"/>
      <c r="D104" s="284"/>
    </row>
    <row r="105" spans="2:4" x14ac:dyDescent="0.2">
      <c r="B105" s="284"/>
      <c r="C105" s="284"/>
      <c r="D105" s="284"/>
    </row>
    <row r="106" spans="2:4" x14ac:dyDescent="0.2">
      <c r="B106" s="284"/>
      <c r="C106" s="284"/>
      <c r="D106" s="284"/>
    </row>
    <row r="107" spans="2:4" x14ac:dyDescent="0.2">
      <c r="B107" s="284"/>
      <c r="C107" s="284"/>
      <c r="D107" s="284"/>
    </row>
    <row r="108" spans="2:4" x14ac:dyDescent="0.2">
      <c r="B108" s="284"/>
      <c r="C108" s="284"/>
      <c r="D108" s="284"/>
    </row>
    <row r="109" spans="2:4" x14ac:dyDescent="0.2">
      <c r="B109" s="284"/>
      <c r="C109" s="284"/>
      <c r="D109" s="284"/>
    </row>
    <row r="110" spans="2:4" x14ac:dyDescent="0.2">
      <c r="B110" s="284"/>
      <c r="C110" s="284"/>
      <c r="D110" s="284"/>
    </row>
    <row r="111" spans="2:4" x14ac:dyDescent="0.2">
      <c r="B111" s="284"/>
      <c r="C111" s="284"/>
      <c r="D111" s="284"/>
    </row>
    <row r="112" spans="2:4" x14ac:dyDescent="0.2">
      <c r="B112" s="284"/>
      <c r="C112" s="284"/>
      <c r="D112" s="284"/>
    </row>
    <row r="113" spans="2:4" x14ac:dyDescent="0.2">
      <c r="B113" s="284"/>
      <c r="C113" s="284"/>
      <c r="D113" s="284"/>
    </row>
    <row r="114" spans="2:4" x14ac:dyDescent="0.2">
      <c r="B114" s="284"/>
      <c r="C114" s="284"/>
      <c r="D114" s="284"/>
    </row>
    <row r="115" spans="2:4" x14ac:dyDescent="0.2">
      <c r="B115" s="284"/>
      <c r="C115" s="284"/>
      <c r="D115" s="284"/>
    </row>
    <row r="116" spans="2:4" x14ac:dyDescent="0.2">
      <c r="B116" s="284"/>
      <c r="C116" s="284"/>
      <c r="D116" s="284"/>
    </row>
    <row r="117" spans="2:4" x14ac:dyDescent="0.2">
      <c r="B117" s="284"/>
      <c r="C117" s="284"/>
      <c r="D117" s="284"/>
    </row>
    <row r="118" spans="2:4" x14ac:dyDescent="0.2">
      <c r="B118" s="284"/>
      <c r="C118" s="284"/>
      <c r="D118" s="284"/>
    </row>
    <row r="119" spans="2:4" x14ac:dyDescent="0.2">
      <c r="B119" s="284"/>
      <c r="C119" s="284"/>
      <c r="D119" s="284"/>
    </row>
    <row r="120" spans="2:4" x14ac:dyDescent="0.2">
      <c r="B120" s="284"/>
      <c r="C120" s="284"/>
      <c r="D120" s="284"/>
    </row>
    <row r="121" spans="2:4" x14ac:dyDescent="0.2">
      <c r="B121" s="284"/>
      <c r="C121" s="284"/>
      <c r="D121" s="284"/>
    </row>
    <row r="122" spans="2:4" x14ac:dyDescent="0.2">
      <c r="B122" s="284"/>
      <c r="C122" s="284"/>
      <c r="D122" s="284"/>
    </row>
    <row r="123" spans="2:4" x14ac:dyDescent="0.2">
      <c r="B123" s="284"/>
      <c r="C123" s="284"/>
      <c r="D123" s="284"/>
    </row>
    <row r="124" spans="2:4" x14ac:dyDescent="0.2">
      <c r="B124" s="284"/>
      <c r="C124" s="284"/>
      <c r="D124" s="284"/>
    </row>
    <row r="125" spans="2:4" x14ac:dyDescent="0.2">
      <c r="B125" s="284"/>
      <c r="C125" s="284"/>
      <c r="D125" s="284"/>
    </row>
    <row r="126" spans="2:4" x14ac:dyDescent="0.2">
      <c r="B126" s="284"/>
      <c r="C126" s="284"/>
      <c r="D126" s="284"/>
    </row>
    <row r="127" spans="2:4" x14ac:dyDescent="0.2">
      <c r="B127" s="284"/>
      <c r="C127" s="284"/>
      <c r="D127" s="284"/>
    </row>
    <row r="128" spans="2:4" x14ac:dyDescent="0.2">
      <c r="B128" s="284"/>
      <c r="C128" s="284"/>
      <c r="D128" s="284"/>
    </row>
    <row r="129" spans="2:4" x14ac:dyDescent="0.2">
      <c r="B129" s="284"/>
      <c r="C129" s="284"/>
      <c r="D129" s="284"/>
    </row>
    <row r="130" spans="2:4" x14ac:dyDescent="0.2">
      <c r="B130" s="284"/>
      <c r="C130" s="284"/>
      <c r="D130" s="284"/>
    </row>
    <row r="131" spans="2:4" x14ac:dyDescent="0.2">
      <c r="B131" s="284"/>
      <c r="C131" s="284"/>
      <c r="D131" s="284"/>
    </row>
    <row r="132" spans="2:4" x14ac:dyDescent="0.2">
      <c r="B132" s="284"/>
      <c r="C132" s="284"/>
      <c r="D132" s="284"/>
    </row>
    <row r="133" spans="2:4" x14ac:dyDescent="0.2">
      <c r="B133" s="284"/>
      <c r="C133" s="284"/>
      <c r="D133" s="284"/>
    </row>
    <row r="134" spans="2:4" x14ac:dyDescent="0.2">
      <c r="B134" s="284"/>
      <c r="C134" s="284"/>
      <c r="D134" s="284"/>
    </row>
    <row r="135" spans="2:4" x14ac:dyDescent="0.2">
      <c r="B135" s="284"/>
      <c r="C135" s="284"/>
      <c r="D135" s="284"/>
    </row>
    <row r="136" spans="2:4" x14ac:dyDescent="0.2">
      <c r="B136" s="284"/>
      <c r="C136" s="284"/>
      <c r="D136" s="284"/>
    </row>
    <row r="137" spans="2:4" x14ac:dyDescent="0.2">
      <c r="B137" s="284"/>
      <c r="C137" s="284"/>
      <c r="D137" s="284"/>
    </row>
    <row r="138" spans="2:4" x14ac:dyDescent="0.2">
      <c r="B138" s="284"/>
      <c r="C138" s="284"/>
      <c r="D138" s="284"/>
    </row>
    <row r="139" spans="2:4" x14ac:dyDescent="0.2">
      <c r="B139" s="284"/>
      <c r="C139" s="284"/>
      <c r="D139" s="284"/>
    </row>
    <row r="140" spans="2:4" x14ac:dyDescent="0.2">
      <c r="B140" s="284"/>
      <c r="C140" s="284"/>
      <c r="D140" s="284"/>
    </row>
    <row r="141" spans="2:4" x14ac:dyDescent="0.2">
      <c r="B141" s="284"/>
      <c r="C141" s="284"/>
      <c r="D141" s="284"/>
    </row>
    <row r="142" spans="2:4" x14ac:dyDescent="0.2">
      <c r="B142" s="284"/>
      <c r="C142" s="284"/>
      <c r="D142" s="284"/>
    </row>
    <row r="143" spans="2:4" x14ac:dyDescent="0.2">
      <c r="B143" s="284"/>
      <c r="C143" s="284"/>
      <c r="D143" s="284"/>
    </row>
    <row r="144" spans="2:4" x14ac:dyDescent="0.2">
      <c r="B144" s="284"/>
      <c r="C144" s="284"/>
      <c r="D144" s="284"/>
    </row>
    <row r="145" spans="2:4" x14ac:dyDescent="0.2">
      <c r="B145" s="284"/>
      <c r="C145" s="284"/>
      <c r="D145" s="284"/>
    </row>
    <row r="146" spans="2:4" x14ac:dyDescent="0.2">
      <c r="B146" s="284"/>
      <c r="C146" s="284"/>
      <c r="D146" s="284"/>
    </row>
    <row r="147" spans="2:4" x14ac:dyDescent="0.2">
      <c r="B147" s="284"/>
      <c r="C147" s="284"/>
      <c r="D147" s="284"/>
    </row>
    <row r="148" spans="2:4" x14ac:dyDescent="0.2">
      <c r="B148" s="284"/>
      <c r="C148" s="284"/>
      <c r="D148" s="284"/>
    </row>
    <row r="149" spans="2:4" x14ac:dyDescent="0.2">
      <c r="B149" s="284"/>
      <c r="C149" s="284"/>
      <c r="D149" s="284"/>
    </row>
    <row r="150" spans="2:4" x14ac:dyDescent="0.2">
      <c r="B150" s="284"/>
      <c r="C150" s="284"/>
      <c r="D150" s="284"/>
    </row>
    <row r="151" spans="2:4" x14ac:dyDescent="0.2">
      <c r="B151" s="284"/>
      <c r="C151" s="284"/>
      <c r="D151" s="284"/>
    </row>
    <row r="152" spans="2:4" x14ac:dyDescent="0.2">
      <c r="B152" s="284"/>
      <c r="C152" s="284"/>
      <c r="D152" s="284"/>
    </row>
    <row r="153" spans="2:4" x14ac:dyDescent="0.2">
      <c r="B153" s="284"/>
      <c r="C153" s="284"/>
      <c r="D153" s="284"/>
    </row>
    <row r="154" spans="2:4" x14ac:dyDescent="0.2">
      <c r="B154" s="284"/>
      <c r="C154" s="284"/>
      <c r="D154" s="284"/>
    </row>
    <row r="155" spans="2:4" x14ac:dyDescent="0.2">
      <c r="B155" s="284"/>
      <c r="C155" s="284"/>
      <c r="D155" s="284"/>
    </row>
    <row r="156" spans="2:4" x14ac:dyDescent="0.2">
      <c r="B156" s="284"/>
      <c r="C156" s="284"/>
      <c r="D156" s="284"/>
    </row>
    <row r="157" spans="2:4" x14ac:dyDescent="0.2">
      <c r="B157" s="284"/>
      <c r="C157" s="284"/>
      <c r="D157" s="284"/>
    </row>
    <row r="158" spans="2:4" x14ac:dyDescent="0.2">
      <c r="B158" s="284"/>
      <c r="C158" s="284"/>
      <c r="D158" s="284"/>
    </row>
    <row r="159" spans="2:4" x14ac:dyDescent="0.2">
      <c r="B159" s="284"/>
      <c r="C159" s="284"/>
      <c r="D159" s="284"/>
    </row>
    <row r="160" spans="2:4" x14ac:dyDescent="0.2">
      <c r="B160" s="284"/>
      <c r="C160" s="284"/>
      <c r="D160" s="284"/>
    </row>
    <row r="161" spans="2:4" x14ac:dyDescent="0.2">
      <c r="B161" s="284"/>
      <c r="C161" s="284"/>
      <c r="D161" s="284"/>
    </row>
    <row r="162" spans="2:4" x14ac:dyDescent="0.2">
      <c r="B162" s="284"/>
      <c r="C162" s="284"/>
      <c r="D162" s="284"/>
    </row>
    <row r="163" spans="2:4" x14ac:dyDescent="0.2">
      <c r="B163" s="284"/>
      <c r="C163" s="284"/>
      <c r="D163" s="284"/>
    </row>
    <row r="164" spans="2:4" x14ac:dyDescent="0.2">
      <c r="B164" s="284"/>
      <c r="C164" s="284"/>
      <c r="D164" s="284"/>
    </row>
    <row r="165" spans="2:4" x14ac:dyDescent="0.2">
      <c r="B165" s="284"/>
      <c r="C165" s="284"/>
      <c r="D165" s="284"/>
    </row>
    <row r="166" spans="2:4" x14ac:dyDescent="0.2">
      <c r="B166" s="284"/>
      <c r="C166" s="284"/>
      <c r="D166" s="284"/>
    </row>
    <row r="167" spans="2:4" x14ac:dyDescent="0.2">
      <c r="B167" s="284"/>
      <c r="C167" s="284"/>
      <c r="D167" s="284"/>
    </row>
    <row r="168" spans="2:4" x14ac:dyDescent="0.2">
      <c r="B168" s="284"/>
      <c r="C168" s="284"/>
      <c r="D168" s="284"/>
    </row>
    <row r="169" spans="2:4" x14ac:dyDescent="0.2">
      <c r="B169" s="284"/>
      <c r="C169" s="284"/>
      <c r="D169" s="284"/>
    </row>
    <row r="170" spans="2:4" x14ac:dyDescent="0.2">
      <c r="B170" s="284"/>
      <c r="C170" s="284"/>
      <c r="D170" s="284"/>
    </row>
    <row r="171" spans="2:4" x14ac:dyDescent="0.2">
      <c r="B171" s="284"/>
      <c r="C171" s="284"/>
      <c r="D171" s="284"/>
    </row>
    <row r="172" spans="2:4" x14ac:dyDescent="0.2">
      <c r="B172" s="284"/>
      <c r="C172" s="284"/>
      <c r="D172" s="284"/>
    </row>
    <row r="173" spans="2:4" x14ac:dyDescent="0.2">
      <c r="B173" s="284"/>
      <c r="C173" s="284"/>
      <c r="D173" s="284"/>
    </row>
    <row r="174" spans="2:4" x14ac:dyDescent="0.2">
      <c r="B174" s="284"/>
      <c r="C174" s="284"/>
      <c r="D174" s="284"/>
    </row>
    <row r="175" spans="2:4" x14ac:dyDescent="0.2">
      <c r="B175" s="284"/>
      <c r="C175" s="284"/>
      <c r="D175" s="284"/>
    </row>
    <row r="176" spans="2:4" x14ac:dyDescent="0.2">
      <c r="B176" s="284"/>
      <c r="C176" s="284"/>
      <c r="D176" s="284"/>
    </row>
    <row r="177" spans="2:4" x14ac:dyDescent="0.2">
      <c r="B177" s="284"/>
      <c r="C177" s="284"/>
      <c r="D177" s="284"/>
    </row>
    <row r="178" spans="2:4" x14ac:dyDescent="0.2">
      <c r="B178" s="284"/>
      <c r="C178" s="284"/>
      <c r="D178" s="284"/>
    </row>
    <row r="179" spans="2:4" x14ac:dyDescent="0.2">
      <c r="B179" s="284"/>
      <c r="C179" s="284"/>
      <c r="D179" s="284"/>
    </row>
    <row r="180" spans="2:4" x14ac:dyDescent="0.2">
      <c r="B180" s="284"/>
      <c r="C180" s="284"/>
      <c r="D180" s="284"/>
    </row>
    <row r="181" spans="2:4" x14ac:dyDescent="0.2">
      <c r="B181" s="284"/>
      <c r="C181" s="284"/>
      <c r="D181" s="284"/>
    </row>
    <row r="182" spans="2:4" x14ac:dyDescent="0.2">
      <c r="B182" s="284"/>
      <c r="C182" s="284"/>
      <c r="D182" s="284"/>
    </row>
    <row r="183" spans="2:4" x14ac:dyDescent="0.2">
      <c r="B183" s="284"/>
      <c r="C183" s="284"/>
      <c r="D183" s="284"/>
    </row>
    <row r="184" spans="2:4" x14ac:dyDescent="0.2">
      <c r="B184" s="284"/>
      <c r="C184" s="284"/>
      <c r="D184" s="284"/>
    </row>
    <row r="185" spans="2:4" x14ac:dyDescent="0.2">
      <c r="B185" s="284"/>
      <c r="C185" s="284"/>
      <c r="D185" s="284"/>
    </row>
    <row r="186" spans="2:4" x14ac:dyDescent="0.2">
      <c r="B186" s="284"/>
      <c r="C186" s="284"/>
      <c r="D186" s="284"/>
    </row>
    <row r="187" spans="2:4" x14ac:dyDescent="0.2">
      <c r="B187" s="284"/>
      <c r="C187" s="284"/>
      <c r="D187" s="284"/>
    </row>
    <row r="188" spans="2:4" x14ac:dyDescent="0.2">
      <c r="B188" s="284"/>
      <c r="C188" s="284"/>
      <c r="D188" s="284"/>
    </row>
    <row r="189" spans="2:4" x14ac:dyDescent="0.2">
      <c r="B189" s="284"/>
      <c r="C189" s="284"/>
      <c r="D189" s="284"/>
    </row>
    <row r="190" spans="2:4" x14ac:dyDescent="0.2">
      <c r="B190" s="284"/>
      <c r="C190" s="284"/>
      <c r="D190" s="284"/>
    </row>
    <row r="191" spans="2:4" x14ac:dyDescent="0.2">
      <c r="B191" s="284"/>
      <c r="C191" s="284"/>
      <c r="D191" s="284"/>
    </row>
    <row r="192" spans="2:4" x14ac:dyDescent="0.2">
      <c r="B192" s="284"/>
      <c r="C192" s="284"/>
      <c r="D192" s="284"/>
    </row>
    <row r="193" spans="2:4" x14ac:dyDescent="0.2">
      <c r="B193" s="284"/>
      <c r="C193" s="284"/>
      <c r="D193" s="284"/>
    </row>
    <row r="194" spans="2:4" x14ac:dyDescent="0.2">
      <c r="B194" s="284"/>
      <c r="C194" s="284"/>
      <c r="D194" s="284"/>
    </row>
    <row r="195" spans="2:4" x14ac:dyDescent="0.2">
      <c r="B195" s="284"/>
      <c r="C195" s="284"/>
      <c r="D195" s="284"/>
    </row>
    <row r="196" spans="2:4" x14ac:dyDescent="0.2">
      <c r="B196" s="284"/>
      <c r="C196" s="284"/>
      <c r="D196" s="284"/>
    </row>
    <row r="197" spans="2:4" x14ac:dyDescent="0.2">
      <c r="B197" s="284"/>
      <c r="C197" s="284"/>
      <c r="D197" s="284"/>
    </row>
    <row r="198" spans="2:4" x14ac:dyDescent="0.2">
      <c r="B198" s="284"/>
      <c r="C198" s="284"/>
      <c r="D198" s="284"/>
    </row>
    <row r="199" spans="2:4" x14ac:dyDescent="0.2">
      <c r="B199" s="284"/>
      <c r="C199" s="284"/>
      <c r="D199" s="284"/>
    </row>
    <row r="200" spans="2:4" x14ac:dyDescent="0.2">
      <c r="B200" s="284"/>
      <c r="C200" s="284"/>
      <c r="D200" s="284"/>
    </row>
    <row r="201" spans="2:4" x14ac:dyDescent="0.2">
      <c r="B201" s="284"/>
      <c r="C201" s="284"/>
      <c r="D201" s="284"/>
    </row>
    <row r="202" spans="2:4" x14ac:dyDescent="0.2">
      <c r="B202" s="284"/>
      <c r="C202" s="284"/>
      <c r="D202" s="284"/>
    </row>
    <row r="203" spans="2:4" x14ac:dyDescent="0.2">
      <c r="B203" s="284"/>
      <c r="C203" s="284"/>
      <c r="D203" s="284"/>
    </row>
    <row r="204" spans="2:4" x14ac:dyDescent="0.2">
      <c r="B204" s="284"/>
      <c r="C204" s="284"/>
      <c r="D204" s="284"/>
    </row>
    <row r="205" spans="2:4" x14ac:dyDescent="0.2">
      <c r="B205" s="284"/>
      <c r="C205" s="284"/>
      <c r="D205" s="284"/>
    </row>
    <row r="206" spans="2:4" x14ac:dyDescent="0.2">
      <c r="B206" s="284"/>
      <c r="C206" s="284"/>
      <c r="D206" s="284"/>
    </row>
    <row r="207" spans="2:4" x14ac:dyDescent="0.2">
      <c r="B207" s="284"/>
      <c r="C207" s="284"/>
      <c r="D207" s="284"/>
    </row>
    <row r="208" spans="2:4" x14ac:dyDescent="0.2">
      <c r="B208" s="284"/>
      <c r="C208" s="284"/>
      <c r="D208" s="284"/>
    </row>
    <row r="209" spans="2:4" x14ac:dyDescent="0.2">
      <c r="B209" s="284"/>
      <c r="C209" s="284"/>
      <c r="D209" s="284"/>
    </row>
    <row r="210" spans="2:4" x14ac:dyDescent="0.2">
      <c r="B210" s="284"/>
      <c r="C210" s="284"/>
      <c r="D210" s="284"/>
    </row>
    <row r="211" spans="2:4" x14ac:dyDescent="0.2">
      <c r="B211" s="284"/>
      <c r="C211" s="284"/>
      <c r="D211" s="284"/>
    </row>
    <row r="212" spans="2:4" x14ac:dyDescent="0.2">
      <c r="B212" s="284"/>
      <c r="C212" s="284"/>
      <c r="D212" s="284"/>
    </row>
    <row r="213" spans="2:4" x14ac:dyDescent="0.2">
      <c r="B213" s="284"/>
      <c r="C213" s="284"/>
      <c r="D213" s="284"/>
    </row>
    <row r="214" spans="2:4" x14ac:dyDescent="0.2">
      <c r="B214" s="284"/>
      <c r="C214" s="284"/>
      <c r="D214" s="284"/>
    </row>
    <row r="215" spans="2:4" x14ac:dyDescent="0.2">
      <c r="B215" s="284"/>
      <c r="C215" s="284"/>
      <c r="D215" s="284"/>
    </row>
    <row r="216" spans="2:4" x14ac:dyDescent="0.2">
      <c r="B216" s="284"/>
      <c r="C216" s="284"/>
      <c r="D216" s="284"/>
    </row>
    <row r="217" spans="2:4" x14ac:dyDescent="0.2">
      <c r="B217" s="284"/>
      <c r="C217" s="284"/>
      <c r="D217" s="284"/>
    </row>
    <row r="218" spans="2:4" x14ac:dyDescent="0.2">
      <c r="B218" s="284"/>
      <c r="C218" s="284"/>
      <c r="D218" s="284"/>
    </row>
    <row r="219" spans="2:4" x14ac:dyDescent="0.2">
      <c r="B219" s="284"/>
      <c r="C219" s="284"/>
      <c r="D219" s="284"/>
    </row>
    <row r="220" spans="2:4" x14ac:dyDescent="0.2">
      <c r="B220" s="284"/>
      <c r="C220" s="284"/>
      <c r="D220" s="284"/>
    </row>
    <row r="221" spans="2:4" x14ac:dyDescent="0.2">
      <c r="B221" s="284"/>
      <c r="C221" s="284"/>
      <c r="D221" s="284"/>
    </row>
    <row r="222" spans="2:4" x14ac:dyDescent="0.2">
      <c r="B222" s="284"/>
      <c r="C222" s="284"/>
      <c r="D222" s="284"/>
    </row>
    <row r="223" spans="2:4" x14ac:dyDescent="0.2">
      <c r="B223" s="284"/>
      <c r="C223" s="284"/>
      <c r="D223" s="284"/>
    </row>
    <row r="224" spans="2:4" x14ac:dyDescent="0.2">
      <c r="B224" s="284"/>
      <c r="C224" s="284"/>
      <c r="D224" s="284"/>
    </row>
    <row r="225" spans="2:4" x14ac:dyDescent="0.2">
      <c r="B225" s="284"/>
      <c r="C225" s="284"/>
      <c r="D225" s="284"/>
    </row>
    <row r="226" spans="2:4" x14ac:dyDescent="0.2">
      <c r="B226" s="284"/>
      <c r="C226" s="284"/>
      <c r="D226" s="284"/>
    </row>
    <row r="227" spans="2:4" x14ac:dyDescent="0.2">
      <c r="B227" s="284"/>
      <c r="C227" s="284"/>
      <c r="D227" s="284"/>
    </row>
    <row r="228" spans="2:4" x14ac:dyDescent="0.2">
      <c r="B228" s="284"/>
      <c r="C228" s="284"/>
      <c r="D228" s="284"/>
    </row>
    <row r="229" spans="2:4" x14ac:dyDescent="0.2">
      <c r="B229" s="284"/>
      <c r="C229" s="284"/>
      <c r="D229" s="284"/>
    </row>
    <row r="230" spans="2:4" x14ac:dyDescent="0.2">
      <c r="B230" s="284"/>
      <c r="C230" s="284"/>
      <c r="D230" s="284"/>
    </row>
    <row r="231" spans="2:4" x14ac:dyDescent="0.2">
      <c r="B231" s="284"/>
      <c r="C231" s="284"/>
      <c r="D231" s="284"/>
    </row>
    <row r="232" spans="2:4" x14ac:dyDescent="0.2">
      <c r="B232" s="284"/>
      <c r="C232" s="284"/>
      <c r="D232" s="284"/>
    </row>
    <row r="233" spans="2:4" x14ac:dyDescent="0.2">
      <c r="B233" s="284"/>
      <c r="C233" s="284"/>
      <c r="D233" s="284"/>
    </row>
    <row r="234" spans="2:4" x14ac:dyDescent="0.2">
      <c r="B234" s="284"/>
      <c r="C234" s="284"/>
      <c r="D234" s="284"/>
    </row>
    <row r="235" spans="2:4" x14ac:dyDescent="0.2">
      <c r="B235" s="284"/>
      <c r="C235" s="284"/>
      <c r="D235" s="284"/>
    </row>
    <row r="236" spans="2:4" x14ac:dyDescent="0.2">
      <c r="B236" s="284"/>
      <c r="C236" s="284"/>
      <c r="D236" s="284"/>
    </row>
    <row r="237" spans="2:4" x14ac:dyDescent="0.2">
      <c r="B237" s="284"/>
      <c r="C237" s="284"/>
      <c r="D237" s="284"/>
    </row>
    <row r="238" spans="2:4" x14ac:dyDescent="0.2">
      <c r="B238" s="284"/>
      <c r="C238" s="284"/>
      <c r="D238" s="284"/>
    </row>
    <row r="239" spans="2:4" x14ac:dyDescent="0.2">
      <c r="B239" s="284"/>
      <c r="C239" s="284"/>
      <c r="D239" s="284"/>
    </row>
    <row r="240" spans="2:4" x14ac:dyDescent="0.2">
      <c r="B240" s="284"/>
      <c r="C240" s="284"/>
      <c r="D240" s="284"/>
    </row>
    <row r="241" spans="2:4" x14ac:dyDescent="0.2">
      <c r="B241" s="284"/>
      <c r="C241" s="284"/>
      <c r="D241" s="284"/>
    </row>
    <row r="242" spans="2:4" x14ac:dyDescent="0.2">
      <c r="B242" s="284"/>
      <c r="C242" s="284"/>
      <c r="D242" s="284"/>
    </row>
    <row r="243" spans="2:4" x14ac:dyDescent="0.2">
      <c r="B243" s="284"/>
      <c r="C243" s="284"/>
      <c r="D243" s="284"/>
    </row>
    <row r="244" spans="2:4" x14ac:dyDescent="0.2">
      <c r="B244" s="284"/>
      <c r="C244" s="284"/>
      <c r="D244" s="284"/>
    </row>
    <row r="245" spans="2:4" x14ac:dyDescent="0.2">
      <c r="B245" s="284"/>
      <c r="C245" s="284"/>
      <c r="D245" s="284"/>
    </row>
    <row r="246" spans="2:4" x14ac:dyDescent="0.2">
      <c r="B246" s="284"/>
      <c r="C246" s="284"/>
      <c r="D246" s="284"/>
    </row>
    <row r="247" spans="2:4" x14ac:dyDescent="0.2">
      <c r="B247" s="284"/>
      <c r="C247" s="284"/>
      <c r="D247" s="284"/>
    </row>
    <row r="248" spans="2:4" x14ac:dyDescent="0.2">
      <c r="B248" s="284"/>
      <c r="C248" s="284"/>
      <c r="D248" s="284"/>
    </row>
    <row r="249" spans="2:4" x14ac:dyDescent="0.2">
      <c r="B249" s="284"/>
      <c r="C249" s="284"/>
      <c r="D249" s="284"/>
    </row>
    <row r="250" spans="2:4" x14ac:dyDescent="0.2">
      <c r="B250" s="284"/>
      <c r="C250" s="284"/>
      <c r="D250" s="284"/>
    </row>
    <row r="251" spans="2:4" x14ac:dyDescent="0.2">
      <c r="B251" s="284"/>
      <c r="C251" s="284"/>
      <c r="D251" s="284"/>
    </row>
    <row r="252" spans="2:4" x14ac:dyDescent="0.2">
      <c r="B252" s="284"/>
      <c r="C252" s="284"/>
      <c r="D252" s="284"/>
    </row>
    <row r="253" spans="2:4" x14ac:dyDescent="0.2">
      <c r="B253" s="284"/>
      <c r="C253" s="284"/>
      <c r="D253" s="284"/>
    </row>
    <row r="254" spans="2:4" x14ac:dyDescent="0.2">
      <c r="B254" s="284"/>
      <c r="C254" s="284"/>
      <c r="D254" s="284"/>
    </row>
    <row r="255" spans="2:4" x14ac:dyDescent="0.2">
      <c r="B255" s="284"/>
      <c r="C255" s="284"/>
      <c r="D255" s="284"/>
    </row>
    <row r="256" spans="2:4" x14ac:dyDescent="0.2">
      <c r="B256" s="284"/>
      <c r="C256" s="284"/>
      <c r="D256" s="284"/>
    </row>
    <row r="257" spans="2:4" x14ac:dyDescent="0.2">
      <c r="B257" s="284"/>
      <c r="C257" s="284"/>
      <c r="D257" s="284"/>
    </row>
    <row r="258" spans="2:4" x14ac:dyDescent="0.2">
      <c r="B258" s="284"/>
      <c r="C258" s="284"/>
      <c r="D258" s="284"/>
    </row>
    <row r="259" spans="2:4" x14ac:dyDescent="0.2">
      <c r="B259" s="284"/>
      <c r="C259" s="284"/>
      <c r="D259" s="284"/>
    </row>
    <row r="260" spans="2:4" x14ac:dyDescent="0.2">
      <c r="B260" s="284"/>
      <c r="C260" s="284"/>
      <c r="D260" s="284"/>
    </row>
    <row r="261" spans="2:4" x14ac:dyDescent="0.2">
      <c r="B261" s="284"/>
      <c r="C261" s="284"/>
      <c r="D261" s="284"/>
    </row>
    <row r="262" spans="2:4" x14ac:dyDescent="0.2">
      <c r="B262" s="284"/>
      <c r="C262" s="284"/>
      <c r="D262" s="284"/>
    </row>
    <row r="263" spans="2:4" x14ac:dyDescent="0.2">
      <c r="B263" s="284"/>
      <c r="C263" s="284"/>
      <c r="D263" s="284"/>
    </row>
    <row r="264" spans="2:4" x14ac:dyDescent="0.2">
      <c r="B264" s="284"/>
      <c r="C264" s="284"/>
      <c r="D264" s="284"/>
    </row>
    <row r="265" spans="2:4" x14ac:dyDescent="0.2">
      <c r="B265" s="284"/>
      <c r="C265" s="284"/>
      <c r="D265" s="284"/>
    </row>
    <row r="266" spans="2:4" x14ac:dyDescent="0.2">
      <c r="B266" s="284"/>
      <c r="C266" s="284"/>
      <c r="D266" s="284"/>
    </row>
    <row r="267" spans="2:4" x14ac:dyDescent="0.2">
      <c r="B267" s="284"/>
      <c r="C267" s="284"/>
      <c r="D267" s="284"/>
    </row>
    <row r="268" spans="2:4" x14ac:dyDescent="0.2">
      <c r="B268" s="284"/>
      <c r="C268" s="284"/>
      <c r="D268" s="284"/>
    </row>
    <row r="269" spans="2:4" x14ac:dyDescent="0.2">
      <c r="B269" s="284"/>
      <c r="C269" s="284"/>
      <c r="D269" s="284"/>
    </row>
    <row r="270" spans="2:4" x14ac:dyDescent="0.2">
      <c r="B270" s="284"/>
      <c r="C270" s="284"/>
      <c r="D270" s="284"/>
    </row>
    <row r="271" spans="2:4" x14ac:dyDescent="0.2">
      <c r="B271" s="284"/>
      <c r="C271" s="284"/>
      <c r="D271" s="284"/>
    </row>
    <row r="272" spans="2:4" x14ac:dyDescent="0.2">
      <c r="B272" s="284"/>
      <c r="C272" s="284"/>
      <c r="D272" s="284"/>
    </row>
    <row r="273" spans="2:4" x14ac:dyDescent="0.2">
      <c r="B273" s="284"/>
      <c r="C273" s="284"/>
      <c r="D273" s="284"/>
    </row>
    <row r="274" spans="2:4" x14ac:dyDescent="0.2">
      <c r="B274" s="284"/>
      <c r="C274" s="284"/>
      <c r="D274" s="284"/>
    </row>
    <row r="275" spans="2:4" x14ac:dyDescent="0.2">
      <c r="B275" s="284"/>
      <c r="C275" s="284"/>
      <c r="D275" s="284"/>
    </row>
    <row r="276" spans="2:4" x14ac:dyDescent="0.2">
      <c r="B276" s="284"/>
      <c r="C276" s="284"/>
      <c r="D276" s="284"/>
    </row>
    <row r="277" spans="2:4" x14ac:dyDescent="0.2">
      <c r="B277" s="284"/>
      <c r="C277" s="284"/>
      <c r="D277" s="284"/>
    </row>
    <row r="278" spans="2:4" x14ac:dyDescent="0.2">
      <c r="B278" s="284"/>
      <c r="C278" s="284"/>
      <c r="D278" s="284"/>
    </row>
    <row r="279" spans="2:4" x14ac:dyDescent="0.2">
      <c r="B279" s="284"/>
      <c r="C279" s="284"/>
      <c r="D279" s="284"/>
    </row>
    <row r="280" spans="2:4" x14ac:dyDescent="0.2">
      <c r="B280" s="284"/>
      <c r="C280" s="284"/>
      <c r="D280" s="284"/>
    </row>
    <row r="281" spans="2:4" x14ac:dyDescent="0.2">
      <c r="B281" s="284"/>
      <c r="C281" s="284"/>
      <c r="D281" s="284"/>
    </row>
    <row r="282" spans="2:4" x14ac:dyDescent="0.2">
      <c r="B282" s="284"/>
      <c r="C282" s="284"/>
      <c r="D282" s="284"/>
    </row>
    <row r="283" spans="2:4" x14ac:dyDescent="0.2">
      <c r="B283" s="284"/>
      <c r="C283" s="284"/>
      <c r="D283" s="284"/>
    </row>
    <row r="284" spans="2:4" x14ac:dyDescent="0.2">
      <c r="B284" s="284"/>
      <c r="C284" s="284"/>
      <c r="D284" s="284"/>
    </row>
    <row r="285" spans="2:4" x14ac:dyDescent="0.2">
      <c r="B285" s="284"/>
      <c r="C285" s="284"/>
      <c r="D285" s="284"/>
    </row>
    <row r="286" spans="2:4" x14ac:dyDescent="0.2">
      <c r="B286" s="284"/>
      <c r="C286" s="284"/>
      <c r="D286" s="284"/>
    </row>
    <row r="287" spans="2:4" x14ac:dyDescent="0.2">
      <c r="B287" s="284"/>
      <c r="C287" s="284"/>
      <c r="D287" s="284"/>
    </row>
    <row r="288" spans="2:4" x14ac:dyDescent="0.2">
      <c r="B288" s="284"/>
      <c r="C288" s="284"/>
      <c r="D288" s="284"/>
    </row>
    <row r="289" spans="2:4" x14ac:dyDescent="0.2">
      <c r="B289" s="284"/>
      <c r="C289" s="284"/>
      <c r="D289" s="284"/>
    </row>
    <row r="290" spans="2:4" x14ac:dyDescent="0.2">
      <c r="B290" s="284"/>
      <c r="C290" s="284"/>
      <c r="D290" s="284"/>
    </row>
    <row r="291" spans="2:4" x14ac:dyDescent="0.2">
      <c r="B291" s="284"/>
      <c r="C291" s="284"/>
      <c r="D291" s="284"/>
    </row>
    <row r="292" spans="2:4" x14ac:dyDescent="0.2">
      <c r="B292" s="284"/>
      <c r="C292" s="284"/>
      <c r="D292" s="284"/>
    </row>
    <row r="293" spans="2:4" x14ac:dyDescent="0.2">
      <c r="B293" s="284"/>
      <c r="C293" s="284"/>
      <c r="D293" s="284"/>
    </row>
    <row r="294" spans="2:4" x14ac:dyDescent="0.2">
      <c r="B294" s="284"/>
      <c r="C294" s="284"/>
      <c r="D294" s="284"/>
    </row>
    <row r="295" spans="2:4" x14ac:dyDescent="0.2">
      <c r="B295" s="284"/>
      <c r="C295" s="284"/>
      <c r="D295" s="284"/>
    </row>
    <row r="296" spans="2:4" x14ac:dyDescent="0.2">
      <c r="B296" s="284"/>
      <c r="C296" s="284"/>
      <c r="D296" s="284"/>
    </row>
    <row r="297" spans="2:4" x14ac:dyDescent="0.2">
      <c r="B297" s="284"/>
      <c r="C297" s="284"/>
      <c r="D297" s="284"/>
    </row>
    <row r="298" spans="2:4" x14ac:dyDescent="0.2">
      <c r="B298" s="284"/>
      <c r="C298" s="284"/>
      <c r="D298" s="284"/>
    </row>
    <row r="299" spans="2:4" x14ac:dyDescent="0.2">
      <c r="B299" s="284"/>
      <c r="C299" s="284"/>
      <c r="D299" s="284"/>
    </row>
    <row r="300" spans="2:4" x14ac:dyDescent="0.2">
      <c r="B300" s="284"/>
      <c r="C300" s="284"/>
      <c r="D300" s="284"/>
    </row>
    <row r="301" spans="2:4" x14ac:dyDescent="0.2">
      <c r="B301" s="284"/>
      <c r="C301" s="284"/>
      <c r="D301" s="284"/>
    </row>
    <row r="302" spans="2:4" x14ac:dyDescent="0.2">
      <c r="B302" s="284"/>
      <c r="C302" s="284"/>
      <c r="D302" s="284"/>
    </row>
    <row r="303" spans="2:4" x14ac:dyDescent="0.2">
      <c r="B303" s="284"/>
      <c r="C303" s="284"/>
      <c r="D303" s="284"/>
    </row>
    <row r="304" spans="2:4" x14ac:dyDescent="0.2">
      <c r="B304" s="284"/>
      <c r="C304" s="284"/>
      <c r="D304" s="284"/>
    </row>
    <row r="305" spans="2:4" x14ac:dyDescent="0.2">
      <c r="B305" s="284"/>
      <c r="C305" s="284"/>
      <c r="D305" s="284"/>
    </row>
    <row r="306" spans="2:4" x14ac:dyDescent="0.2">
      <c r="B306" s="284"/>
      <c r="C306" s="284"/>
      <c r="D306" s="284"/>
    </row>
    <row r="307" spans="2:4" x14ac:dyDescent="0.2">
      <c r="B307" s="284"/>
      <c r="C307" s="284"/>
      <c r="D307" s="284"/>
    </row>
    <row r="308" spans="2:4" x14ac:dyDescent="0.2">
      <c r="B308" s="284"/>
      <c r="C308" s="284"/>
      <c r="D308" s="284"/>
    </row>
    <row r="309" spans="2:4" x14ac:dyDescent="0.2">
      <c r="B309" s="284"/>
      <c r="C309" s="284"/>
      <c r="D309" s="284"/>
    </row>
    <row r="310" spans="2:4" x14ac:dyDescent="0.2">
      <c r="B310" s="284"/>
      <c r="C310" s="284"/>
      <c r="D310" s="284"/>
    </row>
    <row r="311" spans="2:4" x14ac:dyDescent="0.2">
      <c r="B311" s="284"/>
      <c r="C311" s="284"/>
      <c r="D311" s="284"/>
    </row>
    <row r="312" spans="2:4" x14ac:dyDescent="0.2">
      <c r="B312" s="284"/>
      <c r="C312" s="284"/>
      <c r="D312" s="284"/>
    </row>
    <row r="313" spans="2:4" x14ac:dyDescent="0.2">
      <c r="B313" s="284"/>
      <c r="C313" s="284"/>
      <c r="D313" s="284"/>
    </row>
    <row r="314" spans="2:4" x14ac:dyDescent="0.2">
      <c r="B314" s="284"/>
      <c r="C314" s="284"/>
      <c r="D314" s="284"/>
    </row>
    <row r="315" spans="2:4" x14ac:dyDescent="0.2">
      <c r="B315" s="284"/>
      <c r="C315" s="284"/>
      <c r="D315" s="284"/>
    </row>
    <row r="316" spans="2:4" x14ac:dyDescent="0.2">
      <c r="B316" s="284"/>
      <c r="C316" s="284"/>
      <c r="D316" s="284"/>
    </row>
    <row r="317" spans="2:4" x14ac:dyDescent="0.2">
      <c r="B317" s="284"/>
      <c r="C317" s="284"/>
      <c r="D317" s="284"/>
    </row>
    <row r="318" spans="2:4" x14ac:dyDescent="0.2">
      <c r="B318" s="284"/>
      <c r="C318" s="284"/>
      <c r="D318" s="284"/>
    </row>
    <row r="319" spans="2:4" x14ac:dyDescent="0.2">
      <c r="B319" s="284"/>
      <c r="C319" s="284"/>
      <c r="D319" s="284"/>
    </row>
    <row r="320" spans="2:4" x14ac:dyDescent="0.2">
      <c r="B320" s="284"/>
      <c r="C320" s="284"/>
      <c r="D320" s="284"/>
    </row>
    <row r="321" spans="2:4" x14ac:dyDescent="0.2">
      <c r="B321" s="284"/>
      <c r="C321" s="284"/>
      <c r="D321" s="284"/>
    </row>
    <row r="322" spans="2:4" x14ac:dyDescent="0.2">
      <c r="B322" s="284"/>
      <c r="C322" s="284"/>
      <c r="D322" s="284"/>
    </row>
    <row r="323" spans="2:4" x14ac:dyDescent="0.2">
      <c r="B323" s="284"/>
      <c r="C323" s="284"/>
      <c r="D323" s="284"/>
    </row>
    <row r="324" spans="2:4" x14ac:dyDescent="0.2">
      <c r="B324" s="284"/>
      <c r="C324" s="284"/>
      <c r="D324" s="284"/>
    </row>
    <row r="325" spans="2:4" x14ac:dyDescent="0.2">
      <c r="B325" s="284"/>
      <c r="C325" s="284"/>
      <c r="D325" s="284"/>
    </row>
    <row r="326" spans="2:4" x14ac:dyDescent="0.2">
      <c r="B326" s="284"/>
      <c r="C326" s="284"/>
      <c r="D326" s="284"/>
    </row>
    <row r="327" spans="2:4" x14ac:dyDescent="0.2">
      <c r="B327" s="284"/>
      <c r="C327" s="284"/>
      <c r="D327" s="284"/>
    </row>
    <row r="328" spans="2:4" x14ac:dyDescent="0.2">
      <c r="B328" s="284"/>
      <c r="C328" s="284"/>
      <c r="D328" s="284"/>
    </row>
    <row r="329" spans="2:4" x14ac:dyDescent="0.2">
      <c r="B329" s="284"/>
      <c r="C329" s="284"/>
      <c r="D329" s="284"/>
    </row>
    <row r="330" spans="2:4" x14ac:dyDescent="0.2">
      <c r="B330" s="284"/>
      <c r="C330" s="284"/>
      <c r="D330" s="284"/>
    </row>
    <row r="331" spans="2:4" x14ac:dyDescent="0.2">
      <c r="B331" s="284"/>
      <c r="C331" s="284"/>
      <c r="D331" s="284"/>
    </row>
    <row r="332" spans="2:4" x14ac:dyDescent="0.2">
      <c r="B332" s="284"/>
      <c r="C332" s="284"/>
      <c r="D332" s="284"/>
    </row>
    <row r="333" spans="2:4" x14ac:dyDescent="0.2">
      <c r="B333" s="284"/>
      <c r="C333" s="284"/>
      <c r="D333" s="284"/>
    </row>
    <row r="334" spans="2:4" x14ac:dyDescent="0.2">
      <c r="B334" s="284"/>
      <c r="C334" s="284"/>
      <c r="D334" s="284"/>
    </row>
    <row r="335" spans="2:4" x14ac:dyDescent="0.2">
      <c r="B335" s="284"/>
      <c r="C335" s="284"/>
      <c r="D335" s="284"/>
    </row>
    <row r="336" spans="2:4" x14ac:dyDescent="0.2">
      <c r="B336" s="284"/>
      <c r="C336" s="284"/>
      <c r="D336" s="284"/>
    </row>
    <row r="337" spans="2:4" x14ac:dyDescent="0.2">
      <c r="B337" s="284"/>
      <c r="C337" s="284"/>
      <c r="D337" s="284"/>
    </row>
    <row r="338" spans="2:4" x14ac:dyDescent="0.2">
      <c r="B338" s="284"/>
      <c r="C338" s="284"/>
      <c r="D338" s="284"/>
    </row>
    <row r="339" spans="2:4" x14ac:dyDescent="0.2">
      <c r="B339" s="284"/>
      <c r="C339" s="284"/>
      <c r="D339" s="284"/>
    </row>
    <row r="340" spans="2:4" x14ac:dyDescent="0.2">
      <c r="B340" s="284"/>
      <c r="C340" s="284"/>
      <c r="D340" s="284"/>
    </row>
    <row r="341" spans="2:4" x14ac:dyDescent="0.2">
      <c r="B341" s="284"/>
      <c r="C341" s="284"/>
      <c r="D341" s="284"/>
    </row>
    <row r="342" spans="2:4" x14ac:dyDescent="0.2">
      <c r="B342" s="284"/>
      <c r="C342" s="284"/>
      <c r="D342" s="284"/>
    </row>
    <row r="343" spans="2:4" x14ac:dyDescent="0.2">
      <c r="B343" s="284"/>
      <c r="C343" s="284"/>
      <c r="D343" s="284"/>
    </row>
    <row r="344" spans="2:4" x14ac:dyDescent="0.2">
      <c r="B344" s="284"/>
      <c r="C344" s="284"/>
      <c r="D344" s="284"/>
    </row>
    <row r="345" spans="2:4" x14ac:dyDescent="0.2">
      <c r="B345" s="284"/>
      <c r="C345" s="284"/>
      <c r="D345" s="284"/>
    </row>
    <row r="346" spans="2:4" x14ac:dyDescent="0.2">
      <c r="B346" s="284"/>
      <c r="C346" s="284"/>
      <c r="D346" s="284"/>
    </row>
    <row r="347" spans="2:4" x14ac:dyDescent="0.2">
      <c r="B347" s="284"/>
      <c r="C347" s="284"/>
      <c r="D347" s="284"/>
    </row>
    <row r="348" spans="2:4" x14ac:dyDescent="0.2">
      <c r="B348" s="284"/>
      <c r="C348" s="284"/>
      <c r="D348" s="284"/>
    </row>
    <row r="349" spans="2:4" x14ac:dyDescent="0.2">
      <c r="B349" s="284"/>
      <c r="C349" s="284"/>
      <c r="D349" s="284"/>
    </row>
    <row r="350" spans="2:4" x14ac:dyDescent="0.2">
      <c r="B350" s="284"/>
      <c r="C350" s="284"/>
      <c r="D350" s="284"/>
    </row>
    <row r="351" spans="2:4" x14ac:dyDescent="0.2">
      <c r="B351" s="284"/>
      <c r="C351" s="284"/>
      <c r="D351" s="284"/>
    </row>
    <row r="352" spans="2:4" x14ac:dyDescent="0.2">
      <c r="B352" s="284"/>
      <c r="C352" s="284"/>
      <c r="D352" s="284"/>
    </row>
    <row r="353" spans="2:4" x14ac:dyDescent="0.2">
      <c r="B353" s="284"/>
      <c r="C353" s="284"/>
      <c r="D353" s="284"/>
    </row>
    <row r="354" spans="2:4" x14ac:dyDescent="0.2">
      <c r="B354" s="284"/>
      <c r="C354" s="284"/>
      <c r="D354" s="284"/>
    </row>
    <row r="355" spans="2:4" x14ac:dyDescent="0.2">
      <c r="B355" s="284"/>
      <c r="C355" s="284"/>
      <c r="D355" s="284"/>
    </row>
    <row r="356" spans="2:4" x14ac:dyDescent="0.2">
      <c r="B356" s="284"/>
      <c r="C356" s="284"/>
      <c r="D356" s="284"/>
    </row>
    <row r="357" spans="2:4" x14ac:dyDescent="0.2">
      <c r="B357" s="284"/>
      <c r="C357" s="284"/>
      <c r="D357" s="284"/>
    </row>
    <row r="358" spans="2:4" x14ac:dyDescent="0.2">
      <c r="B358" s="284"/>
      <c r="C358" s="284"/>
      <c r="D358" s="284"/>
    </row>
    <row r="359" spans="2:4" x14ac:dyDescent="0.2">
      <c r="B359" s="284"/>
      <c r="C359" s="284"/>
      <c r="D359" s="284"/>
    </row>
    <row r="360" spans="2:4" x14ac:dyDescent="0.2">
      <c r="B360" s="284"/>
      <c r="C360" s="284"/>
      <c r="D360" s="284"/>
    </row>
    <row r="361" spans="2:4" x14ac:dyDescent="0.2">
      <c r="B361" s="284"/>
      <c r="C361" s="284"/>
      <c r="D361" s="284"/>
    </row>
    <row r="362" spans="2:4" x14ac:dyDescent="0.2">
      <c r="B362" s="284"/>
      <c r="C362" s="284"/>
      <c r="D362" s="284"/>
    </row>
    <row r="363" spans="2:4" x14ac:dyDescent="0.2">
      <c r="B363" s="284"/>
      <c r="C363" s="284"/>
      <c r="D363" s="284"/>
    </row>
    <row r="364" spans="2:4" x14ac:dyDescent="0.2">
      <c r="B364" s="284"/>
      <c r="C364" s="284"/>
      <c r="D364" s="284"/>
    </row>
    <row r="365" spans="2:4" x14ac:dyDescent="0.2">
      <c r="B365" s="284"/>
      <c r="C365" s="284"/>
      <c r="D365" s="284"/>
    </row>
    <row r="366" spans="2:4" x14ac:dyDescent="0.2">
      <c r="B366" s="284"/>
      <c r="C366" s="284"/>
      <c r="D366" s="284"/>
    </row>
    <row r="367" spans="2:4" x14ac:dyDescent="0.2">
      <c r="B367" s="284"/>
      <c r="C367" s="284"/>
      <c r="D367" s="284"/>
    </row>
    <row r="368" spans="2:4" x14ac:dyDescent="0.2">
      <c r="B368" s="284"/>
      <c r="C368" s="284"/>
      <c r="D368" s="284"/>
    </row>
    <row r="369" spans="2:4" x14ac:dyDescent="0.2">
      <c r="B369" s="284"/>
      <c r="C369" s="284"/>
      <c r="D369" s="284"/>
    </row>
    <row r="370" spans="2:4" x14ac:dyDescent="0.2">
      <c r="B370" s="284"/>
      <c r="C370" s="284"/>
      <c r="D370" s="284"/>
    </row>
    <row r="371" spans="2:4" x14ac:dyDescent="0.2">
      <c r="B371" s="284"/>
      <c r="C371" s="284"/>
      <c r="D371" s="284"/>
    </row>
    <row r="372" spans="2:4" x14ac:dyDescent="0.2">
      <c r="B372" s="284"/>
      <c r="C372" s="284"/>
      <c r="D372" s="284"/>
    </row>
    <row r="373" spans="2:4" x14ac:dyDescent="0.2">
      <c r="B373" s="284"/>
      <c r="C373" s="284"/>
      <c r="D373" s="284"/>
    </row>
    <row r="374" spans="2:4" x14ac:dyDescent="0.2">
      <c r="B374" s="284"/>
      <c r="C374" s="284"/>
      <c r="D374" s="284"/>
    </row>
    <row r="375" spans="2:4" x14ac:dyDescent="0.2">
      <c r="B375" s="284"/>
      <c r="C375" s="284"/>
      <c r="D375" s="284"/>
    </row>
    <row r="376" spans="2:4" x14ac:dyDescent="0.2">
      <c r="B376" s="284"/>
      <c r="C376" s="284"/>
      <c r="D376" s="284"/>
    </row>
    <row r="377" spans="2:4" x14ac:dyDescent="0.2">
      <c r="B377" s="284"/>
      <c r="C377" s="284"/>
      <c r="D377" s="284"/>
    </row>
    <row r="378" spans="2:4" x14ac:dyDescent="0.2">
      <c r="B378" s="284"/>
      <c r="C378" s="284"/>
      <c r="D378" s="284"/>
    </row>
    <row r="379" spans="2:4" x14ac:dyDescent="0.2">
      <c r="B379" s="284"/>
      <c r="C379" s="284"/>
      <c r="D379" s="284"/>
    </row>
    <row r="380" spans="2:4" x14ac:dyDescent="0.2">
      <c r="B380" s="284"/>
      <c r="C380" s="284"/>
      <c r="D380" s="284"/>
    </row>
    <row r="381" spans="2:4" x14ac:dyDescent="0.2">
      <c r="B381" s="284"/>
      <c r="C381" s="284"/>
      <c r="D381" s="284"/>
    </row>
    <row r="382" spans="2:4" x14ac:dyDescent="0.2">
      <c r="B382" s="284"/>
      <c r="C382" s="284"/>
      <c r="D382" s="284"/>
    </row>
    <row r="383" spans="2:4" x14ac:dyDescent="0.2">
      <c r="B383" s="284"/>
      <c r="C383" s="284"/>
      <c r="D383" s="284"/>
    </row>
    <row r="384" spans="2:4" x14ac:dyDescent="0.2">
      <c r="B384" s="284"/>
      <c r="C384" s="284"/>
      <c r="D384" s="284"/>
    </row>
    <row r="385" spans="2:4" x14ac:dyDescent="0.2">
      <c r="B385" s="284"/>
      <c r="C385" s="284"/>
      <c r="D385" s="284"/>
    </row>
    <row r="386" spans="2:4" x14ac:dyDescent="0.2">
      <c r="B386" s="284"/>
      <c r="C386" s="284"/>
      <c r="D386" s="284"/>
    </row>
    <row r="387" spans="2:4" x14ac:dyDescent="0.2">
      <c r="B387" s="284"/>
      <c r="C387" s="284"/>
      <c r="D387" s="284"/>
    </row>
    <row r="388" spans="2:4" x14ac:dyDescent="0.2">
      <c r="B388" s="284"/>
      <c r="C388" s="284"/>
      <c r="D388" s="284"/>
    </row>
    <row r="389" spans="2:4" x14ac:dyDescent="0.2">
      <c r="B389" s="284"/>
      <c r="C389" s="284"/>
      <c r="D389" s="284"/>
    </row>
    <row r="390" spans="2:4" x14ac:dyDescent="0.2">
      <c r="B390" s="284"/>
      <c r="C390" s="284"/>
      <c r="D390" s="284"/>
    </row>
    <row r="391" spans="2:4" x14ac:dyDescent="0.2">
      <c r="B391" s="284"/>
      <c r="C391" s="284"/>
      <c r="D391" s="284"/>
    </row>
    <row r="392" spans="2:4" x14ac:dyDescent="0.2">
      <c r="B392" s="284"/>
      <c r="C392" s="284"/>
      <c r="D392" s="284"/>
    </row>
    <row r="393" spans="2:4" x14ac:dyDescent="0.2">
      <c r="B393" s="284"/>
      <c r="C393" s="284"/>
      <c r="D393" s="284"/>
    </row>
    <row r="394" spans="2:4" x14ac:dyDescent="0.2">
      <c r="B394" s="284"/>
      <c r="C394" s="284"/>
      <c r="D394" s="284"/>
    </row>
    <row r="395" spans="2:4" x14ac:dyDescent="0.2">
      <c r="B395" s="284"/>
      <c r="C395" s="284"/>
      <c r="D395" s="284"/>
    </row>
    <row r="396" spans="2:4" x14ac:dyDescent="0.2">
      <c r="B396" s="284"/>
      <c r="C396" s="284"/>
      <c r="D396" s="284"/>
    </row>
    <row r="397" spans="2:4" x14ac:dyDescent="0.2">
      <c r="B397" s="284"/>
      <c r="C397" s="284"/>
      <c r="D397" s="284"/>
    </row>
    <row r="398" spans="2:4" x14ac:dyDescent="0.2">
      <c r="B398" s="284"/>
      <c r="C398" s="284"/>
      <c r="D398" s="284"/>
    </row>
    <row r="399" spans="2:4" x14ac:dyDescent="0.2">
      <c r="B399" s="284"/>
      <c r="C399" s="284"/>
      <c r="D399" s="284"/>
    </row>
    <row r="400" spans="2:4" x14ac:dyDescent="0.2">
      <c r="B400" s="284"/>
      <c r="C400" s="284"/>
      <c r="D400" s="284"/>
    </row>
    <row r="401" spans="2:4" x14ac:dyDescent="0.2">
      <c r="B401" s="284"/>
      <c r="C401" s="284"/>
      <c r="D401" s="284"/>
    </row>
    <row r="402" spans="2:4" x14ac:dyDescent="0.2">
      <c r="B402" s="284"/>
      <c r="C402" s="284"/>
      <c r="D402" s="284"/>
    </row>
    <row r="403" spans="2:4" x14ac:dyDescent="0.2">
      <c r="B403" s="284"/>
      <c r="C403" s="284"/>
      <c r="D403" s="284"/>
    </row>
    <row r="404" spans="2:4" x14ac:dyDescent="0.2">
      <c r="B404" s="284"/>
      <c r="C404" s="284"/>
      <c r="D404" s="284"/>
    </row>
    <row r="405" spans="2:4" x14ac:dyDescent="0.2">
      <c r="B405" s="284"/>
      <c r="C405" s="284"/>
      <c r="D405" s="284"/>
    </row>
    <row r="406" spans="2:4" x14ac:dyDescent="0.2">
      <c r="B406" s="284"/>
      <c r="C406" s="284"/>
      <c r="D406" s="284"/>
    </row>
    <row r="407" spans="2:4" x14ac:dyDescent="0.2">
      <c r="B407" s="284"/>
      <c r="C407" s="284"/>
      <c r="D407" s="284"/>
    </row>
    <row r="408" spans="2:4" x14ac:dyDescent="0.2">
      <c r="B408" s="284"/>
      <c r="C408" s="284"/>
      <c r="D408" s="284"/>
    </row>
    <row r="409" spans="2:4" x14ac:dyDescent="0.2">
      <c r="B409" s="284"/>
      <c r="C409" s="284"/>
      <c r="D409" s="284"/>
    </row>
    <row r="410" spans="2:4" x14ac:dyDescent="0.2">
      <c r="B410" s="284"/>
      <c r="C410" s="284"/>
      <c r="D410" s="284"/>
    </row>
    <row r="411" spans="2:4" x14ac:dyDescent="0.2">
      <c r="B411" s="284"/>
      <c r="C411" s="284"/>
      <c r="D411" s="284"/>
    </row>
    <row r="412" spans="2:4" x14ac:dyDescent="0.2">
      <c r="B412" s="284"/>
      <c r="C412" s="284"/>
      <c r="D412" s="284"/>
    </row>
    <row r="413" spans="2:4" x14ac:dyDescent="0.2">
      <c r="B413" s="284"/>
      <c r="C413" s="284"/>
      <c r="D413" s="284"/>
    </row>
    <row r="414" spans="2:4" x14ac:dyDescent="0.2">
      <c r="B414" s="284"/>
      <c r="C414" s="284"/>
      <c r="D414" s="284"/>
    </row>
    <row r="415" spans="2:4" x14ac:dyDescent="0.2">
      <c r="B415" s="284"/>
      <c r="C415" s="284"/>
      <c r="D415" s="284"/>
    </row>
    <row r="416" spans="2:4" x14ac:dyDescent="0.2">
      <c r="B416" s="284"/>
      <c r="C416" s="284"/>
      <c r="D416" s="284"/>
    </row>
    <row r="417" spans="2:4" x14ac:dyDescent="0.2">
      <c r="B417" s="284"/>
      <c r="C417" s="284"/>
      <c r="D417" s="284"/>
    </row>
    <row r="418" spans="2:4" x14ac:dyDescent="0.2">
      <c r="B418" s="284"/>
      <c r="C418" s="284"/>
      <c r="D418" s="284"/>
    </row>
    <row r="419" spans="2:4" x14ac:dyDescent="0.2">
      <c r="B419" s="284"/>
      <c r="C419" s="284"/>
      <c r="D419" s="284"/>
    </row>
    <row r="420" spans="2:4" x14ac:dyDescent="0.2">
      <c r="B420" s="284"/>
      <c r="C420" s="284"/>
      <c r="D420" s="284"/>
    </row>
    <row r="421" spans="2:4" x14ac:dyDescent="0.2">
      <c r="B421" s="284"/>
      <c r="C421" s="284"/>
      <c r="D421" s="284"/>
    </row>
    <row r="422" spans="2:4" x14ac:dyDescent="0.2">
      <c r="B422" s="284"/>
      <c r="C422" s="284"/>
      <c r="D422" s="284"/>
    </row>
    <row r="423" spans="2:4" x14ac:dyDescent="0.2">
      <c r="B423" s="284"/>
      <c r="C423" s="284"/>
      <c r="D423" s="284"/>
    </row>
    <row r="424" spans="2:4" x14ac:dyDescent="0.2">
      <c r="B424" s="284"/>
      <c r="C424" s="284"/>
      <c r="D424" s="284"/>
    </row>
    <row r="425" spans="2:4" x14ac:dyDescent="0.2">
      <c r="B425" s="284"/>
      <c r="C425" s="284"/>
      <c r="D425" s="284"/>
    </row>
    <row r="426" spans="2:4" x14ac:dyDescent="0.2">
      <c r="B426" s="284"/>
      <c r="C426" s="284"/>
      <c r="D426" s="284"/>
    </row>
    <row r="427" spans="2:4" x14ac:dyDescent="0.2">
      <c r="B427" s="284"/>
      <c r="C427" s="284"/>
      <c r="D427" s="284"/>
    </row>
    <row r="428" spans="2:4" x14ac:dyDescent="0.2">
      <c r="B428" s="284"/>
      <c r="C428" s="284"/>
      <c r="D428" s="284"/>
    </row>
    <row r="429" spans="2:4" x14ac:dyDescent="0.2">
      <c r="B429" s="284"/>
      <c r="C429" s="284"/>
      <c r="D429" s="284"/>
    </row>
    <row r="430" spans="2:4" x14ac:dyDescent="0.2">
      <c r="B430" s="284"/>
      <c r="C430" s="284"/>
      <c r="D430" s="284"/>
    </row>
    <row r="431" spans="2:4" x14ac:dyDescent="0.2">
      <c r="B431" s="284"/>
      <c r="C431" s="284"/>
      <c r="D431" s="284"/>
    </row>
    <row r="432" spans="2:4" x14ac:dyDescent="0.2">
      <c r="B432" s="284"/>
      <c r="C432" s="284"/>
      <c r="D432" s="284"/>
    </row>
    <row r="433" spans="2:4" x14ac:dyDescent="0.2">
      <c r="B433" s="284"/>
      <c r="C433" s="284"/>
      <c r="D433" s="284"/>
    </row>
    <row r="434" spans="2:4" x14ac:dyDescent="0.2">
      <c r="B434" s="284"/>
      <c r="C434" s="284"/>
      <c r="D434" s="284"/>
    </row>
    <row r="435" spans="2:4" x14ac:dyDescent="0.2">
      <c r="B435" s="284"/>
      <c r="C435" s="284"/>
      <c r="D435" s="284"/>
    </row>
    <row r="436" spans="2:4" x14ac:dyDescent="0.2">
      <c r="B436" s="284"/>
      <c r="C436" s="284"/>
      <c r="D436" s="284"/>
    </row>
    <row r="437" spans="2:4" x14ac:dyDescent="0.2">
      <c r="B437" s="284"/>
      <c r="C437" s="284"/>
      <c r="D437" s="284"/>
    </row>
    <row r="438" spans="2:4" x14ac:dyDescent="0.2">
      <c r="B438" s="284"/>
      <c r="C438" s="284"/>
      <c r="D438" s="284"/>
    </row>
    <row r="439" spans="2:4" x14ac:dyDescent="0.2">
      <c r="B439" s="284"/>
      <c r="C439" s="284"/>
      <c r="D439" s="284"/>
    </row>
    <row r="440" spans="2:4" x14ac:dyDescent="0.2">
      <c r="B440" s="284"/>
      <c r="C440" s="284"/>
      <c r="D440" s="284"/>
    </row>
    <row r="441" spans="2:4" x14ac:dyDescent="0.2">
      <c r="B441" s="284"/>
      <c r="C441" s="284"/>
      <c r="D441" s="284"/>
    </row>
    <row r="442" spans="2:4" x14ac:dyDescent="0.2">
      <c r="B442" s="284"/>
      <c r="C442" s="284"/>
      <c r="D442" s="284"/>
    </row>
    <row r="443" spans="2:4" x14ac:dyDescent="0.2">
      <c r="B443" s="284"/>
      <c r="C443" s="284"/>
      <c r="D443" s="284"/>
    </row>
    <row r="444" spans="2:4" x14ac:dyDescent="0.2">
      <c r="B444" s="284"/>
      <c r="C444" s="284"/>
      <c r="D444" s="284"/>
    </row>
    <row r="445" spans="2:4" x14ac:dyDescent="0.2">
      <c r="B445" s="284"/>
      <c r="C445" s="284"/>
      <c r="D445" s="284"/>
    </row>
    <row r="446" spans="2:4" x14ac:dyDescent="0.2">
      <c r="B446" s="284"/>
      <c r="C446" s="284"/>
      <c r="D446" s="284"/>
    </row>
    <row r="447" spans="2:4" x14ac:dyDescent="0.2">
      <c r="B447" s="284"/>
      <c r="C447" s="284"/>
      <c r="D447" s="284"/>
    </row>
    <row r="448" spans="2:4" x14ac:dyDescent="0.2">
      <c r="B448" s="284"/>
      <c r="C448" s="284"/>
      <c r="D448" s="284"/>
    </row>
    <row r="449" spans="2:4" x14ac:dyDescent="0.2">
      <c r="B449" s="284"/>
      <c r="C449" s="284"/>
      <c r="D449" s="284"/>
    </row>
    <row r="450" spans="2:4" x14ac:dyDescent="0.2">
      <c r="B450" s="284"/>
      <c r="C450" s="284"/>
      <c r="D450" s="284"/>
    </row>
    <row r="451" spans="2:4" x14ac:dyDescent="0.2">
      <c r="B451" s="284"/>
      <c r="C451" s="284"/>
      <c r="D451" s="284"/>
    </row>
    <row r="452" spans="2:4" x14ac:dyDescent="0.2">
      <c r="B452" s="284"/>
      <c r="C452" s="284"/>
      <c r="D452" s="284"/>
    </row>
    <row r="453" spans="2:4" x14ac:dyDescent="0.2">
      <c r="B453" s="284"/>
      <c r="C453" s="284"/>
      <c r="D453" s="284"/>
    </row>
    <row r="454" spans="2:4" x14ac:dyDescent="0.2">
      <c r="B454" s="284"/>
      <c r="C454" s="284"/>
      <c r="D454" s="284"/>
    </row>
    <row r="455" spans="2:4" x14ac:dyDescent="0.2">
      <c r="B455" s="284"/>
      <c r="C455" s="284"/>
      <c r="D455" s="284"/>
    </row>
    <row r="456" spans="2:4" x14ac:dyDescent="0.2">
      <c r="B456" s="284"/>
      <c r="C456" s="284"/>
      <c r="D456" s="284"/>
    </row>
    <row r="457" spans="2:4" x14ac:dyDescent="0.2">
      <c r="B457" s="284"/>
      <c r="C457" s="284"/>
      <c r="D457" s="284"/>
    </row>
    <row r="458" spans="2:4" x14ac:dyDescent="0.2">
      <c r="B458" s="284"/>
      <c r="C458" s="284"/>
      <c r="D458" s="284"/>
    </row>
    <row r="459" spans="2:4" x14ac:dyDescent="0.2">
      <c r="B459" s="284"/>
      <c r="C459" s="284"/>
      <c r="D459" s="284"/>
    </row>
    <row r="460" spans="2:4" x14ac:dyDescent="0.2">
      <c r="B460" s="284"/>
      <c r="C460" s="284"/>
      <c r="D460" s="284"/>
    </row>
    <row r="461" spans="2:4" x14ac:dyDescent="0.2">
      <c r="B461" s="284"/>
      <c r="C461" s="284"/>
      <c r="D461" s="284"/>
    </row>
    <row r="462" spans="2:4" x14ac:dyDescent="0.2">
      <c r="B462" s="284"/>
      <c r="C462" s="284"/>
      <c r="D462" s="284"/>
    </row>
    <row r="463" spans="2:4" x14ac:dyDescent="0.2">
      <c r="B463" s="284"/>
      <c r="C463" s="284"/>
      <c r="D463" s="284"/>
    </row>
    <row r="464" spans="2:4" x14ac:dyDescent="0.2">
      <c r="B464" s="284"/>
      <c r="C464" s="284"/>
      <c r="D464" s="284"/>
    </row>
    <row r="465" spans="2:4" x14ac:dyDescent="0.2">
      <c r="B465" s="284"/>
      <c r="C465" s="284"/>
      <c r="D465" s="284"/>
    </row>
    <row r="466" spans="2:4" x14ac:dyDescent="0.2">
      <c r="B466" s="284"/>
      <c r="C466" s="284"/>
      <c r="D466" s="284"/>
    </row>
    <row r="467" spans="2:4" x14ac:dyDescent="0.2">
      <c r="B467" s="284"/>
      <c r="C467" s="284"/>
      <c r="D467" s="284"/>
    </row>
    <row r="468" spans="2:4" x14ac:dyDescent="0.2">
      <c r="B468" s="284"/>
      <c r="C468" s="284"/>
      <c r="D468" s="284"/>
    </row>
    <row r="469" spans="2:4" x14ac:dyDescent="0.2">
      <c r="B469" s="284"/>
      <c r="C469" s="284"/>
      <c r="D469" s="284"/>
    </row>
    <row r="470" spans="2:4" x14ac:dyDescent="0.2">
      <c r="B470" s="284"/>
      <c r="C470" s="284"/>
      <c r="D470" s="284"/>
    </row>
    <row r="471" spans="2:4" x14ac:dyDescent="0.2">
      <c r="B471" s="284"/>
      <c r="C471" s="284"/>
      <c r="D471" s="284"/>
    </row>
    <row r="472" spans="2:4" x14ac:dyDescent="0.2">
      <c r="B472" s="284"/>
      <c r="C472" s="284"/>
      <c r="D472" s="284"/>
    </row>
    <row r="473" spans="2:4" x14ac:dyDescent="0.2">
      <c r="B473" s="284"/>
      <c r="C473" s="284"/>
      <c r="D473" s="284"/>
    </row>
    <row r="474" spans="2:4" x14ac:dyDescent="0.2">
      <c r="B474" s="284"/>
      <c r="C474" s="284"/>
      <c r="D474" s="284"/>
    </row>
    <row r="475" spans="2:4" x14ac:dyDescent="0.2">
      <c r="B475" s="284"/>
      <c r="C475" s="284"/>
      <c r="D475" s="284"/>
    </row>
    <row r="476" spans="2:4" x14ac:dyDescent="0.2">
      <c r="B476" s="284"/>
      <c r="C476" s="284"/>
      <c r="D476" s="284"/>
    </row>
    <row r="477" spans="2:4" x14ac:dyDescent="0.2">
      <c r="B477" s="284"/>
      <c r="C477" s="284"/>
      <c r="D477" s="284"/>
    </row>
    <row r="478" spans="2:4" x14ac:dyDescent="0.2">
      <c r="B478" s="284"/>
      <c r="C478" s="284"/>
      <c r="D478" s="284"/>
    </row>
    <row r="479" spans="2:4" x14ac:dyDescent="0.2">
      <c r="B479" s="284"/>
      <c r="C479" s="284"/>
      <c r="D479" s="284"/>
    </row>
    <row r="480" spans="2:4" x14ac:dyDescent="0.2">
      <c r="B480" s="284"/>
      <c r="C480" s="284"/>
      <c r="D480" s="284"/>
    </row>
    <row r="481" spans="2:4" x14ac:dyDescent="0.2">
      <c r="B481" s="284"/>
      <c r="C481" s="284"/>
      <c r="D481" s="284"/>
    </row>
    <row r="482" spans="2:4" x14ac:dyDescent="0.2">
      <c r="B482" s="284"/>
      <c r="C482" s="284"/>
      <c r="D482" s="284"/>
    </row>
    <row r="483" spans="2:4" x14ac:dyDescent="0.2">
      <c r="B483" s="284"/>
      <c r="C483" s="284"/>
      <c r="D483" s="284"/>
    </row>
    <row r="484" spans="2:4" x14ac:dyDescent="0.2">
      <c r="B484" s="284"/>
      <c r="C484" s="284"/>
      <c r="D484" s="284"/>
    </row>
    <row r="485" spans="2:4" x14ac:dyDescent="0.2">
      <c r="B485" s="284"/>
      <c r="C485" s="284"/>
      <c r="D485" s="284"/>
    </row>
    <row r="486" spans="2:4" x14ac:dyDescent="0.2">
      <c r="B486" s="284"/>
      <c r="C486" s="284"/>
      <c r="D486" s="284"/>
    </row>
    <row r="487" spans="2:4" x14ac:dyDescent="0.2">
      <c r="B487" s="284"/>
      <c r="C487" s="284"/>
      <c r="D487" s="284"/>
    </row>
    <row r="488" spans="2:4" x14ac:dyDescent="0.2">
      <c r="B488" s="284"/>
      <c r="C488" s="284"/>
      <c r="D488" s="284"/>
    </row>
    <row r="489" spans="2:4" x14ac:dyDescent="0.2">
      <c r="B489" s="284"/>
      <c r="C489" s="284"/>
      <c r="D489" s="284"/>
    </row>
    <row r="490" spans="2:4" x14ac:dyDescent="0.2">
      <c r="B490" s="284"/>
      <c r="C490" s="284"/>
      <c r="D490" s="284"/>
    </row>
    <row r="491" spans="2:4" x14ac:dyDescent="0.2">
      <c r="B491" s="284"/>
      <c r="C491" s="284"/>
      <c r="D491" s="284"/>
    </row>
    <row r="492" spans="2:4" x14ac:dyDescent="0.2">
      <c r="B492" s="284"/>
      <c r="C492" s="284"/>
      <c r="D492" s="284"/>
    </row>
    <row r="493" spans="2:4" x14ac:dyDescent="0.2">
      <c r="B493" s="284"/>
      <c r="C493" s="284"/>
      <c r="D493" s="284"/>
    </row>
    <row r="494" spans="2:4" x14ac:dyDescent="0.2">
      <c r="B494" s="284"/>
      <c r="C494" s="284"/>
      <c r="D494" s="284"/>
    </row>
    <row r="495" spans="2:4" x14ac:dyDescent="0.2">
      <c r="B495" s="284"/>
      <c r="C495" s="284"/>
      <c r="D495" s="284"/>
    </row>
    <row r="496" spans="2:4" x14ac:dyDescent="0.2">
      <c r="B496" s="284"/>
      <c r="C496" s="284"/>
      <c r="D496" s="284"/>
    </row>
    <row r="497" spans="2:4" x14ac:dyDescent="0.2">
      <c r="B497" s="284"/>
      <c r="C497" s="284"/>
      <c r="D497" s="284"/>
    </row>
    <row r="498" spans="2:4" x14ac:dyDescent="0.2">
      <c r="B498" s="284"/>
      <c r="C498" s="284"/>
      <c r="D498" s="284"/>
    </row>
    <row r="499" spans="2:4" x14ac:dyDescent="0.2">
      <c r="B499" s="284"/>
      <c r="C499" s="284"/>
      <c r="D499" s="284"/>
    </row>
    <row r="500" spans="2:4" x14ac:dyDescent="0.2">
      <c r="B500" s="284"/>
      <c r="C500" s="284"/>
      <c r="D500" s="284"/>
    </row>
    <row r="501" spans="2:4" x14ac:dyDescent="0.2">
      <c r="B501" s="284"/>
      <c r="C501" s="284"/>
      <c r="D501" s="284"/>
    </row>
    <row r="502" spans="2:4" x14ac:dyDescent="0.2">
      <c r="B502" s="284"/>
      <c r="C502" s="284"/>
      <c r="D502" s="284"/>
    </row>
    <row r="503" spans="2:4" x14ac:dyDescent="0.2">
      <c r="B503" s="284"/>
      <c r="C503" s="284"/>
      <c r="D503" s="284"/>
    </row>
    <row r="504" spans="2:4" x14ac:dyDescent="0.2">
      <c r="B504" s="284"/>
      <c r="C504" s="284"/>
      <c r="D504" s="284"/>
    </row>
    <row r="505" spans="2:4" x14ac:dyDescent="0.2">
      <c r="B505" s="284"/>
      <c r="C505" s="284"/>
      <c r="D505" s="284"/>
    </row>
    <row r="506" spans="2:4" x14ac:dyDescent="0.2">
      <c r="B506" s="284"/>
      <c r="C506" s="284"/>
      <c r="D506" s="284"/>
    </row>
    <row r="507" spans="2:4" x14ac:dyDescent="0.2">
      <c r="B507" s="284"/>
      <c r="C507" s="284"/>
      <c r="D507" s="284"/>
    </row>
    <row r="508" spans="2:4" x14ac:dyDescent="0.2">
      <c r="B508" s="284"/>
      <c r="C508" s="284"/>
      <c r="D508" s="284"/>
    </row>
    <row r="509" spans="2:4" x14ac:dyDescent="0.2">
      <c r="B509" s="284"/>
      <c r="C509" s="284"/>
      <c r="D509" s="284"/>
    </row>
    <row r="510" spans="2:4" x14ac:dyDescent="0.2">
      <c r="B510" s="284"/>
      <c r="C510" s="284"/>
      <c r="D510" s="284"/>
    </row>
    <row r="511" spans="2:4" x14ac:dyDescent="0.2">
      <c r="B511" s="284"/>
      <c r="C511" s="284"/>
      <c r="D511" s="284"/>
    </row>
    <row r="512" spans="2:4" x14ac:dyDescent="0.2">
      <c r="B512" s="284"/>
      <c r="C512" s="284"/>
      <c r="D512" s="284"/>
    </row>
    <row r="513" spans="2:4" x14ac:dyDescent="0.2">
      <c r="B513" s="284"/>
      <c r="C513" s="284"/>
      <c r="D513" s="284"/>
    </row>
    <row r="514" spans="2:4" x14ac:dyDescent="0.2">
      <c r="B514" s="284"/>
      <c r="C514" s="284"/>
      <c r="D514" s="284"/>
    </row>
    <row r="515" spans="2:4" x14ac:dyDescent="0.2">
      <c r="B515" s="284"/>
      <c r="C515" s="284"/>
      <c r="D515" s="284"/>
    </row>
    <row r="516" spans="2:4" x14ac:dyDescent="0.2">
      <c r="B516" s="284"/>
      <c r="C516" s="284"/>
      <c r="D516" s="284"/>
    </row>
    <row r="517" spans="2:4" x14ac:dyDescent="0.2">
      <c r="B517" s="284"/>
      <c r="C517" s="284"/>
      <c r="D517" s="284"/>
    </row>
    <row r="518" spans="2:4" x14ac:dyDescent="0.2">
      <c r="B518" s="284"/>
      <c r="C518" s="284"/>
      <c r="D518" s="284"/>
    </row>
    <row r="519" spans="2:4" x14ac:dyDescent="0.2">
      <c r="B519" s="284"/>
      <c r="C519" s="284"/>
      <c r="D519" s="284"/>
    </row>
    <row r="520" spans="2:4" x14ac:dyDescent="0.2">
      <c r="B520" s="284"/>
      <c r="C520" s="284"/>
      <c r="D520" s="284"/>
    </row>
    <row r="521" spans="2:4" x14ac:dyDescent="0.2">
      <c r="B521" s="284"/>
      <c r="C521" s="284"/>
      <c r="D521" s="284"/>
    </row>
    <row r="522" spans="2:4" x14ac:dyDescent="0.2">
      <c r="B522" s="284"/>
      <c r="C522" s="284"/>
      <c r="D522" s="284"/>
    </row>
    <row r="523" spans="2:4" x14ac:dyDescent="0.2">
      <c r="B523" s="284"/>
      <c r="C523" s="284"/>
      <c r="D523" s="284"/>
    </row>
    <row r="524" spans="2:4" x14ac:dyDescent="0.2">
      <c r="B524" s="284"/>
      <c r="C524" s="284"/>
      <c r="D524" s="284"/>
    </row>
    <row r="525" spans="2:4" x14ac:dyDescent="0.2">
      <c r="B525" s="284"/>
      <c r="C525" s="284"/>
      <c r="D525" s="284"/>
    </row>
    <row r="526" spans="2:4" x14ac:dyDescent="0.2">
      <c r="B526" s="284"/>
      <c r="C526" s="284"/>
      <c r="D526" s="284"/>
    </row>
    <row r="527" spans="2:4" x14ac:dyDescent="0.2">
      <c r="B527" s="284"/>
      <c r="C527" s="284"/>
      <c r="D527" s="284"/>
    </row>
    <row r="528" spans="2:4" x14ac:dyDescent="0.2">
      <c r="B528" s="284"/>
      <c r="C528" s="284"/>
      <c r="D528" s="284"/>
    </row>
    <row r="529" spans="2:4" x14ac:dyDescent="0.2">
      <c r="B529" s="284"/>
      <c r="C529" s="284"/>
      <c r="D529" s="284"/>
    </row>
    <row r="530" spans="2:4" x14ac:dyDescent="0.2">
      <c r="B530" s="284"/>
      <c r="C530" s="284"/>
      <c r="D530" s="284"/>
    </row>
    <row r="531" spans="2:4" x14ac:dyDescent="0.2">
      <c r="B531" s="284"/>
      <c r="C531" s="284"/>
      <c r="D531" s="284"/>
    </row>
    <row r="532" spans="2:4" x14ac:dyDescent="0.2">
      <c r="B532" s="284"/>
      <c r="C532" s="284"/>
      <c r="D532" s="284"/>
    </row>
    <row r="533" spans="2:4" x14ac:dyDescent="0.2">
      <c r="B533" s="284"/>
      <c r="C533" s="284"/>
      <c r="D533" s="284"/>
    </row>
    <row r="534" spans="2:4" x14ac:dyDescent="0.2">
      <c r="B534" s="284"/>
      <c r="C534" s="284"/>
      <c r="D534" s="284"/>
    </row>
    <row r="535" spans="2:4" x14ac:dyDescent="0.2">
      <c r="B535" s="284"/>
      <c r="C535" s="284"/>
      <c r="D535" s="284"/>
    </row>
    <row r="536" spans="2:4" x14ac:dyDescent="0.2">
      <c r="B536" s="284"/>
      <c r="C536" s="284"/>
      <c r="D536" s="284"/>
    </row>
    <row r="537" spans="2:4" x14ac:dyDescent="0.2">
      <c r="B537" s="284"/>
      <c r="C537" s="284"/>
      <c r="D537" s="284"/>
    </row>
    <row r="538" spans="2:4" x14ac:dyDescent="0.2">
      <c r="B538" s="284"/>
      <c r="C538" s="284"/>
      <c r="D538" s="284"/>
    </row>
    <row r="539" spans="2:4" x14ac:dyDescent="0.2">
      <c r="B539" s="284"/>
      <c r="C539" s="284"/>
      <c r="D539" s="284"/>
    </row>
    <row r="540" spans="2:4" x14ac:dyDescent="0.2">
      <c r="B540" s="284"/>
      <c r="C540" s="284"/>
      <c r="D540" s="284"/>
    </row>
    <row r="541" spans="2:4" x14ac:dyDescent="0.2">
      <c r="B541" s="284"/>
      <c r="C541" s="284"/>
      <c r="D541" s="284"/>
    </row>
    <row r="542" spans="2:4" x14ac:dyDescent="0.2">
      <c r="B542" s="284"/>
      <c r="C542" s="284"/>
      <c r="D542" s="284"/>
    </row>
    <row r="543" spans="2:4" x14ac:dyDescent="0.2">
      <c r="B543" s="284"/>
      <c r="C543" s="284"/>
      <c r="D543" s="284"/>
    </row>
    <row r="544" spans="2:4" x14ac:dyDescent="0.2">
      <c r="B544" s="284"/>
      <c r="C544" s="284"/>
      <c r="D544" s="284"/>
    </row>
    <row r="545" spans="2:4" x14ac:dyDescent="0.2">
      <c r="B545" s="284"/>
      <c r="C545" s="284"/>
      <c r="D545" s="284"/>
    </row>
    <row r="546" spans="2:4" x14ac:dyDescent="0.2">
      <c r="B546" s="284"/>
      <c r="C546" s="284"/>
      <c r="D546" s="284"/>
    </row>
    <row r="547" spans="2:4" x14ac:dyDescent="0.2">
      <c r="B547" s="284"/>
      <c r="C547" s="284"/>
      <c r="D547" s="284"/>
    </row>
    <row r="548" spans="2:4" x14ac:dyDescent="0.2">
      <c r="B548" s="284"/>
      <c r="C548" s="284"/>
      <c r="D548" s="284"/>
    </row>
    <row r="549" spans="2:4" x14ac:dyDescent="0.2">
      <c r="B549" s="284"/>
      <c r="C549" s="284"/>
      <c r="D549" s="284"/>
    </row>
    <row r="550" spans="2:4" x14ac:dyDescent="0.2">
      <c r="B550" s="284"/>
      <c r="C550" s="284"/>
      <c r="D550" s="284"/>
    </row>
    <row r="551" spans="2:4" x14ac:dyDescent="0.2">
      <c r="B551" s="284"/>
      <c r="C551" s="284"/>
      <c r="D551" s="284"/>
    </row>
    <row r="552" spans="2:4" x14ac:dyDescent="0.2">
      <c r="B552" s="284"/>
      <c r="C552" s="284"/>
      <c r="D552" s="284"/>
    </row>
    <row r="553" spans="2:4" x14ac:dyDescent="0.2">
      <c r="B553" s="284"/>
      <c r="C553" s="284"/>
      <c r="D553" s="284"/>
    </row>
    <row r="554" spans="2:4" x14ac:dyDescent="0.2">
      <c r="B554" s="284"/>
      <c r="C554" s="284"/>
      <c r="D554" s="284"/>
    </row>
    <row r="555" spans="2:4" x14ac:dyDescent="0.2">
      <c r="B555" s="284"/>
      <c r="C555" s="284"/>
      <c r="D555" s="284"/>
    </row>
    <row r="556" spans="2:4" x14ac:dyDescent="0.2">
      <c r="B556" s="284"/>
      <c r="C556" s="284"/>
      <c r="D556" s="284"/>
    </row>
    <row r="557" spans="2:4" x14ac:dyDescent="0.2">
      <c r="B557" s="284"/>
      <c r="C557" s="284"/>
      <c r="D557" s="284"/>
    </row>
    <row r="558" spans="2:4" x14ac:dyDescent="0.2">
      <c r="B558" s="284"/>
      <c r="C558" s="284"/>
      <c r="D558" s="284"/>
    </row>
    <row r="559" spans="2:4" x14ac:dyDescent="0.2">
      <c r="B559" s="284"/>
      <c r="C559" s="284"/>
      <c r="D559" s="284"/>
    </row>
    <row r="560" spans="2:4" x14ac:dyDescent="0.2">
      <c r="B560" s="284"/>
      <c r="C560" s="284"/>
      <c r="D560" s="284"/>
    </row>
    <row r="561" spans="2:4" x14ac:dyDescent="0.2">
      <c r="B561" s="284"/>
      <c r="C561" s="284"/>
      <c r="D561" s="284"/>
    </row>
    <row r="562" spans="2:4" x14ac:dyDescent="0.2">
      <c r="B562" s="284"/>
      <c r="C562" s="284"/>
      <c r="D562" s="284"/>
    </row>
    <row r="563" spans="2:4" x14ac:dyDescent="0.2">
      <c r="B563" s="284"/>
      <c r="C563" s="284"/>
      <c r="D563" s="284"/>
    </row>
    <row r="564" spans="2:4" x14ac:dyDescent="0.2">
      <c r="B564" s="284"/>
      <c r="C564" s="284"/>
      <c r="D564" s="284"/>
    </row>
    <row r="565" spans="2:4" x14ac:dyDescent="0.2">
      <c r="B565" s="284"/>
      <c r="C565" s="284"/>
      <c r="D565" s="284"/>
    </row>
    <row r="566" spans="2:4" x14ac:dyDescent="0.2">
      <c r="B566" s="284"/>
      <c r="C566" s="284"/>
      <c r="D566" s="284"/>
    </row>
    <row r="567" spans="2:4" x14ac:dyDescent="0.2">
      <c r="B567" s="284"/>
      <c r="C567" s="284"/>
      <c r="D567" s="284"/>
    </row>
    <row r="568" spans="2:4" x14ac:dyDescent="0.2">
      <c r="B568" s="284"/>
      <c r="C568" s="284"/>
      <c r="D568" s="284"/>
    </row>
    <row r="569" spans="2:4" x14ac:dyDescent="0.2">
      <c r="B569" s="284"/>
      <c r="C569" s="284"/>
      <c r="D569" s="284"/>
    </row>
    <row r="570" spans="2:4" x14ac:dyDescent="0.2">
      <c r="B570" s="284"/>
      <c r="C570" s="284"/>
      <c r="D570" s="284"/>
    </row>
    <row r="571" spans="2:4" x14ac:dyDescent="0.2">
      <c r="B571" s="284"/>
      <c r="C571" s="284"/>
      <c r="D571" s="284"/>
    </row>
    <row r="572" spans="2:4" x14ac:dyDescent="0.2">
      <c r="B572" s="284"/>
      <c r="C572" s="284"/>
      <c r="D572" s="284"/>
    </row>
    <row r="573" spans="2:4" x14ac:dyDescent="0.2">
      <c r="B573" s="284"/>
      <c r="C573" s="284"/>
      <c r="D573" s="284"/>
    </row>
    <row r="574" spans="2:4" x14ac:dyDescent="0.2">
      <c r="B574" s="284"/>
      <c r="C574" s="284"/>
      <c r="D574" s="284"/>
    </row>
    <row r="575" spans="2:4" x14ac:dyDescent="0.2">
      <c r="B575" s="284"/>
      <c r="C575" s="284"/>
      <c r="D575" s="284"/>
    </row>
    <row r="576" spans="2:4" x14ac:dyDescent="0.2">
      <c r="B576" s="284"/>
      <c r="C576" s="284"/>
      <c r="D576" s="284"/>
    </row>
    <row r="577" spans="2:4" x14ac:dyDescent="0.2">
      <c r="B577" s="284"/>
      <c r="C577" s="284"/>
      <c r="D577" s="284"/>
    </row>
    <row r="578" spans="2:4" x14ac:dyDescent="0.2">
      <c r="B578" s="284"/>
      <c r="C578" s="284"/>
      <c r="D578" s="284"/>
    </row>
    <row r="579" spans="2:4" x14ac:dyDescent="0.2">
      <c r="B579" s="284"/>
      <c r="C579" s="284"/>
      <c r="D579" s="284"/>
    </row>
    <row r="580" spans="2:4" x14ac:dyDescent="0.2">
      <c r="B580" s="284"/>
      <c r="C580" s="284"/>
      <c r="D580" s="284"/>
    </row>
    <row r="581" spans="2:4" x14ac:dyDescent="0.2">
      <c r="B581" s="284"/>
      <c r="C581" s="284"/>
      <c r="D581" s="284"/>
    </row>
    <row r="582" spans="2:4" x14ac:dyDescent="0.2">
      <c r="B582" s="284"/>
      <c r="C582" s="284"/>
      <c r="D582" s="284"/>
    </row>
    <row r="583" spans="2:4" x14ac:dyDescent="0.2">
      <c r="B583" s="284"/>
      <c r="C583" s="284"/>
      <c r="D583" s="284"/>
    </row>
    <row r="584" spans="2:4" x14ac:dyDescent="0.2">
      <c r="B584" s="284"/>
      <c r="C584" s="284"/>
      <c r="D584" s="284"/>
    </row>
    <row r="585" spans="2:4" x14ac:dyDescent="0.2">
      <c r="B585" s="284"/>
      <c r="C585" s="284"/>
      <c r="D585" s="284"/>
    </row>
    <row r="586" spans="2:4" x14ac:dyDescent="0.2">
      <c r="B586" s="284"/>
      <c r="C586" s="284"/>
      <c r="D586" s="284"/>
    </row>
    <row r="587" spans="2:4" x14ac:dyDescent="0.2">
      <c r="B587" s="284"/>
      <c r="C587" s="284"/>
      <c r="D587" s="284"/>
    </row>
    <row r="588" spans="2:4" x14ac:dyDescent="0.2">
      <c r="B588" s="284"/>
      <c r="C588" s="284"/>
      <c r="D588" s="284"/>
    </row>
    <row r="589" spans="2:4" x14ac:dyDescent="0.2">
      <c r="B589" s="284"/>
      <c r="C589" s="284"/>
      <c r="D589" s="284"/>
    </row>
    <row r="590" spans="2:4" x14ac:dyDescent="0.2">
      <c r="B590" s="284"/>
      <c r="C590" s="284"/>
      <c r="D590" s="284"/>
    </row>
    <row r="591" spans="2:4" x14ac:dyDescent="0.2">
      <c r="B591" s="284"/>
      <c r="C591" s="284"/>
      <c r="D591" s="284"/>
    </row>
    <row r="592" spans="2:4" x14ac:dyDescent="0.2">
      <c r="B592" s="284"/>
      <c r="C592" s="284"/>
      <c r="D592" s="284"/>
    </row>
    <row r="593" spans="2:4" x14ac:dyDescent="0.2">
      <c r="B593" s="284"/>
      <c r="C593" s="284"/>
      <c r="D593" s="284"/>
    </row>
    <row r="594" spans="2:4" x14ac:dyDescent="0.2">
      <c r="B594" s="284"/>
      <c r="C594" s="284"/>
      <c r="D594" s="284"/>
    </row>
    <row r="595" spans="2:4" x14ac:dyDescent="0.2">
      <c r="B595" s="284"/>
      <c r="C595" s="284"/>
      <c r="D595" s="284"/>
    </row>
    <row r="596" spans="2:4" x14ac:dyDescent="0.2">
      <c r="B596" s="284"/>
      <c r="C596" s="284"/>
      <c r="D596" s="284"/>
    </row>
    <row r="597" spans="2:4" x14ac:dyDescent="0.2">
      <c r="B597" s="284"/>
      <c r="C597" s="284"/>
      <c r="D597" s="284"/>
    </row>
    <row r="598" spans="2:4" x14ac:dyDescent="0.2">
      <c r="B598" s="284"/>
      <c r="C598" s="284"/>
      <c r="D598" s="284"/>
    </row>
    <row r="599" spans="2:4" x14ac:dyDescent="0.2">
      <c r="B599" s="284"/>
      <c r="C599" s="284"/>
      <c r="D599" s="284"/>
    </row>
    <row r="600" spans="2:4" x14ac:dyDescent="0.2">
      <c r="B600" s="284"/>
      <c r="C600" s="284"/>
      <c r="D600" s="284"/>
    </row>
    <row r="601" spans="2:4" x14ac:dyDescent="0.2">
      <c r="B601" s="284"/>
      <c r="C601" s="284"/>
      <c r="D601" s="284"/>
    </row>
    <row r="602" spans="2:4" x14ac:dyDescent="0.2">
      <c r="B602" s="284"/>
      <c r="C602" s="284"/>
      <c r="D602" s="284"/>
    </row>
    <row r="603" spans="2:4" x14ac:dyDescent="0.2">
      <c r="B603" s="284"/>
      <c r="C603" s="284"/>
      <c r="D603" s="284"/>
    </row>
    <row r="604" spans="2:4" x14ac:dyDescent="0.2">
      <c r="B604" s="284"/>
      <c r="C604" s="284"/>
      <c r="D604" s="284"/>
    </row>
    <row r="605" spans="2:4" x14ac:dyDescent="0.2">
      <c r="B605" s="284"/>
      <c r="C605" s="284"/>
      <c r="D605" s="284"/>
    </row>
    <row r="606" spans="2:4" x14ac:dyDescent="0.2">
      <c r="B606" s="284"/>
      <c r="C606" s="284"/>
      <c r="D606" s="284"/>
    </row>
    <row r="607" spans="2:4" x14ac:dyDescent="0.2">
      <c r="B607" s="284"/>
      <c r="C607" s="284"/>
      <c r="D607" s="284"/>
    </row>
    <row r="608" spans="2:4" x14ac:dyDescent="0.2">
      <c r="B608" s="284"/>
      <c r="C608" s="284"/>
      <c r="D608" s="284"/>
    </row>
    <row r="609" spans="2:4" x14ac:dyDescent="0.2">
      <c r="B609" s="284"/>
      <c r="C609" s="284"/>
      <c r="D609" s="284"/>
    </row>
    <row r="610" spans="2:4" x14ac:dyDescent="0.2">
      <c r="B610" s="284"/>
      <c r="C610" s="284"/>
      <c r="D610" s="284"/>
    </row>
    <row r="611" spans="2:4" x14ac:dyDescent="0.2">
      <c r="B611" s="284"/>
      <c r="C611" s="284"/>
      <c r="D611" s="284"/>
    </row>
    <row r="612" spans="2:4" x14ac:dyDescent="0.2">
      <c r="B612" s="284"/>
      <c r="C612" s="284"/>
      <c r="D612" s="284"/>
    </row>
    <row r="613" spans="2:4" x14ac:dyDescent="0.2">
      <c r="B613" s="284"/>
      <c r="C613" s="284"/>
      <c r="D613" s="284"/>
    </row>
    <row r="614" spans="2:4" x14ac:dyDescent="0.2">
      <c r="B614" s="284"/>
      <c r="C614" s="284"/>
      <c r="D614" s="284"/>
    </row>
    <row r="615" spans="2:4" x14ac:dyDescent="0.2">
      <c r="B615" s="284"/>
      <c r="C615" s="284"/>
      <c r="D615" s="284"/>
    </row>
    <row r="616" spans="2:4" x14ac:dyDescent="0.2">
      <c r="B616" s="284"/>
      <c r="C616" s="284"/>
      <c r="D616" s="284"/>
    </row>
    <row r="617" spans="2:4" x14ac:dyDescent="0.2">
      <c r="B617" s="284"/>
      <c r="C617" s="284"/>
      <c r="D617" s="284"/>
    </row>
    <row r="618" spans="2:4" x14ac:dyDescent="0.2">
      <c r="B618" s="284"/>
      <c r="C618" s="284"/>
      <c r="D618" s="284"/>
    </row>
    <row r="619" spans="2:4" x14ac:dyDescent="0.2">
      <c r="B619" s="284"/>
      <c r="C619" s="284"/>
      <c r="D619" s="284"/>
    </row>
    <row r="620" spans="2:4" x14ac:dyDescent="0.2">
      <c r="B620" s="284"/>
      <c r="C620" s="284"/>
      <c r="D620" s="284"/>
    </row>
    <row r="621" spans="2:4" x14ac:dyDescent="0.2">
      <c r="B621" s="284"/>
      <c r="C621" s="284"/>
      <c r="D621" s="284"/>
    </row>
    <row r="622" spans="2:4" x14ac:dyDescent="0.2">
      <c r="B622" s="284"/>
      <c r="C622" s="284"/>
      <c r="D622" s="284"/>
    </row>
    <row r="623" spans="2:4" x14ac:dyDescent="0.2">
      <c r="B623" s="284"/>
      <c r="C623" s="284"/>
      <c r="D623" s="284"/>
    </row>
    <row r="624" spans="2:4" x14ac:dyDescent="0.2">
      <c r="B624" s="284"/>
      <c r="C624" s="284"/>
      <c r="D624" s="284"/>
    </row>
    <row r="625" spans="2:4" x14ac:dyDescent="0.2">
      <c r="B625" s="284"/>
      <c r="C625" s="284"/>
      <c r="D625" s="284"/>
    </row>
    <row r="626" spans="2:4" x14ac:dyDescent="0.2">
      <c r="B626" s="284"/>
      <c r="C626" s="284"/>
      <c r="D626" s="284"/>
    </row>
    <row r="627" spans="2:4" x14ac:dyDescent="0.2">
      <c r="B627" s="284"/>
      <c r="C627" s="284"/>
      <c r="D627" s="284"/>
    </row>
    <row r="628" spans="2:4" x14ac:dyDescent="0.2">
      <c r="B628" s="284"/>
      <c r="C628" s="284"/>
      <c r="D628" s="284"/>
    </row>
    <row r="629" spans="2:4" x14ac:dyDescent="0.2">
      <c r="B629" s="284"/>
      <c r="C629" s="284"/>
      <c r="D629" s="284"/>
    </row>
    <row r="630" spans="2:4" x14ac:dyDescent="0.2">
      <c r="B630" s="284"/>
      <c r="C630" s="284"/>
      <c r="D630" s="284"/>
    </row>
    <row r="631" spans="2:4" x14ac:dyDescent="0.2">
      <c r="B631" s="284"/>
      <c r="C631" s="284"/>
      <c r="D631" s="284"/>
    </row>
    <row r="632" spans="2:4" x14ac:dyDescent="0.2">
      <c r="B632" s="284"/>
      <c r="C632" s="284"/>
      <c r="D632" s="284"/>
    </row>
    <row r="633" spans="2:4" x14ac:dyDescent="0.2">
      <c r="B633" s="284"/>
      <c r="C633" s="284"/>
      <c r="D633" s="284"/>
    </row>
    <row r="634" spans="2:4" x14ac:dyDescent="0.2">
      <c r="B634" s="284"/>
      <c r="C634" s="284"/>
      <c r="D634" s="284"/>
    </row>
    <row r="635" spans="2:4" x14ac:dyDescent="0.2">
      <c r="B635" s="284"/>
      <c r="C635" s="284"/>
      <c r="D635" s="284"/>
    </row>
    <row r="636" spans="2:4" x14ac:dyDescent="0.2">
      <c r="B636" s="284"/>
      <c r="C636" s="284"/>
      <c r="D636" s="284"/>
    </row>
    <row r="637" spans="2:4" x14ac:dyDescent="0.2">
      <c r="B637" s="284"/>
      <c r="C637" s="284"/>
      <c r="D637" s="284"/>
    </row>
    <row r="638" spans="2:4" x14ac:dyDescent="0.2">
      <c r="B638" s="284"/>
      <c r="C638" s="284"/>
      <c r="D638" s="284"/>
    </row>
    <row r="639" spans="2:4" x14ac:dyDescent="0.2">
      <c r="B639" s="284"/>
      <c r="C639" s="284"/>
      <c r="D639" s="284"/>
    </row>
    <row r="640" spans="2:4" x14ac:dyDescent="0.2">
      <c r="B640" s="284"/>
      <c r="C640" s="284"/>
      <c r="D640" s="284"/>
    </row>
    <row r="641" spans="2:4" x14ac:dyDescent="0.2">
      <c r="B641" s="284"/>
      <c r="C641" s="284"/>
      <c r="D641" s="284"/>
    </row>
    <row r="642" spans="2:4" x14ac:dyDescent="0.2">
      <c r="B642" s="284"/>
      <c r="C642" s="284"/>
      <c r="D642" s="284"/>
    </row>
    <row r="643" spans="2:4" x14ac:dyDescent="0.2">
      <c r="B643" s="284"/>
      <c r="C643" s="284"/>
      <c r="D643" s="284"/>
    </row>
    <row r="644" spans="2:4" x14ac:dyDescent="0.2">
      <c r="B644" s="284"/>
      <c r="C644" s="284"/>
      <c r="D644" s="284"/>
    </row>
    <row r="645" spans="2:4" x14ac:dyDescent="0.2">
      <c r="B645" s="284"/>
      <c r="C645" s="284"/>
      <c r="D645" s="284"/>
    </row>
    <row r="646" spans="2:4" x14ac:dyDescent="0.2">
      <c r="B646" s="284"/>
      <c r="C646" s="284"/>
      <c r="D646" s="284"/>
    </row>
    <row r="647" spans="2:4" x14ac:dyDescent="0.2">
      <c r="B647" s="284"/>
      <c r="C647" s="284"/>
      <c r="D647" s="284"/>
    </row>
    <row r="648" spans="2:4" x14ac:dyDescent="0.2">
      <c r="B648" s="284"/>
      <c r="C648" s="284"/>
      <c r="D648" s="284"/>
    </row>
    <row r="649" spans="2:4" x14ac:dyDescent="0.2">
      <c r="B649" s="284"/>
      <c r="C649" s="284"/>
      <c r="D649" s="284"/>
    </row>
    <row r="650" spans="2:4" x14ac:dyDescent="0.2">
      <c r="B650" s="284"/>
      <c r="C650" s="284"/>
      <c r="D650" s="284"/>
    </row>
    <row r="651" spans="2:4" x14ac:dyDescent="0.2">
      <c r="B651" s="284"/>
      <c r="C651" s="284"/>
      <c r="D651" s="284"/>
    </row>
    <row r="652" spans="2:4" x14ac:dyDescent="0.2">
      <c r="B652" s="284"/>
      <c r="C652" s="284"/>
      <c r="D652" s="284"/>
    </row>
    <row r="653" spans="2:4" x14ac:dyDescent="0.2">
      <c r="B653" s="284"/>
      <c r="C653" s="284"/>
      <c r="D653" s="284"/>
    </row>
    <row r="654" spans="2:4" x14ac:dyDescent="0.2">
      <c r="B654" s="284"/>
      <c r="C654" s="284"/>
      <c r="D654" s="284"/>
    </row>
    <row r="655" spans="2:4" x14ac:dyDescent="0.2">
      <c r="B655" s="284"/>
      <c r="C655" s="284"/>
      <c r="D655" s="284"/>
    </row>
    <row r="656" spans="2:4" x14ac:dyDescent="0.2">
      <c r="B656" s="284"/>
      <c r="C656" s="284"/>
      <c r="D656" s="284"/>
    </row>
    <row r="657" spans="2:4" x14ac:dyDescent="0.2">
      <c r="B657" s="284"/>
      <c r="C657" s="284"/>
      <c r="D657" s="284"/>
    </row>
    <row r="658" spans="2:4" x14ac:dyDescent="0.2">
      <c r="B658" s="284"/>
      <c r="C658" s="284"/>
      <c r="D658" s="284"/>
    </row>
    <row r="659" spans="2:4" x14ac:dyDescent="0.2">
      <c r="B659" s="284"/>
      <c r="C659" s="284"/>
      <c r="D659" s="284"/>
    </row>
    <row r="660" spans="2:4" x14ac:dyDescent="0.2">
      <c r="B660" s="284"/>
      <c r="C660" s="284"/>
      <c r="D660" s="284"/>
    </row>
    <row r="661" spans="2:4" x14ac:dyDescent="0.2">
      <c r="B661" s="284"/>
      <c r="C661" s="284"/>
      <c r="D661" s="284"/>
    </row>
    <row r="662" spans="2:4" x14ac:dyDescent="0.2">
      <c r="B662" s="284"/>
      <c r="C662" s="284"/>
      <c r="D662" s="284"/>
    </row>
    <row r="663" spans="2:4" x14ac:dyDescent="0.2">
      <c r="B663" s="284"/>
      <c r="C663" s="284"/>
      <c r="D663" s="284"/>
    </row>
    <row r="664" spans="2:4" x14ac:dyDescent="0.2">
      <c r="B664" s="284"/>
      <c r="C664" s="284"/>
      <c r="D664" s="284"/>
    </row>
    <row r="665" spans="2:4" x14ac:dyDescent="0.2">
      <c r="B665" s="284"/>
      <c r="C665" s="284"/>
      <c r="D665" s="284"/>
    </row>
    <row r="666" spans="2:4" x14ac:dyDescent="0.2">
      <c r="B666" s="284"/>
      <c r="C666" s="284"/>
      <c r="D666" s="284"/>
    </row>
    <row r="667" spans="2:4" x14ac:dyDescent="0.2">
      <c r="B667" s="284"/>
      <c r="C667" s="284"/>
      <c r="D667" s="284"/>
    </row>
    <row r="668" spans="2:4" x14ac:dyDescent="0.2">
      <c r="B668" s="284"/>
      <c r="C668" s="284"/>
      <c r="D668" s="284"/>
    </row>
    <row r="669" spans="2:4" x14ac:dyDescent="0.2">
      <c r="B669" s="284"/>
      <c r="C669" s="284"/>
      <c r="D669" s="284"/>
    </row>
    <row r="670" spans="2:4" x14ac:dyDescent="0.2">
      <c r="B670" s="284"/>
      <c r="C670" s="284"/>
      <c r="D670" s="284"/>
    </row>
    <row r="671" spans="2:4" x14ac:dyDescent="0.2">
      <c r="B671" s="284"/>
      <c r="C671" s="284"/>
      <c r="D671" s="284"/>
    </row>
    <row r="672" spans="2:4" x14ac:dyDescent="0.2">
      <c r="B672" s="284"/>
      <c r="C672" s="284"/>
      <c r="D672" s="284"/>
    </row>
    <row r="673" spans="2:4" x14ac:dyDescent="0.2">
      <c r="B673" s="284"/>
      <c r="C673" s="284"/>
      <c r="D673" s="284"/>
    </row>
    <row r="674" spans="2:4" x14ac:dyDescent="0.2">
      <c r="B674" s="284"/>
      <c r="C674" s="284"/>
      <c r="D674" s="284"/>
    </row>
    <row r="675" spans="2:4" x14ac:dyDescent="0.2">
      <c r="B675" s="284"/>
      <c r="C675" s="284"/>
      <c r="D675" s="284"/>
    </row>
    <row r="676" spans="2:4" x14ac:dyDescent="0.2">
      <c r="B676" s="284"/>
      <c r="C676" s="284"/>
      <c r="D676" s="284"/>
    </row>
    <row r="677" spans="2:4" x14ac:dyDescent="0.2">
      <c r="B677" s="284"/>
      <c r="C677" s="284"/>
      <c r="D677" s="284"/>
    </row>
    <row r="678" spans="2:4" x14ac:dyDescent="0.2">
      <c r="B678" s="284"/>
      <c r="C678" s="284"/>
      <c r="D678" s="284"/>
    </row>
    <row r="679" spans="2:4" x14ac:dyDescent="0.2">
      <c r="B679" s="284"/>
      <c r="C679" s="284"/>
      <c r="D679" s="284"/>
    </row>
    <row r="680" spans="2:4" x14ac:dyDescent="0.2">
      <c r="B680" s="284"/>
      <c r="C680" s="284"/>
      <c r="D680" s="284"/>
    </row>
    <row r="681" spans="2:4" x14ac:dyDescent="0.2">
      <c r="B681" s="284"/>
      <c r="C681" s="284"/>
      <c r="D681" s="284"/>
    </row>
    <row r="682" spans="2:4" x14ac:dyDescent="0.2">
      <c r="B682" s="284"/>
      <c r="C682" s="284"/>
      <c r="D682" s="284"/>
    </row>
    <row r="683" spans="2:4" x14ac:dyDescent="0.2">
      <c r="B683" s="284"/>
      <c r="C683" s="284"/>
      <c r="D683" s="284"/>
    </row>
    <row r="684" spans="2:4" x14ac:dyDescent="0.2">
      <c r="B684" s="284"/>
      <c r="C684" s="284"/>
      <c r="D684" s="284"/>
    </row>
    <row r="685" spans="2:4" x14ac:dyDescent="0.2">
      <c r="B685" s="284"/>
      <c r="C685" s="284"/>
      <c r="D685" s="284"/>
    </row>
    <row r="686" spans="2:4" x14ac:dyDescent="0.2">
      <c r="B686" s="284"/>
      <c r="C686" s="284"/>
      <c r="D686" s="284"/>
    </row>
    <row r="687" spans="2:4" x14ac:dyDescent="0.2">
      <c r="B687" s="284"/>
      <c r="C687" s="284"/>
      <c r="D687" s="284"/>
    </row>
    <row r="688" spans="2:4" x14ac:dyDescent="0.2">
      <c r="B688" s="284"/>
      <c r="C688" s="284"/>
      <c r="D688" s="284"/>
    </row>
    <row r="689" spans="2:4" x14ac:dyDescent="0.2">
      <c r="B689" s="284"/>
      <c r="C689" s="284"/>
      <c r="D689" s="284"/>
    </row>
    <row r="690" spans="2:4" x14ac:dyDescent="0.2">
      <c r="B690" s="284"/>
      <c r="C690" s="284"/>
      <c r="D690" s="284"/>
    </row>
    <row r="691" spans="2:4" x14ac:dyDescent="0.2">
      <c r="B691" s="284"/>
      <c r="C691" s="284"/>
      <c r="D691" s="284"/>
    </row>
    <row r="692" spans="2:4" x14ac:dyDescent="0.2">
      <c r="B692" s="284"/>
      <c r="C692" s="284"/>
      <c r="D692" s="284"/>
    </row>
    <row r="693" spans="2:4" x14ac:dyDescent="0.2">
      <c r="B693" s="284"/>
      <c r="C693" s="284"/>
      <c r="D693" s="284"/>
    </row>
    <row r="694" spans="2:4" x14ac:dyDescent="0.2">
      <c r="B694" s="284"/>
      <c r="C694" s="284"/>
      <c r="D694" s="284"/>
    </row>
    <row r="695" spans="2:4" x14ac:dyDescent="0.2">
      <c r="B695" s="284"/>
      <c r="C695" s="284"/>
      <c r="D695" s="284"/>
    </row>
    <row r="696" spans="2:4" x14ac:dyDescent="0.2">
      <c r="B696" s="284"/>
      <c r="C696" s="284"/>
      <c r="D696" s="284"/>
    </row>
    <row r="697" spans="2:4" x14ac:dyDescent="0.2">
      <c r="B697" s="284"/>
      <c r="C697" s="284"/>
      <c r="D697" s="284"/>
    </row>
    <row r="698" spans="2:4" x14ac:dyDescent="0.2">
      <c r="B698" s="284"/>
      <c r="C698" s="284"/>
      <c r="D698" s="284"/>
    </row>
    <row r="699" spans="2:4" x14ac:dyDescent="0.2">
      <c r="B699" s="284"/>
      <c r="C699" s="284"/>
      <c r="D699" s="284"/>
    </row>
    <row r="700" spans="2:4" x14ac:dyDescent="0.2">
      <c r="B700" s="284"/>
      <c r="C700" s="284"/>
      <c r="D700" s="284"/>
    </row>
    <row r="701" spans="2:4" x14ac:dyDescent="0.2">
      <c r="B701" s="284"/>
      <c r="C701" s="284"/>
      <c r="D701" s="284"/>
    </row>
    <row r="702" spans="2:4" x14ac:dyDescent="0.2">
      <c r="B702" s="284"/>
      <c r="C702" s="284"/>
      <c r="D702" s="284"/>
    </row>
    <row r="703" spans="2:4" x14ac:dyDescent="0.2">
      <c r="B703" s="284"/>
      <c r="C703" s="284"/>
      <c r="D703" s="284"/>
    </row>
    <row r="704" spans="2:4" x14ac:dyDescent="0.2">
      <c r="B704" s="284"/>
      <c r="C704" s="284"/>
      <c r="D704" s="284"/>
    </row>
    <row r="705" spans="2:4" x14ac:dyDescent="0.2">
      <c r="B705" s="284"/>
      <c r="C705" s="284"/>
      <c r="D705" s="284"/>
    </row>
    <row r="706" spans="2:4" x14ac:dyDescent="0.2">
      <c r="B706" s="284"/>
      <c r="C706" s="284"/>
      <c r="D706" s="284"/>
    </row>
    <row r="707" spans="2:4" x14ac:dyDescent="0.2">
      <c r="B707" s="284"/>
      <c r="C707" s="284"/>
      <c r="D707" s="284"/>
    </row>
    <row r="708" spans="2:4" x14ac:dyDescent="0.2">
      <c r="B708" s="284"/>
      <c r="C708" s="284"/>
      <c r="D708" s="284"/>
    </row>
    <row r="709" spans="2:4" x14ac:dyDescent="0.2">
      <c r="B709" s="284"/>
      <c r="C709" s="284"/>
      <c r="D709" s="284"/>
    </row>
    <row r="710" spans="2:4" x14ac:dyDescent="0.2">
      <c r="B710" s="284"/>
      <c r="C710" s="284"/>
      <c r="D710" s="284"/>
    </row>
    <row r="711" spans="2:4" x14ac:dyDescent="0.2">
      <c r="B711" s="284"/>
      <c r="C711" s="284"/>
      <c r="D711" s="284"/>
    </row>
    <row r="712" spans="2:4" x14ac:dyDescent="0.2">
      <c r="B712" s="284"/>
      <c r="C712" s="284"/>
      <c r="D712" s="284"/>
    </row>
    <row r="713" spans="2:4" x14ac:dyDescent="0.2">
      <c r="B713" s="284"/>
      <c r="C713" s="284"/>
      <c r="D713" s="284"/>
    </row>
    <row r="714" spans="2:4" x14ac:dyDescent="0.2">
      <c r="B714" s="284"/>
      <c r="C714" s="284"/>
      <c r="D714" s="284"/>
    </row>
    <row r="715" spans="2:4" x14ac:dyDescent="0.2">
      <c r="B715" s="284"/>
      <c r="C715" s="284"/>
      <c r="D715" s="284"/>
    </row>
    <row r="716" spans="2:4" x14ac:dyDescent="0.2">
      <c r="B716" s="284"/>
      <c r="C716" s="284"/>
      <c r="D716" s="284"/>
    </row>
    <row r="717" spans="2:4" x14ac:dyDescent="0.2">
      <c r="B717" s="284"/>
      <c r="C717" s="284"/>
      <c r="D717" s="284"/>
    </row>
    <row r="718" spans="2:4" x14ac:dyDescent="0.2">
      <c r="B718" s="284"/>
      <c r="C718" s="284"/>
      <c r="D718" s="284"/>
    </row>
    <row r="719" spans="2:4" x14ac:dyDescent="0.2">
      <c r="B719" s="284"/>
      <c r="C719" s="284"/>
      <c r="D719" s="284"/>
    </row>
    <row r="720" spans="2:4" x14ac:dyDescent="0.2">
      <c r="B720" s="284"/>
      <c r="C720" s="284"/>
      <c r="D720" s="284"/>
    </row>
    <row r="721" spans="2:4" x14ac:dyDescent="0.2">
      <c r="B721" s="284"/>
      <c r="C721" s="284"/>
      <c r="D721" s="284"/>
    </row>
    <row r="722" spans="2:4" x14ac:dyDescent="0.2">
      <c r="B722" s="284"/>
      <c r="C722" s="284"/>
      <c r="D722" s="284"/>
    </row>
    <row r="723" spans="2:4" x14ac:dyDescent="0.2">
      <c r="B723" s="284"/>
      <c r="C723" s="284"/>
      <c r="D723" s="284"/>
    </row>
    <row r="724" spans="2:4" x14ac:dyDescent="0.2">
      <c r="B724" s="284"/>
      <c r="C724" s="284"/>
      <c r="D724" s="284"/>
    </row>
    <row r="725" spans="2:4" x14ac:dyDescent="0.2">
      <c r="B725" s="284"/>
      <c r="C725" s="284"/>
      <c r="D725" s="284"/>
    </row>
    <row r="726" spans="2:4" x14ac:dyDescent="0.2">
      <c r="B726" s="284"/>
      <c r="C726" s="284"/>
      <c r="D726" s="284"/>
    </row>
    <row r="727" spans="2:4" x14ac:dyDescent="0.2">
      <c r="B727" s="284"/>
      <c r="C727" s="284"/>
      <c r="D727" s="284"/>
    </row>
    <row r="728" spans="2:4" x14ac:dyDescent="0.2">
      <c r="B728" s="284"/>
      <c r="C728" s="284"/>
      <c r="D728" s="284"/>
    </row>
    <row r="729" spans="2:4" x14ac:dyDescent="0.2">
      <c r="B729" s="284"/>
      <c r="C729" s="284"/>
      <c r="D729" s="284"/>
    </row>
    <row r="730" spans="2:4" x14ac:dyDescent="0.2">
      <c r="B730" s="284"/>
      <c r="C730" s="284"/>
      <c r="D730" s="284"/>
    </row>
    <row r="731" spans="2:4" x14ac:dyDescent="0.2">
      <c r="B731" s="284"/>
      <c r="C731" s="284"/>
      <c r="D731" s="284"/>
    </row>
    <row r="732" spans="2:4" x14ac:dyDescent="0.2">
      <c r="B732" s="284"/>
      <c r="C732" s="284"/>
      <c r="D732" s="284"/>
    </row>
    <row r="733" spans="2:4" x14ac:dyDescent="0.2">
      <c r="B733" s="284"/>
      <c r="C733" s="284"/>
      <c r="D733" s="284"/>
    </row>
    <row r="734" spans="2:4" x14ac:dyDescent="0.2">
      <c r="B734" s="284"/>
      <c r="C734" s="284"/>
      <c r="D734" s="284"/>
    </row>
    <row r="735" spans="2:4" x14ac:dyDescent="0.2">
      <c r="B735" s="284"/>
      <c r="C735" s="284"/>
      <c r="D735" s="284"/>
    </row>
    <row r="736" spans="2:4" x14ac:dyDescent="0.2">
      <c r="B736" s="284"/>
      <c r="C736" s="284"/>
      <c r="D736" s="284"/>
    </row>
    <row r="737" spans="2:4" x14ac:dyDescent="0.2">
      <c r="B737" s="284"/>
      <c r="C737" s="284"/>
      <c r="D737" s="284"/>
    </row>
    <row r="738" spans="2:4" x14ac:dyDescent="0.2">
      <c r="B738" s="284"/>
      <c r="C738" s="284"/>
      <c r="D738" s="284"/>
    </row>
    <row r="739" spans="2:4" x14ac:dyDescent="0.2">
      <c r="B739" s="284"/>
      <c r="C739" s="284"/>
      <c r="D739" s="284"/>
    </row>
    <row r="740" spans="2:4" x14ac:dyDescent="0.2">
      <c r="B740" s="284"/>
      <c r="C740" s="284"/>
      <c r="D740" s="284"/>
    </row>
    <row r="741" spans="2:4" x14ac:dyDescent="0.2">
      <c r="B741" s="284"/>
      <c r="C741" s="284"/>
      <c r="D741" s="284"/>
    </row>
    <row r="742" spans="2:4" x14ac:dyDescent="0.2">
      <c r="B742" s="284"/>
      <c r="C742" s="284"/>
      <c r="D742" s="284"/>
    </row>
    <row r="743" spans="2:4" x14ac:dyDescent="0.2">
      <c r="B743" s="284"/>
      <c r="C743" s="284"/>
      <c r="D743" s="284"/>
    </row>
    <row r="744" spans="2:4" x14ac:dyDescent="0.2">
      <c r="B744" s="284"/>
      <c r="C744" s="284"/>
      <c r="D744" s="284"/>
    </row>
    <row r="745" spans="2:4" x14ac:dyDescent="0.2">
      <c r="B745" s="284"/>
      <c r="C745" s="284"/>
      <c r="D745" s="284"/>
    </row>
    <row r="746" spans="2:4" x14ac:dyDescent="0.2">
      <c r="B746" s="284"/>
      <c r="C746" s="284"/>
      <c r="D746" s="284"/>
    </row>
    <row r="747" spans="2:4" x14ac:dyDescent="0.2">
      <c r="B747" s="284"/>
      <c r="C747" s="284"/>
      <c r="D747" s="284"/>
    </row>
    <row r="748" spans="2:4" x14ac:dyDescent="0.2">
      <c r="B748" s="284"/>
      <c r="C748" s="284"/>
      <c r="D748" s="284"/>
    </row>
    <row r="749" spans="2:4" x14ac:dyDescent="0.2">
      <c r="B749" s="284"/>
      <c r="C749" s="284"/>
      <c r="D749" s="284"/>
    </row>
    <row r="750" spans="2:4" x14ac:dyDescent="0.2">
      <c r="B750" s="284"/>
      <c r="C750" s="284"/>
      <c r="D750" s="284"/>
    </row>
    <row r="751" spans="2:4" x14ac:dyDescent="0.2">
      <c r="B751" s="284"/>
      <c r="C751" s="284"/>
      <c r="D751" s="284"/>
    </row>
    <row r="752" spans="2:4" x14ac:dyDescent="0.2">
      <c r="B752" s="284"/>
      <c r="C752" s="284"/>
      <c r="D752" s="284"/>
    </row>
    <row r="753" spans="2:4" x14ac:dyDescent="0.2">
      <c r="B753" s="284"/>
      <c r="C753" s="284"/>
      <c r="D753" s="284"/>
    </row>
    <row r="754" spans="2:4" x14ac:dyDescent="0.2">
      <c r="B754" s="284"/>
      <c r="C754" s="284"/>
      <c r="D754" s="284"/>
    </row>
    <row r="755" spans="2:4" x14ac:dyDescent="0.2">
      <c r="B755" s="284"/>
      <c r="C755" s="284"/>
      <c r="D755" s="284"/>
    </row>
    <row r="756" spans="2:4" x14ac:dyDescent="0.2">
      <c r="B756" s="284"/>
      <c r="C756" s="284"/>
      <c r="D756" s="284"/>
    </row>
    <row r="757" spans="2:4" x14ac:dyDescent="0.2">
      <c r="B757" s="284"/>
      <c r="C757" s="284"/>
      <c r="D757" s="284"/>
    </row>
    <row r="758" spans="2:4" x14ac:dyDescent="0.2">
      <c r="B758" s="284"/>
      <c r="C758" s="284"/>
      <c r="D758" s="284"/>
    </row>
    <row r="759" spans="2:4" x14ac:dyDescent="0.2">
      <c r="B759" s="284"/>
      <c r="C759" s="284"/>
      <c r="D759" s="284"/>
    </row>
    <row r="760" spans="2:4" x14ac:dyDescent="0.2">
      <c r="B760" s="284"/>
      <c r="C760" s="284"/>
      <c r="D760" s="284"/>
    </row>
    <row r="761" spans="2:4" x14ac:dyDescent="0.2">
      <c r="B761" s="284"/>
      <c r="C761" s="284"/>
      <c r="D761" s="284"/>
    </row>
    <row r="762" spans="2:4" x14ac:dyDescent="0.2">
      <c r="B762" s="284"/>
      <c r="C762" s="284"/>
      <c r="D762" s="284"/>
    </row>
    <row r="763" spans="2:4" x14ac:dyDescent="0.2">
      <c r="B763" s="284"/>
      <c r="C763" s="284"/>
      <c r="D763" s="284"/>
    </row>
    <row r="764" spans="2:4" x14ac:dyDescent="0.2">
      <c r="B764" s="284"/>
      <c r="C764" s="284"/>
      <c r="D764" s="284"/>
    </row>
    <row r="765" spans="2:4" x14ac:dyDescent="0.2">
      <c r="B765" s="284"/>
      <c r="C765" s="284"/>
      <c r="D765" s="284"/>
    </row>
    <row r="766" spans="2:4" x14ac:dyDescent="0.2">
      <c r="B766" s="284"/>
      <c r="C766" s="284"/>
      <c r="D766" s="284"/>
    </row>
    <row r="767" spans="2:4" x14ac:dyDescent="0.2">
      <c r="B767" s="284"/>
      <c r="C767" s="284"/>
      <c r="D767" s="284"/>
    </row>
    <row r="768" spans="2:4" x14ac:dyDescent="0.2">
      <c r="B768" s="284"/>
      <c r="C768" s="284"/>
      <c r="D768" s="284"/>
    </row>
    <row r="769" spans="2:4" x14ac:dyDescent="0.2">
      <c r="B769" s="284"/>
      <c r="C769" s="284"/>
      <c r="D769" s="284"/>
    </row>
    <row r="770" spans="2:4" x14ac:dyDescent="0.2">
      <c r="B770" s="284"/>
      <c r="C770" s="284"/>
      <c r="D770" s="284"/>
    </row>
    <row r="771" spans="2:4" x14ac:dyDescent="0.2">
      <c r="B771" s="284"/>
      <c r="C771" s="284"/>
      <c r="D771" s="284"/>
    </row>
    <row r="772" spans="2:4" x14ac:dyDescent="0.2">
      <c r="B772" s="284"/>
      <c r="C772" s="284"/>
      <c r="D772" s="284"/>
    </row>
    <row r="773" spans="2:4" x14ac:dyDescent="0.2">
      <c r="B773" s="284"/>
      <c r="C773" s="284"/>
      <c r="D773" s="284"/>
    </row>
    <row r="774" spans="2:4" x14ac:dyDescent="0.2">
      <c r="B774" s="284"/>
      <c r="C774" s="284"/>
      <c r="D774" s="284"/>
    </row>
    <row r="775" spans="2:4" x14ac:dyDescent="0.2">
      <c r="B775" s="284"/>
      <c r="C775" s="284"/>
      <c r="D775" s="284"/>
    </row>
    <row r="776" spans="2:4" x14ac:dyDescent="0.2">
      <c r="B776" s="284"/>
      <c r="C776" s="284"/>
      <c r="D776" s="284"/>
    </row>
    <row r="777" spans="2:4" x14ac:dyDescent="0.2">
      <c r="B777" s="284"/>
      <c r="C777" s="284"/>
      <c r="D777" s="284"/>
    </row>
    <row r="778" spans="2:4" x14ac:dyDescent="0.2">
      <c r="B778" s="284"/>
      <c r="C778" s="284"/>
      <c r="D778" s="284"/>
    </row>
    <row r="779" spans="2:4" x14ac:dyDescent="0.2">
      <c r="B779" s="284"/>
      <c r="C779" s="284"/>
      <c r="D779" s="284"/>
    </row>
    <row r="780" spans="2:4" x14ac:dyDescent="0.2">
      <c r="B780" s="284"/>
      <c r="C780" s="284"/>
      <c r="D780" s="284"/>
    </row>
    <row r="781" spans="2:4" x14ac:dyDescent="0.2">
      <c r="B781" s="284"/>
      <c r="C781" s="284"/>
      <c r="D781" s="284"/>
    </row>
    <row r="782" spans="2:4" x14ac:dyDescent="0.2">
      <c r="B782" s="284"/>
      <c r="C782" s="284"/>
      <c r="D782" s="284"/>
    </row>
    <row r="783" spans="2:4" x14ac:dyDescent="0.2">
      <c r="B783" s="284"/>
      <c r="C783" s="284"/>
      <c r="D783" s="284"/>
    </row>
    <row r="784" spans="2:4" x14ac:dyDescent="0.2">
      <c r="B784" s="284"/>
      <c r="C784" s="284"/>
      <c r="D784" s="284"/>
    </row>
    <row r="785" spans="2:4" x14ac:dyDescent="0.2">
      <c r="B785" s="284"/>
      <c r="C785" s="284"/>
      <c r="D785" s="284"/>
    </row>
    <row r="786" spans="2:4" x14ac:dyDescent="0.2">
      <c r="B786" s="284"/>
      <c r="C786" s="284"/>
      <c r="D786" s="284"/>
    </row>
    <row r="787" spans="2:4" x14ac:dyDescent="0.2">
      <c r="B787" s="284"/>
      <c r="C787" s="284"/>
      <c r="D787" s="284"/>
    </row>
    <row r="788" spans="2:4" x14ac:dyDescent="0.2">
      <c r="B788" s="284"/>
      <c r="C788" s="284"/>
      <c r="D788" s="284"/>
    </row>
    <row r="789" spans="2:4" x14ac:dyDescent="0.2">
      <c r="B789" s="284"/>
      <c r="C789" s="284"/>
      <c r="D789" s="284"/>
    </row>
    <row r="790" spans="2:4" x14ac:dyDescent="0.2">
      <c r="B790" s="284"/>
      <c r="C790" s="284"/>
      <c r="D790" s="284"/>
    </row>
    <row r="791" spans="2:4" x14ac:dyDescent="0.2">
      <c r="B791" s="284"/>
      <c r="C791" s="284"/>
      <c r="D791" s="284"/>
    </row>
    <row r="792" spans="2:4" x14ac:dyDescent="0.2">
      <c r="B792" s="284"/>
      <c r="C792" s="284"/>
      <c r="D792" s="284"/>
    </row>
    <row r="793" spans="2:4" x14ac:dyDescent="0.2">
      <c r="B793" s="284"/>
      <c r="C793" s="284"/>
      <c r="D793" s="284"/>
    </row>
    <row r="794" spans="2:4" x14ac:dyDescent="0.2">
      <c r="B794" s="284"/>
      <c r="C794" s="284"/>
      <c r="D794" s="284"/>
    </row>
    <row r="795" spans="2:4" x14ac:dyDescent="0.2">
      <c r="B795" s="284"/>
      <c r="C795" s="284"/>
      <c r="D795" s="284"/>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2023</oddHeader>
    <oddFooter>&amp;C&amp;"Times New Roman,Gras"&amp;9Page &amp;P de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92D050"/>
    <pageSetUpPr fitToPage="1"/>
  </sheetPr>
  <dimension ref="A1:J33"/>
  <sheetViews>
    <sheetView showGridLines="0" workbookViewId="0">
      <selection activeCell="K19" sqref="K19"/>
    </sheetView>
  </sheetViews>
  <sheetFormatPr baseColWidth="10" defaultColWidth="23.1640625" defaultRowHeight="12.75" x14ac:dyDescent="0.2"/>
  <cols>
    <col min="1" max="1" width="27" bestFit="1" customWidth="1"/>
    <col min="2" max="2" width="13.6640625" customWidth="1"/>
    <col min="3" max="3" width="13" customWidth="1"/>
    <col min="4" max="4" width="18.6640625" customWidth="1"/>
    <col min="6" max="7" width="14.1640625" customWidth="1"/>
    <col min="8" max="8" width="16.6640625" customWidth="1"/>
    <col min="9" max="9" width="18" customWidth="1"/>
    <col min="10" max="10" width="12.6640625" customWidth="1"/>
  </cols>
  <sheetData>
    <row r="1" spans="1:10" ht="13.5" thickBot="1" x14ac:dyDescent="0.25"/>
    <row r="2" spans="1:10" ht="33" customHeight="1" thickTop="1" thickBot="1" x14ac:dyDescent="0.25">
      <c r="A2" s="616" t="s">
        <v>480</v>
      </c>
      <c r="B2" s="617"/>
      <c r="C2" s="617"/>
      <c r="D2" s="617"/>
      <c r="E2" s="617"/>
      <c r="F2" s="617"/>
      <c r="G2" s="617"/>
      <c r="H2" s="617"/>
      <c r="I2" s="617"/>
      <c r="J2" s="618"/>
    </row>
    <row r="3" spans="1:10" ht="13.5" thickTop="1" x14ac:dyDescent="0.2"/>
    <row r="5" spans="1:10" x14ac:dyDescent="0.2">
      <c r="A5" s="595" t="s">
        <v>440</v>
      </c>
      <c r="B5" s="595"/>
      <c r="C5" s="595"/>
      <c r="D5" s="595"/>
      <c r="E5" s="595"/>
      <c r="F5" s="595"/>
      <c r="G5" s="595"/>
      <c r="H5" s="595"/>
      <c r="I5" s="595"/>
      <c r="J5" s="595"/>
    </row>
    <row r="8" spans="1:10" ht="18" customHeight="1" x14ac:dyDescent="0.2">
      <c r="B8" s="605" t="s">
        <v>158</v>
      </c>
      <c r="C8" s="606"/>
      <c r="D8" s="606"/>
      <c r="E8" s="606"/>
      <c r="F8" s="606"/>
      <c r="G8" s="606"/>
      <c r="H8" s="606"/>
      <c r="I8" s="606"/>
      <c r="J8" s="609" t="s">
        <v>59</v>
      </c>
    </row>
    <row r="9" spans="1:10" s="224" customFormat="1" ht="63.75" x14ac:dyDescent="0.2">
      <c r="B9" s="225" t="s">
        <v>156</v>
      </c>
      <c r="C9" s="226" t="s">
        <v>526</v>
      </c>
      <c r="D9" s="226" t="s">
        <v>527</v>
      </c>
      <c r="E9" s="226" t="s">
        <v>528</v>
      </c>
      <c r="F9" s="226" t="s">
        <v>428</v>
      </c>
      <c r="G9" s="226" t="s">
        <v>157</v>
      </c>
      <c r="H9" s="226" t="s">
        <v>386</v>
      </c>
      <c r="I9" s="226" t="s">
        <v>429</v>
      </c>
      <c r="J9" s="610"/>
    </row>
    <row r="10" spans="1:10" s="224" customFormat="1" ht="76.5" x14ac:dyDescent="0.2">
      <c r="B10" s="229"/>
      <c r="C10" s="229"/>
      <c r="D10" s="229"/>
      <c r="E10" s="229"/>
      <c r="F10" s="229"/>
      <c r="G10" s="229"/>
      <c r="H10" s="229"/>
      <c r="I10" s="229"/>
      <c r="J10" s="231" t="s">
        <v>430</v>
      </c>
    </row>
    <row r="11" spans="1:10" x14ac:dyDescent="0.2">
      <c r="A11" s="230" t="s">
        <v>74</v>
      </c>
      <c r="B11" s="218">
        <f>SUM(B12:B15)</f>
        <v>1</v>
      </c>
      <c r="C11" s="525">
        <f t="shared" ref="C11:I11" si="0">SUM(C12:C15)</f>
        <v>3</v>
      </c>
      <c r="D11" s="525">
        <f t="shared" si="0"/>
        <v>2</v>
      </c>
      <c r="E11" s="525">
        <f t="shared" si="0"/>
        <v>4</v>
      </c>
      <c r="F11" s="525">
        <f t="shared" si="0"/>
        <v>24</v>
      </c>
      <c r="G11" s="525">
        <f t="shared" si="0"/>
        <v>22</v>
      </c>
      <c r="H11" s="525">
        <f t="shared" si="0"/>
        <v>24</v>
      </c>
      <c r="I11" s="525">
        <f t="shared" si="0"/>
        <v>1</v>
      </c>
      <c r="J11" s="232">
        <f>SUM(B11:I11)</f>
        <v>81</v>
      </c>
    </row>
    <row r="12" spans="1:10" s="491" customFormat="1" ht="13.5" x14ac:dyDescent="0.2">
      <c r="A12" s="61" t="s">
        <v>75</v>
      </c>
      <c r="B12" s="380"/>
      <c r="C12" s="14">
        <v>3</v>
      </c>
      <c r="D12" s="14">
        <v>2</v>
      </c>
      <c r="E12" s="14">
        <v>4</v>
      </c>
      <c r="F12" s="14">
        <v>24</v>
      </c>
      <c r="G12" s="14">
        <v>15</v>
      </c>
      <c r="H12" s="14">
        <v>24</v>
      </c>
      <c r="I12" s="14">
        <v>1</v>
      </c>
      <c r="J12" s="381">
        <f t="shared" ref="J12:J14" si="1">SUM(B12:I12)</f>
        <v>73</v>
      </c>
    </row>
    <row r="13" spans="1:10" s="491" customFormat="1" ht="13.5" x14ac:dyDescent="0.2">
      <c r="A13" s="61" t="s">
        <v>76</v>
      </c>
      <c r="B13" s="380"/>
      <c r="C13" s="14"/>
      <c r="D13" s="14"/>
      <c r="E13" s="14"/>
      <c r="F13" s="14"/>
      <c r="G13" s="14">
        <v>6</v>
      </c>
      <c r="H13" s="14"/>
      <c r="I13" s="14"/>
      <c r="J13" s="381">
        <f t="shared" si="1"/>
        <v>6</v>
      </c>
    </row>
    <row r="14" spans="1:10" s="491" customFormat="1" ht="13.5" x14ac:dyDescent="0.2">
      <c r="A14" s="61" t="s">
        <v>371</v>
      </c>
      <c r="B14" s="380">
        <v>1</v>
      </c>
      <c r="C14" s="14"/>
      <c r="D14" s="14"/>
      <c r="E14" s="14"/>
      <c r="F14" s="14"/>
      <c r="G14" s="14"/>
      <c r="H14" s="14"/>
      <c r="I14" s="14"/>
      <c r="J14" s="381">
        <f t="shared" si="1"/>
        <v>1</v>
      </c>
    </row>
    <row r="15" spans="1:10" ht="13.5" x14ac:dyDescent="0.2">
      <c r="A15" s="61" t="s">
        <v>77</v>
      </c>
      <c r="B15" s="380"/>
      <c r="C15" s="14"/>
      <c r="D15" s="14"/>
      <c r="E15" s="14"/>
      <c r="F15" s="14"/>
      <c r="G15" s="14">
        <v>1</v>
      </c>
      <c r="H15" s="14"/>
      <c r="I15" s="14"/>
      <c r="J15" s="381">
        <f>SUM(B15:I15)</f>
        <v>1</v>
      </c>
    </row>
    <row r="16" spans="1:10" x14ac:dyDescent="0.2">
      <c r="A16" s="230" t="s">
        <v>78</v>
      </c>
      <c r="B16" s="218">
        <f>SUM(B17:B20)</f>
        <v>5</v>
      </c>
      <c r="C16" s="525">
        <f t="shared" ref="C16:I16" si="2">SUM(C17:C20)</f>
        <v>2</v>
      </c>
      <c r="D16" s="525">
        <f t="shared" si="2"/>
        <v>2</v>
      </c>
      <c r="E16" s="525">
        <f t="shared" si="2"/>
        <v>1</v>
      </c>
      <c r="F16" s="525">
        <f t="shared" si="2"/>
        <v>12</v>
      </c>
      <c r="G16" s="525">
        <f t="shared" si="2"/>
        <v>12</v>
      </c>
      <c r="H16" s="525">
        <f t="shared" si="2"/>
        <v>5</v>
      </c>
      <c r="I16" s="525">
        <f t="shared" si="2"/>
        <v>0</v>
      </c>
      <c r="J16" s="232">
        <f>SUM(B16:I16)</f>
        <v>39</v>
      </c>
    </row>
    <row r="17" spans="1:10" ht="13.5" x14ac:dyDescent="0.2">
      <c r="A17" s="61" t="s">
        <v>79</v>
      </c>
      <c r="B17" s="235">
        <v>1</v>
      </c>
      <c r="C17" s="236">
        <v>2</v>
      </c>
      <c r="D17" s="236">
        <v>2</v>
      </c>
      <c r="E17" s="236">
        <v>1</v>
      </c>
      <c r="F17" s="236">
        <v>12</v>
      </c>
      <c r="G17" s="236">
        <v>10</v>
      </c>
      <c r="H17" s="236">
        <v>4</v>
      </c>
      <c r="I17" s="236"/>
      <c r="J17" s="233">
        <f t="shared" ref="J17:J20" si="3">SUM(B17:I17)</f>
        <v>32</v>
      </c>
    </row>
    <row r="18" spans="1:10" s="491" customFormat="1" ht="13.5" x14ac:dyDescent="0.2">
      <c r="A18" s="61" t="s">
        <v>225</v>
      </c>
      <c r="B18" s="235">
        <v>1</v>
      </c>
      <c r="C18" s="236"/>
      <c r="D18" s="236"/>
      <c r="E18" s="236"/>
      <c r="F18" s="236"/>
      <c r="G18" s="236"/>
      <c r="H18" s="236"/>
      <c r="I18" s="236"/>
      <c r="J18" s="233">
        <f t="shared" ref="J18:J19" si="4">SUM(B18:I18)</f>
        <v>1</v>
      </c>
    </row>
    <row r="19" spans="1:10" s="491" customFormat="1" ht="13.5" x14ac:dyDescent="0.2">
      <c r="A19" s="61" t="s">
        <v>80</v>
      </c>
      <c r="B19" s="235"/>
      <c r="C19" s="236"/>
      <c r="D19" s="236"/>
      <c r="E19" s="236"/>
      <c r="F19" s="236"/>
      <c r="G19" s="236">
        <v>1</v>
      </c>
      <c r="H19" s="236"/>
      <c r="I19" s="236"/>
      <c r="J19" s="233">
        <f t="shared" si="4"/>
        <v>1</v>
      </c>
    </row>
    <row r="20" spans="1:10" ht="13.5" x14ac:dyDescent="0.2">
      <c r="A20" s="228" t="s">
        <v>81</v>
      </c>
      <c r="B20" s="237">
        <v>3</v>
      </c>
      <c r="C20" s="238"/>
      <c r="D20" s="238"/>
      <c r="E20" s="238"/>
      <c r="F20" s="238"/>
      <c r="G20" s="238">
        <v>1</v>
      </c>
      <c r="H20" s="238">
        <v>1</v>
      </c>
      <c r="I20" s="238"/>
      <c r="J20" s="234">
        <f t="shared" si="3"/>
        <v>5</v>
      </c>
    </row>
    <row r="21" spans="1:10" ht="13.5" x14ac:dyDescent="0.2">
      <c r="A21" s="227"/>
    </row>
    <row r="22" spans="1:10" x14ac:dyDescent="0.2">
      <c r="A22" s="176" t="s">
        <v>59</v>
      </c>
      <c r="B22" s="219">
        <f t="shared" ref="B22:I22" si="5">B11+B16</f>
        <v>6</v>
      </c>
      <c r="C22" s="219">
        <f t="shared" si="5"/>
        <v>5</v>
      </c>
      <c r="D22" s="219">
        <f t="shared" si="5"/>
        <v>4</v>
      </c>
      <c r="E22" s="219">
        <f t="shared" si="5"/>
        <v>5</v>
      </c>
      <c r="F22" s="219">
        <f t="shared" si="5"/>
        <v>36</v>
      </c>
      <c r="G22" s="219">
        <f t="shared" si="5"/>
        <v>34</v>
      </c>
      <c r="H22" s="219">
        <f t="shared" si="5"/>
        <v>29</v>
      </c>
      <c r="I22" s="219">
        <f t="shared" si="5"/>
        <v>1</v>
      </c>
      <c r="J22" s="232">
        <f>SUM(B22:I22)</f>
        <v>120</v>
      </c>
    </row>
    <row r="24" spans="1:10" x14ac:dyDescent="0.2">
      <c r="A24" s="294" t="s">
        <v>470</v>
      </c>
    </row>
    <row r="25" spans="1:10" x14ac:dyDescent="0.2">
      <c r="A25" s="295" t="s">
        <v>511</v>
      </c>
    </row>
    <row r="27" spans="1:10" x14ac:dyDescent="0.2">
      <c r="C27" s="491"/>
      <c r="D27" s="491"/>
      <c r="E27" s="491"/>
      <c r="F27" s="491"/>
      <c r="G27" s="491"/>
      <c r="H27" s="491"/>
      <c r="I27" s="491"/>
      <c r="J27" s="491"/>
    </row>
    <row r="28" spans="1:10" x14ac:dyDescent="0.2">
      <c r="C28" s="560"/>
      <c r="G28" s="491"/>
    </row>
    <row r="29" spans="1:10" x14ac:dyDescent="0.2">
      <c r="G29" s="491"/>
    </row>
    <row r="30" spans="1:10" x14ac:dyDescent="0.2">
      <c r="G30" s="491"/>
    </row>
    <row r="31" spans="1:10" x14ac:dyDescent="0.2">
      <c r="G31" s="491"/>
    </row>
    <row r="32" spans="1:10" x14ac:dyDescent="0.2">
      <c r="G32" s="491"/>
    </row>
    <row r="33" spans="7:7" x14ac:dyDescent="0.2">
      <c r="G33" s="491"/>
    </row>
  </sheetData>
  <mergeCells count="4">
    <mergeCell ref="B8:I8"/>
    <mergeCell ref="J8:J9"/>
    <mergeCell ref="A2:J2"/>
    <mergeCell ref="A5:J5"/>
  </mergeCells>
  <printOptions horizontalCentered="1"/>
  <pageMargins left="0.39370078740157483" right="0.39370078740157483" top="0.47244094488188981" bottom="0.47244094488188981" header="0.31496062992125984" footer="0.31496062992125984"/>
  <pageSetup paperSize="9" scale="62" orientation="portrait" r:id="rId1"/>
  <headerFooter alignWithMargins="0">
    <oddHeader>&amp;L&amp;"Times New Roman,Gras"&amp;9DGRH A1-1&amp;R&amp;"Times New Roman,Gras"&amp;9Juillet 2023</oddHeader>
    <oddFooter>&amp;C&amp;"Times New Roman,Gras"&amp;9Page &amp;P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89999084444715716"/>
    <pageSetUpPr fitToPage="1"/>
  </sheetPr>
  <dimension ref="A1:E69"/>
  <sheetViews>
    <sheetView showGridLines="0" showZeros="0" workbookViewId="0">
      <selection activeCell="K19" sqref="K19"/>
    </sheetView>
  </sheetViews>
  <sheetFormatPr baseColWidth="10" defaultRowHeight="12.75" x14ac:dyDescent="0.2"/>
  <cols>
    <col min="1" max="1" width="13.6640625" bestFit="1" customWidth="1"/>
    <col min="2" max="2" width="8.5" customWidth="1"/>
    <col min="3" max="3" width="18.83203125" customWidth="1"/>
    <col min="5" max="5" width="87" customWidth="1"/>
  </cols>
  <sheetData>
    <row r="1" spans="1:5" x14ac:dyDescent="0.2">
      <c r="A1" s="283"/>
      <c r="B1" s="283"/>
      <c r="C1" s="283"/>
      <c r="D1" s="283"/>
      <c r="E1" s="283"/>
    </row>
    <row r="2" spans="1:5" x14ac:dyDescent="0.2">
      <c r="A2" s="598" t="s">
        <v>238</v>
      </c>
      <c r="B2" s="598"/>
      <c r="C2" s="598"/>
      <c r="D2" s="598"/>
      <c r="E2" s="598"/>
    </row>
    <row r="3" spans="1:5" x14ac:dyDescent="0.2">
      <c r="A3" s="283"/>
      <c r="B3" s="283"/>
      <c r="C3" s="283"/>
      <c r="D3" s="283"/>
      <c r="E3" s="283"/>
    </row>
    <row r="4" spans="1:5" ht="12.75" customHeight="1" x14ac:dyDescent="0.2">
      <c r="A4" s="283"/>
      <c r="B4" s="283"/>
      <c r="C4" s="283"/>
      <c r="D4" s="283"/>
      <c r="E4" s="283"/>
    </row>
    <row r="5" spans="1:5" ht="25.5" x14ac:dyDescent="0.2">
      <c r="A5" s="342" t="s">
        <v>239</v>
      </c>
      <c r="B5" s="342" t="s">
        <v>240</v>
      </c>
      <c r="C5" s="342" t="s">
        <v>241</v>
      </c>
      <c r="D5" s="342" t="s">
        <v>242</v>
      </c>
      <c r="E5" s="342" t="s">
        <v>243</v>
      </c>
    </row>
    <row r="6" spans="1:5" x14ac:dyDescent="0.2">
      <c r="A6" s="335"/>
      <c r="B6" s="335"/>
      <c r="C6" s="335"/>
      <c r="D6" s="335"/>
      <c r="E6" s="335"/>
    </row>
    <row r="7" spans="1:5" x14ac:dyDescent="0.2">
      <c r="A7" s="652" t="s">
        <v>0</v>
      </c>
      <c r="B7" s="669" t="s">
        <v>1</v>
      </c>
      <c r="C7" s="670" t="s">
        <v>244</v>
      </c>
      <c r="D7" s="336" t="s">
        <v>1</v>
      </c>
      <c r="E7" s="337" t="s">
        <v>245</v>
      </c>
    </row>
    <row r="8" spans="1:5" x14ac:dyDescent="0.2">
      <c r="A8" s="652"/>
      <c r="B8" s="663"/>
      <c r="C8" s="661"/>
      <c r="D8" s="338" t="s">
        <v>2</v>
      </c>
      <c r="E8" s="339" t="s">
        <v>246</v>
      </c>
    </row>
    <row r="9" spans="1:5" x14ac:dyDescent="0.2">
      <c r="A9" s="652"/>
      <c r="B9" s="663"/>
      <c r="C9" s="661"/>
      <c r="D9" s="338" t="s">
        <v>3</v>
      </c>
      <c r="E9" s="339" t="s">
        <v>247</v>
      </c>
    </row>
    <row r="10" spans="1:5" x14ac:dyDescent="0.2">
      <c r="A10" s="652"/>
      <c r="B10" s="664"/>
      <c r="C10" s="661"/>
      <c r="D10" s="338" t="s">
        <v>4</v>
      </c>
      <c r="E10" s="339" t="s">
        <v>248</v>
      </c>
    </row>
    <row r="11" spans="1:5" ht="21" customHeight="1" x14ac:dyDescent="0.2">
      <c r="A11" s="652"/>
      <c r="B11" s="659" t="s">
        <v>2</v>
      </c>
      <c r="C11" s="661" t="s">
        <v>249</v>
      </c>
      <c r="D11" s="338" t="s">
        <v>5</v>
      </c>
      <c r="E11" s="339" t="s">
        <v>250</v>
      </c>
    </row>
    <row r="12" spans="1:5" ht="21" customHeight="1" x14ac:dyDescent="0.2">
      <c r="A12" s="652"/>
      <c r="B12" s="660"/>
      <c r="C12" s="661"/>
      <c r="D12" s="338" t="s">
        <v>6</v>
      </c>
      <c r="E12" s="339" t="s">
        <v>251</v>
      </c>
    </row>
    <row r="13" spans="1:5" ht="12.75" customHeight="1" x14ac:dyDescent="0.2">
      <c r="A13" s="652" t="s">
        <v>7</v>
      </c>
      <c r="B13" s="653" t="s">
        <v>3</v>
      </c>
      <c r="C13" s="656" t="s">
        <v>252</v>
      </c>
      <c r="D13" s="338" t="s">
        <v>8</v>
      </c>
      <c r="E13" s="339" t="s">
        <v>253</v>
      </c>
    </row>
    <row r="14" spans="1:5" x14ac:dyDescent="0.2">
      <c r="A14" s="652"/>
      <c r="B14" s="672"/>
      <c r="C14" s="657"/>
      <c r="D14" s="338" t="s">
        <v>9</v>
      </c>
      <c r="E14" s="339" t="s">
        <v>254</v>
      </c>
    </row>
    <row r="15" spans="1:5" x14ac:dyDescent="0.2">
      <c r="A15" s="652"/>
      <c r="B15" s="672"/>
      <c r="C15" s="657"/>
      <c r="D15" s="338" t="s">
        <v>10</v>
      </c>
      <c r="E15" s="339" t="s">
        <v>255</v>
      </c>
    </row>
    <row r="16" spans="1:5" x14ac:dyDescent="0.2">
      <c r="A16" s="652"/>
      <c r="B16" s="672"/>
      <c r="C16" s="657"/>
      <c r="D16" s="340">
        <v>10</v>
      </c>
      <c r="E16" s="339" t="s">
        <v>256</v>
      </c>
    </row>
    <row r="17" spans="1:5" x14ac:dyDescent="0.2">
      <c r="A17" s="652"/>
      <c r="B17" s="672"/>
      <c r="C17" s="657"/>
      <c r="D17" s="340">
        <v>11</v>
      </c>
      <c r="E17" s="339" t="s">
        <v>257</v>
      </c>
    </row>
    <row r="18" spans="1:5" x14ac:dyDescent="0.2">
      <c r="A18" s="652"/>
      <c r="B18" s="672"/>
      <c r="C18" s="657"/>
      <c r="D18" s="340">
        <v>12</v>
      </c>
      <c r="E18" s="339" t="s">
        <v>258</v>
      </c>
    </row>
    <row r="19" spans="1:5" x14ac:dyDescent="0.2">
      <c r="A19" s="652"/>
      <c r="B19" s="672"/>
      <c r="C19" s="657"/>
      <c r="D19" s="340">
        <v>13</v>
      </c>
      <c r="E19" s="339" t="s">
        <v>259</v>
      </c>
    </row>
    <row r="20" spans="1:5" ht="25.5" x14ac:dyDescent="0.2">
      <c r="A20" s="652"/>
      <c r="B20" s="672"/>
      <c r="C20" s="657"/>
      <c r="D20" s="340">
        <v>14</v>
      </c>
      <c r="E20" s="339" t="s">
        <v>260</v>
      </c>
    </row>
    <row r="21" spans="1:5" ht="25.5" x14ac:dyDescent="0.2">
      <c r="A21" s="652"/>
      <c r="B21" s="673"/>
      <c r="C21" s="658"/>
      <c r="D21" s="340">
        <v>15</v>
      </c>
      <c r="E21" s="339" t="s">
        <v>261</v>
      </c>
    </row>
    <row r="22" spans="1:5" x14ac:dyDescent="0.2">
      <c r="A22" s="652"/>
      <c r="B22" s="653" t="s">
        <v>4</v>
      </c>
      <c r="C22" s="656" t="s">
        <v>262</v>
      </c>
      <c r="D22" s="340">
        <v>16</v>
      </c>
      <c r="E22" s="339" t="s">
        <v>263</v>
      </c>
    </row>
    <row r="23" spans="1:5" x14ac:dyDescent="0.2">
      <c r="A23" s="652"/>
      <c r="B23" s="654"/>
      <c r="C23" s="657"/>
      <c r="D23" s="340">
        <v>17</v>
      </c>
      <c r="E23" s="339" t="s">
        <v>264</v>
      </c>
    </row>
    <row r="24" spans="1:5" ht="38.25" x14ac:dyDescent="0.2">
      <c r="A24" s="652"/>
      <c r="B24" s="654"/>
      <c r="C24" s="657"/>
      <c r="D24" s="340">
        <v>18</v>
      </c>
      <c r="E24" s="339" t="s">
        <v>265</v>
      </c>
    </row>
    <row r="25" spans="1:5" x14ac:dyDescent="0.2">
      <c r="A25" s="652"/>
      <c r="B25" s="654"/>
      <c r="C25" s="657"/>
      <c r="D25" s="340">
        <v>19</v>
      </c>
      <c r="E25" s="339" t="s">
        <v>266</v>
      </c>
    </row>
    <row r="26" spans="1:5" x14ac:dyDescent="0.2">
      <c r="A26" s="652"/>
      <c r="B26" s="654"/>
      <c r="C26" s="657"/>
      <c r="D26" s="340">
        <v>20</v>
      </c>
      <c r="E26" s="339" t="s">
        <v>267</v>
      </c>
    </row>
    <row r="27" spans="1:5" ht="25.5" x14ac:dyDescent="0.2">
      <c r="A27" s="652"/>
      <c r="B27" s="654"/>
      <c r="C27" s="657"/>
      <c r="D27" s="340">
        <v>21</v>
      </c>
      <c r="E27" s="339" t="s">
        <v>268</v>
      </c>
    </row>
    <row r="28" spans="1:5" ht="25.5" x14ac:dyDescent="0.2">
      <c r="A28" s="652"/>
      <c r="B28" s="654"/>
      <c r="C28" s="657"/>
      <c r="D28" s="340">
        <v>22</v>
      </c>
      <c r="E28" s="339" t="s">
        <v>269</v>
      </c>
    </row>
    <row r="29" spans="1:5" x14ac:dyDescent="0.2">
      <c r="A29" s="652"/>
      <c r="B29" s="654"/>
      <c r="C29" s="657"/>
      <c r="D29" s="340">
        <v>23</v>
      </c>
      <c r="E29" s="339" t="s">
        <v>270</v>
      </c>
    </row>
    <row r="30" spans="1:5" x14ac:dyDescent="0.2">
      <c r="A30" s="652"/>
      <c r="B30" s="655"/>
      <c r="C30" s="658"/>
      <c r="D30" s="340">
        <v>24</v>
      </c>
      <c r="E30" s="339" t="s">
        <v>271</v>
      </c>
    </row>
    <row r="31" spans="1:5" ht="12.75" customHeight="1" x14ac:dyDescent="0.2">
      <c r="A31" s="652"/>
      <c r="B31" s="665">
        <v>12</v>
      </c>
      <c r="C31" s="656" t="s">
        <v>272</v>
      </c>
      <c r="D31" s="340">
        <v>70</v>
      </c>
      <c r="E31" s="339" t="s">
        <v>273</v>
      </c>
    </row>
    <row r="32" spans="1:5" x14ac:dyDescent="0.2">
      <c r="A32" s="652"/>
      <c r="B32" s="654"/>
      <c r="C32" s="657"/>
      <c r="D32" s="340">
        <v>71</v>
      </c>
      <c r="E32" s="339" t="s">
        <v>274</v>
      </c>
    </row>
    <row r="33" spans="1:5" x14ac:dyDescent="0.2">
      <c r="A33" s="652"/>
      <c r="B33" s="654"/>
      <c r="C33" s="657"/>
      <c r="D33" s="340">
        <v>72</v>
      </c>
      <c r="E33" s="339" t="s">
        <v>275</v>
      </c>
    </row>
    <row r="34" spans="1:5" x14ac:dyDescent="0.2">
      <c r="A34" s="652"/>
      <c r="B34" s="654"/>
      <c r="C34" s="657"/>
      <c r="D34" s="340">
        <v>73</v>
      </c>
      <c r="E34" s="339" t="s">
        <v>276</v>
      </c>
    </row>
    <row r="35" spans="1:5" x14ac:dyDescent="0.2">
      <c r="A35" s="652"/>
      <c r="B35" s="655"/>
      <c r="C35" s="658"/>
      <c r="D35" s="340">
        <v>74</v>
      </c>
      <c r="E35" s="339" t="s">
        <v>277</v>
      </c>
    </row>
    <row r="36" spans="1:5" ht="12.75" customHeight="1" x14ac:dyDescent="0.2">
      <c r="A36" s="671"/>
      <c r="B36" s="674" t="s">
        <v>278</v>
      </c>
      <c r="C36" s="675"/>
      <c r="D36" s="338" t="s">
        <v>31</v>
      </c>
      <c r="E36" s="339" t="s">
        <v>279</v>
      </c>
    </row>
    <row r="37" spans="1:5" x14ac:dyDescent="0.2">
      <c r="A37" s="341"/>
      <c r="B37" s="676"/>
      <c r="C37" s="677"/>
      <c r="D37" s="338" t="s">
        <v>69</v>
      </c>
      <c r="E37" s="339" t="s">
        <v>280</v>
      </c>
    </row>
    <row r="38" spans="1:5" ht="12.75" customHeight="1" x14ac:dyDescent="0.2">
      <c r="A38" s="652" t="s">
        <v>35</v>
      </c>
      <c r="B38" s="653" t="s">
        <v>5</v>
      </c>
      <c r="C38" s="656" t="s">
        <v>281</v>
      </c>
      <c r="D38" s="340">
        <v>25</v>
      </c>
      <c r="E38" s="339" t="s">
        <v>282</v>
      </c>
    </row>
    <row r="39" spans="1:5" x14ac:dyDescent="0.2">
      <c r="A39" s="652"/>
      <c r="B39" s="654"/>
      <c r="C39" s="657"/>
      <c r="D39" s="340">
        <v>26</v>
      </c>
      <c r="E39" s="339" t="s">
        <v>283</v>
      </c>
    </row>
    <row r="40" spans="1:5" x14ac:dyDescent="0.2">
      <c r="A40" s="652"/>
      <c r="B40" s="655"/>
      <c r="C40" s="658"/>
      <c r="D40" s="340">
        <v>27</v>
      </c>
      <c r="E40" s="339" t="s">
        <v>284</v>
      </c>
    </row>
    <row r="41" spans="1:5" x14ac:dyDescent="0.2">
      <c r="A41" s="652"/>
      <c r="B41" s="659" t="s">
        <v>6</v>
      </c>
      <c r="C41" s="661" t="s">
        <v>285</v>
      </c>
      <c r="D41" s="340">
        <v>28</v>
      </c>
      <c r="E41" s="339" t="s">
        <v>286</v>
      </c>
    </row>
    <row r="42" spans="1:5" x14ac:dyDescent="0.2">
      <c r="A42" s="652"/>
      <c r="B42" s="660"/>
      <c r="C42" s="661"/>
      <c r="D42" s="340">
        <v>29</v>
      </c>
      <c r="E42" s="339" t="s">
        <v>287</v>
      </c>
    </row>
    <row r="43" spans="1:5" x14ac:dyDescent="0.2">
      <c r="A43" s="652"/>
      <c r="B43" s="660"/>
      <c r="C43" s="661"/>
      <c r="D43" s="340">
        <v>30</v>
      </c>
      <c r="E43" s="339" t="s">
        <v>288</v>
      </c>
    </row>
    <row r="44" spans="1:5" x14ac:dyDescent="0.2">
      <c r="A44" s="652"/>
      <c r="B44" s="659" t="s">
        <v>8</v>
      </c>
      <c r="C44" s="661" t="s">
        <v>289</v>
      </c>
      <c r="D44" s="340">
        <v>31</v>
      </c>
      <c r="E44" s="339" t="s">
        <v>290</v>
      </c>
    </row>
    <row r="45" spans="1:5" x14ac:dyDescent="0.2">
      <c r="A45" s="652"/>
      <c r="B45" s="660"/>
      <c r="C45" s="661"/>
      <c r="D45" s="340">
        <v>32</v>
      </c>
      <c r="E45" s="339" t="s">
        <v>291</v>
      </c>
    </row>
    <row r="46" spans="1:5" x14ac:dyDescent="0.2">
      <c r="A46" s="652"/>
      <c r="B46" s="660"/>
      <c r="C46" s="661"/>
      <c r="D46" s="340">
        <v>33</v>
      </c>
      <c r="E46" s="339" t="s">
        <v>292</v>
      </c>
    </row>
    <row r="47" spans="1:5" x14ac:dyDescent="0.2">
      <c r="A47" s="652"/>
      <c r="B47" s="662" t="s">
        <v>9</v>
      </c>
      <c r="C47" s="661" t="s">
        <v>293</v>
      </c>
      <c r="D47" s="340">
        <v>34</v>
      </c>
      <c r="E47" s="339" t="s">
        <v>294</v>
      </c>
    </row>
    <row r="48" spans="1:5" x14ac:dyDescent="0.2">
      <c r="A48" s="652"/>
      <c r="B48" s="663"/>
      <c r="C48" s="661"/>
      <c r="D48" s="340">
        <v>35</v>
      </c>
      <c r="E48" s="339" t="s">
        <v>295</v>
      </c>
    </row>
    <row r="49" spans="1:5" x14ac:dyDescent="0.2">
      <c r="A49" s="652"/>
      <c r="B49" s="663"/>
      <c r="C49" s="661"/>
      <c r="D49" s="340">
        <v>36</v>
      </c>
      <c r="E49" s="339" t="s">
        <v>296</v>
      </c>
    </row>
    <row r="50" spans="1:5" x14ac:dyDescent="0.2">
      <c r="A50" s="652"/>
      <c r="B50" s="664"/>
      <c r="C50" s="661"/>
      <c r="D50" s="340">
        <v>37</v>
      </c>
      <c r="E50" s="339" t="s">
        <v>490</v>
      </c>
    </row>
    <row r="51" spans="1:5" x14ac:dyDescent="0.2">
      <c r="A51" s="652"/>
      <c r="B51" s="659" t="s">
        <v>10</v>
      </c>
      <c r="C51" s="661" t="s">
        <v>297</v>
      </c>
      <c r="D51" s="340">
        <v>60</v>
      </c>
      <c r="E51" s="339" t="s">
        <v>298</v>
      </c>
    </row>
    <row r="52" spans="1:5" x14ac:dyDescent="0.2">
      <c r="A52" s="652"/>
      <c r="B52" s="660"/>
      <c r="C52" s="661"/>
      <c r="D52" s="340">
        <v>61</v>
      </c>
      <c r="E52" s="339" t="s">
        <v>299</v>
      </c>
    </row>
    <row r="53" spans="1:5" x14ac:dyDescent="0.2">
      <c r="A53" s="652"/>
      <c r="B53" s="660"/>
      <c r="C53" s="661"/>
      <c r="D53" s="340">
        <v>62</v>
      </c>
      <c r="E53" s="339" t="s">
        <v>300</v>
      </c>
    </row>
    <row r="54" spans="1:5" x14ac:dyDescent="0.2">
      <c r="A54" s="652"/>
      <c r="B54" s="660"/>
      <c r="C54" s="661"/>
      <c r="D54" s="340">
        <v>63</v>
      </c>
      <c r="E54" s="339" t="s">
        <v>301</v>
      </c>
    </row>
    <row r="55" spans="1:5" x14ac:dyDescent="0.2">
      <c r="A55" s="652"/>
      <c r="B55" s="668">
        <v>10</v>
      </c>
      <c r="C55" s="661" t="s">
        <v>302</v>
      </c>
      <c r="D55" s="340">
        <v>64</v>
      </c>
      <c r="E55" s="339" t="s">
        <v>303</v>
      </c>
    </row>
    <row r="56" spans="1:5" x14ac:dyDescent="0.2">
      <c r="A56" s="652"/>
      <c r="B56" s="663"/>
      <c r="C56" s="661"/>
      <c r="D56" s="340">
        <v>65</v>
      </c>
      <c r="E56" s="339" t="s">
        <v>304</v>
      </c>
    </row>
    <row r="57" spans="1:5" x14ac:dyDescent="0.2">
      <c r="A57" s="652"/>
      <c r="B57" s="663"/>
      <c r="C57" s="661"/>
      <c r="D57" s="340">
        <v>66</v>
      </c>
      <c r="E57" s="339" t="s">
        <v>305</v>
      </c>
    </row>
    <row r="58" spans="1:5" x14ac:dyDescent="0.2">
      <c r="A58" s="652"/>
      <c r="B58" s="663"/>
      <c r="C58" s="661"/>
      <c r="D58" s="340">
        <v>67</v>
      </c>
      <c r="E58" s="339" t="s">
        <v>306</v>
      </c>
    </row>
    <row r="59" spans="1:5" x14ac:dyDescent="0.2">
      <c r="A59" s="652"/>
      <c r="B59" s="663"/>
      <c r="C59" s="661"/>
      <c r="D59" s="340">
        <v>68</v>
      </c>
      <c r="E59" s="339" t="s">
        <v>307</v>
      </c>
    </row>
    <row r="60" spans="1:5" x14ac:dyDescent="0.2">
      <c r="A60" s="652"/>
      <c r="B60" s="664"/>
      <c r="C60" s="661"/>
      <c r="D60" s="340">
        <v>69</v>
      </c>
      <c r="E60" s="339" t="s">
        <v>308</v>
      </c>
    </row>
    <row r="61" spans="1:5" x14ac:dyDescent="0.2">
      <c r="A61" s="649" t="s">
        <v>446</v>
      </c>
      <c r="B61" s="665">
        <v>11</v>
      </c>
      <c r="C61" s="666" t="s">
        <v>85</v>
      </c>
      <c r="D61" s="340">
        <v>80</v>
      </c>
      <c r="E61" s="339" t="s">
        <v>309</v>
      </c>
    </row>
    <row r="62" spans="1:5" x14ac:dyDescent="0.2">
      <c r="A62" s="650"/>
      <c r="B62" s="654"/>
      <c r="C62" s="667"/>
      <c r="D62" s="340">
        <v>81</v>
      </c>
      <c r="E62" s="339" t="s">
        <v>310</v>
      </c>
    </row>
    <row r="63" spans="1:5" x14ac:dyDescent="0.2">
      <c r="A63" s="650"/>
      <c r="B63" s="654"/>
      <c r="C63" s="667"/>
      <c r="D63" s="340">
        <v>82</v>
      </c>
      <c r="E63" s="339" t="s">
        <v>311</v>
      </c>
    </row>
    <row r="64" spans="1:5" x14ac:dyDescent="0.2">
      <c r="A64" s="650"/>
      <c r="B64" s="654"/>
      <c r="C64" s="667"/>
      <c r="D64" s="340">
        <v>85</v>
      </c>
      <c r="E64" s="339" t="s">
        <v>309</v>
      </c>
    </row>
    <row r="65" spans="1:5" x14ac:dyDescent="0.2">
      <c r="A65" s="650"/>
      <c r="B65" s="654"/>
      <c r="C65" s="667"/>
      <c r="D65" s="340">
        <v>86</v>
      </c>
      <c r="E65" s="339" t="s">
        <v>310</v>
      </c>
    </row>
    <row r="66" spans="1:5" s="491" customFormat="1" x14ac:dyDescent="0.2">
      <c r="A66" s="650"/>
      <c r="B66" s="654"/>
      <c r="C66" s="667"/>
      <c r="D66" s="541">
        <v>87</v>
      </c>
      <c r="E66" s="542" t="s">
        <v>311</v>
      </c>
    </row>
    <row r="67" spans="1:5" s="491" customFormat="1" ht="12.75" customHeight="1" x14ac:dyDescent="0.2">
      <c r="A67" s="650"/>
      <c r="B67" s="659">
        <v>15</v>
      </c>
      <c r="C67" s="661" t="s">
        <v>445</v>
      </c>
      <c r="D67" s="340">
        <v>90</v>
      </c>
      <c r="E67" s="339" t="s">
        <v>465</v>
      </c>
    </row>
    <row r="68" spans="1:5" s="491" customFormat="1" x14ac:dyDescent="0.2">
      <c r="A68" s="650"/>
      <c r="B68" s="660"/>
      <c r="C68" s="661"/>
      <c r="D68" s="340">
        <v>91</v>
      </c>
      <c r="E68" s="339" t="s">
        <v>463</v>
      </c>
    </row>
    <row r="69" spans="1:5" x14ac:dyDescent="0.2">
      <c r="A69" s="651"/>
      <c r="B69" s="660"/>
      <c r="C69" s="661"/>
      <c r="D69" s="340">
        <v>92</v>
      </c>
      <c r="E69" s="339" t="s">
        <v>464</v>
      </c>
    </row>
  </sheetData>
  <mergeCells count="32">
    <mergeCell ref="B55:B60"/>
    <mergeCell ref="C55:C60"/>
    <mergeCell ref="A2:E2"/>
    <mergeCell ref="A7:A12"/>
    <mergeCell ref="B7:B10"/>
    <mergeCell ref="C7:C10"/>
    <mergeCell ref="B11:B12"/>
    <mergeCell ref="C11:C12"/>
    <mergeCell ref="A13:A36"/>
    <mergeCell ref="B13:B21"/>
    <mergeCell ref="C13:C21"/>
    <mergeCell ref="B22:B30"/>
    <mergeCell ref="C22:C30"/>
    <mergeCell ref="B31:B35"/>
    <mergeCell ref="C31:C35"/>
    <mergeCell ref="B36:C37"/>
    <mergeCell ref="A61:A69"/>
    <mergeCell ref="A38:A60"/>
    <mergeCell ref="B38:B40"/>
    <mergeCell ref="C38:C40"/>
    <mergeCell ref="B41:B43"/>
    <mergeCell ref="C41:C43"/>
    <mergeCell ref="B44:B46"/>
    <mergeCell ref="C44:C46"/>
    <mergeCell ref="B47:B50"/>
    <mergeCell ref="C47:C50"/>
    <mergeCell ref="B51:B54"/>
    <mergeCell ref="B61:B66"/>
    <mergeCell ref="C61:C66"/>
    <mergeCell ref="C67:C69"/>
    <mergeCell ref="B67:B69"/>
    <mergeCell ref="C51:C54"/>
  </mergeCells>
  <printOptions horizontalCentered="1"/>
  <pageMargins left="0.39370078740157483" right="0.39370078740157483" top="0.47244094488188981" bottom="0.47244094488188981" header="0.31496062992125984" footer="0.31496062992125984"/>
  <pageSetup paperSize="9" scale="76" orientation="portrait" r:id="rId1"/>
  <headerFooter alignWithMargins="0">
    <oddHeader>&amp;L&amp;"Times New Roman,Gras"&amp;9DGRH A1-1&amp;R&amp;"Times New Roman,Gras"&amp;9Juillet 2023</oddHeader>
    <oddFooter>&amp;C&amp;"Times New Roman,Gras"&amp;9Page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44</vt:i4>
      </vt:variant>
    </vt:vector>
  </HeadingPairs>
  <TitlesOfParts>
    <vt:vector size="75" baseType="lpstr">
      <vt:lpstr>PG_0</vt:lpstr>
      <vt:lpstr>TAB_MAT</vt:lpstr>
      <vt:lpstr>PG_1</vt:lpstr>
      <vt:lpstr>TAB_S_1</vt:lpstr>
      <vt:lpstr>TAB_S_2</vt:lpstr>
      <vt:lpstr>TAB_S_3</vt:lpstr>
      <vt:lpstr>TAB_S_4</vt:lpstr>
      <vt:lpstr>PG_2</vt:lpstr>
      <vt:lpstr>TAB_2_1</vt:lpstr>
      <vt:lpstr>TAB_2_2</vt:lpstr>
      <vt:lpstr>TAB_2_3</vt:lpstr>
      <vt:lpstr>TAB_2_4</vt:lpstr>
      <vt:lpstr>PG_3</vt:lpstr>
      <vt:lpstr>TAB_3_1</vt:lpstr>
      <vt:lpstr>TAB_3_2</vt:lpstr>
      <vt:lpstr>TAB_3_3</vt:lpstr>
      <vt:lpstr>TAB_3_4</vt:lpstr>
      <vt:lpstr>TAB_3_5</vt:lpstr>
      <vt:lpstr>PG_4</vt:lpstr>
      <vt:lpstr>TAB_4_1</vt:lpstr>
      <vt:lpstr>TAB_4_2</vt:lpstr>
      <vt:lpstr>TAB_4_3</vt:lpstr>
      <vt:lpstr>TAB_4_4</vt:lpstr>
      <vt:lpstr>TAB 4 5</vt:lpstr>
      <vt:lpstr>PG_5</vt:lpstr>
      <vt:lpstr>TAB_5_1</vt:lpstr>
      <vt:lpstr>TAB_5_2</vt:lpstr>
      <vt:lpstr>TAB_5_3</vt:lpstr>
      <vt:lpstr>PG_6</vt:lpstr>
      <vt:lpstr>TAB_6</vt:lpstr>
      <vt:lpstr>TAB_CNU</vt:lpstr>
      <vt:lpstr>TAB_2_1!Impression_des_titres</vt:lpstr>
      <vt:lpstr>TAB_2_2!Impression_des_titres</vt:lpstr>
      <vt:lpstr>TAB_2_3!Impression_des_titres</vt:lpstr>
      <vt:lpstr>TAB_2_4!Impression_des_titres</vt:lpstr>
      <vt:lpstr>TAB_3_1!Impression_des_titres</vt:lpstr>
      <vt:lpstr>TAB_3_2!Impression_des_titres</vt:lpstr>
      <vt:lpstr>TAB_3_3!Impression_des_titres</vt:lpstr>
      <vt:lpstr>TAB_3_4!Impression_des_titres</vt:lpstr>
      <vt:lpstr>TAB_4_1!Impression_des_titres</vt:lpstr>
      <vt:lpstr>TAB_4_2!Impression_des_titres</vt:lpstr>
      <vt:lpstr>TAB_5_1!Impression_des_titres</vt:lpstr>
      <vt:lpstr>TAB_5_2!Impression_des_titres</vt:lpstr>
      <vt:lpstr>TAB_5_3!Impression_des_titres</vt:lpstr>
      <vt:lpstr>TAB_S_4!Impression_des_titres</vt:lpstr>
      <vt:lpstr>PG_0!Zone_d_impression</vt:lpstr>
      <vt:lpstr>PG_1!Zone_d_impression</vt:lpstr>
      <vt:lpstr>PG_2!Zone_d_impression</vt:lpstr>
      <vt:lpstr>PG_3!Zone_d_impression</vt:lpstr>
      <vt:lpstr>PG_4!Zone_d_impression</vt:lpstr>
      <vt:lpstr>PG_5!Zone_d_impression</vt:lpstr>
      <vt:lpstr>PG_6!Zone_d_impression</vt:lpstr>
      <vt:lpstr>'TAB 4 5'!Zone_d_impression</vt:lpstr>
      <vt:lpstr>TAB_2_1!Zone_d_impression</vt:lpstr>
      <vt:lpstr>TAB_2_2!Zone_d_impression</vt:lpstr>
      <vt:lpstr>TAB_2_3!Zone_d_impression</vt:lpstr>
      <vt:lpstr>TAB_2_4!Zone_d_impression</vt:lpstr>
      <vt:lpstr>TAB_3_1!Zone_d_impression</vt:lpstr>
      <vt:lpstr>TAB_3_2!Zone_d_impression</vt:lpstr>
      <vt:lpstr>TAB_3_3!Zone_d_impression</vt:lpstr>
      <vt:lpstr>TAB_3_4!Zone_d_impression</vt:lpstr>
      <vt:lpstr>TAB_4_1!Zone_d_impression</vt:lpstr>
      <vt:lpstr>TAB_4_2!Zone_d_impression</vt:lpstr>
      <vt:lpstr>TAB_4_3!Zone_d_impression</vt:lpstr>
      <vt:lpstr>TAB_4_4!Zone_d_impression</vt:lpstr>
      <vt:lpstr>TAB_5_1!Zone_d_impression</vt:lpstr>
      <vt:lpstr>TAB_5_2!Zone_d_impression</vt:lpstr>
      <vt:lpstr>TAB_5_3!Zone_d_impression</vt:lpstr>
      <vt:lpstr>TAB_6!Zone_d_impression</vt:lpstr>
      <vt:lpstr>TAB_CNU!Zone_d_impression</vt:lpstr>
      <vt:lpstr>TAB_MAT!Zone_d_impression</vt:lpstr>
      <vt:lpstr>TAB_S_1!Zone_d_impression</vt:lpstr>
      <vt:lpstr>TAB_S_2!Zone_d_impression</vt:lpstr>
      <vt:lpstr>TAB_S_3!Zone_d_impression</vt:lpstr>
      <vt:lpstr>TAB_S_4!Zone_d_impression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2023-09-18T15:49:40Z</cp:lastPrinted>
  <dcterms:created xsi:type="dcterms:W3CDTF">2015-09-24T15:41:36Z</dcterms:created>
  <dcterms:modified xsi:type="dcterms:W3CDTF">2023-11-14T15:31:50Z</dcterms:modified>
</cp:coreProperties>
</file>