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I\NI Catégorie d'entreprises 2025\3 - Maquettage\"/>
    </mc:Choice>
  </mc:AlternateContent>
  <bookViews>
    <workbookView xWindow="-25320" yWindow="-120" windowWidth="25440" windowHeight="15390" tabRatio="623" activeTab="2"/>
  </bookViews>
  <sheets>
    <sheet name="Sommaire" sheetId="8" r:id="rId1"/>
    <sheet name="Tableau 01" sheetId="1" r:id="rId2"/>
    <sheet name="Tableau 02" sheetId="2" r:id="rId3"/>
    <sheet name="Tableau 03" sheetId="16" r:id="rId4"/>
    <sheet name="Tableau 04" sheetId="18" r:id="rId5"/>
    <sheet name="Tableau 05" sheetId="5" r:id="rId6"/>
    <sheet name="Carte 01" sheetId="15" r:id="rId7"/>
    <sheet name="Tableau 01 bis" sheetId="7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6" l="1"/>
  <c r="H15" i="16"/>
  <c r="G15" i="16"/>
  <c r="F15" i="16"/>
  <c r="E15" i="16"/>
  <c r="D15" i="16"/>
  <c r="H6" i="7" l="1"/>
  <c r="G6" i="7"/>
  <c r="E6" i="7"/>
  <c r="D6" i="7"/>
  <c r="F6" i="7" s="1"/>
</calcChain>
</file>

<file path=xl/sharedStrings.xml><?xml version="1.0" encoding="utf-8"?>
<sst xmlns="http://schemas.openxmlformats.org/spreadsheetml/2006/main" count="413" uniqueCount="142">
  <si>
    <t>(en %)</t>
  </si>
  <si>
    <t xml:space="preserve">DIRDE                                                                   </t>
  </si>
  <si>
    <t>(en M€)</t>
  </si>
  <si>
    <t>moyenne (en k€)</t>
  </si>
  <si>
    <t>DERDE</t>
  </si>
  <si>
    <t>Effectif de R&amp;D</t>
  </si>
  <si>
    <t>(moyen par entreprise)</t>
  </si>
  <si>
    <t>Effectif de chercheurs</t>
  </si>
  <si>
    <t>Note : en raison des valeurs arrondies, la somme des pourcentages n’est pas toujours égale à 100 %.</t>
  </si>
  <si>
    <t>Total entreprises</t>
  </si>
  <si>
    <t>Non-exportatrice</t>
  </si>
  <si>
    <t>Exportatrice</t>
  </si>
  <si>
    <t>Chiffre d'affaires</t>
  </si>
  <si>
    <t>(moyenne, en k€)</t>
  </si>
  <si>
    <t>DIRDE</t>
  </si>
  <si>
    <t>Dépenses vers l'étranger</t>
  </si>
  <si>
    <t>Ressources provenant de l'étranger</t>
  </si>
  <si>
    <t>Total</t>
  </si>
  <si>
    <t>Entreprise française</t>
  </si>
  <si>
    <t>Filiale de groupe étranger</t>
  </si>
  <si>
    <t>dont dépenses extérieures vers :</t>
  </si>
  <si>
    <t>- Autre entreprise en France</t>
  </si>
  <si>
    <t>- Secteur public</t>
  </si>
  <si>
    <t>- Étranger</t>
  </si>
  <si>
    <t xml:space="preserve">Ressources extérieures </t>
  </si>
  <si>
    <t>dont ressources extérieures venant :</t>
  </si>
  <si>
    <t xml:space="preserve">Effectif de R&amp;D </t>
  </si>
  <si>
    <t>Total des financements publics</t>
  </si>
  <si>
    <t xml:space="preserve">(en M€) </t>
  </si>
  <si>
    <t xml:space="preserve">dont : </t>
  </si>
  <si>
    <t>- Défense</t>
  </si>
  <si>
    <t xml:space="preserve">(en %) </t>
  </si>
  <si>
    <t>- Grand programme technologique</t>
  </si>
  <si>
    <t>Part des financements publics reçus dans le total des ressources externes</t>
  </si>
  <si>
    <t>M€</t>
  </si>
  <si>
    <t>%</t>
  </si>
  <si>
    <t>Branches industrielles</t>
  </si>
  <si>
    <t>Industrie automobile</t>
  </si>
  <si>
    <t>Construction aéronautique et spatiale</t>
  </si>
  <si>
    <t>Industrie pharmaceutique</t>
  </si>
  <si>
    <t>Industrie chimique</t>
  </si>
  <si>
    <t>Fabrication d'instruments et d'appareils de mesure, d'essai et de navigation, horlogerie</t>
  </si>
  <si>
    <t>Composants, cartes électroniques, ordinateurs, équipements périphériques</t>
  </si>
  <si>
    <t>Fabrication de machines et d’équipements non compris ailleurs</t>
  </si>
  <si>
    <t>Fabrication d'équipements électriques</t>
  </si>
  <si>
    <t>Autres branches industrielles</t>
  </si>
  <si>
    <t>Activités spécialisées, scientifiques 
et techniques</t>
  </si>
  <si>
    <t>Activités informatiques et services d'information</t>
  </si>
  <si>
    <t>Édition, audiovisuel, diffusion</t>
  </si>
  <si>
    <t>Autres branches de services</t>
  </si>
  <si>
    <t>Effort de recherche régional</t>
  </si>
  <si>
    <t>Île-de-France</t>
  </si>
  <si>
    <t>Centre-Val de Loire</t>
  </si>
  <si>
    <t>Bourgogne-Franche-Comté</t>
  </si>
  <si>
    <t>Normandie</t>
  </si>
  <si>
    <t>Hauts-de-France</t>
  </si>
  <si>
    <t>Grand Est</t>
  </si>
  <si>
    <t>Pays de la Loire</t>
  </si>
  <si>
    <t>Bretagne</t>
  </si>
  <si>
    <t>Nouvelle-Aquitaine</t>
  </si>
  <si>
    <t>Occitanie</t>
  </si>
  <si>
    <t>Auvergne-Rhône-Alpes</t>
  </si>
  <si>
    <t>Microentreprises (MIC)</t>
  </si>
  <si>
    <t>Entreprises de taille intermédiaire (ETI)</t>
  </si>
  <si>
    <t>Grandes entreprises (GE)</t>
  </si>
  <si>
    <t>2. Équivalent temps plein consacré à la R&amp;D.</t>
  </si>
  <si>
    <t>Intensité de R&amp;D (1)</t>
  </si>
  <si>
    <t>(moyenne, en ETP (2))</t>
  </si>
  <si>
    <t>(en milliers d'ETP (2))</t>
  </si>
  <si>
    <t>- Crédit incitatif (1)</t>
  </si>
  <si>
    <t>- Collectivité territoriale et association (2)</t>
  </si>
  <si>
    <t>Part des financements publics reçus dans la dépense totale de R&amp;D (3)</t>
  </si>
  <si>
    <t>1. Les mesures fiscales comme les exonérations de cotisations sociales au titre du dispositif de jeune entreprise innovante (JEI) ou le crédit d'impôt recherche (CIR) ne sont pas incluses.</t>
  </si>
  <si>
    <t>2. Institution sans but lucratif (ISBL)</t>
  </si>
  <si>
    <t xml:space="preserve">3. La dépense totale de R&amp;D comprend l'exécution de la R&amp;D par les entreprises et la sous-traitance de travaux de R&amp;D à des tiers. </t>
  </si>
  <si>
    <t>2. Institution sans but lucratif (ISBL).</t>
  </si>
  <si>
    <t>Drom</t>
  </si>
  <si>
    <t>Corse</t>
  </si>
  <si>
    <t>Provence-Alpes-Côte d'Azur</t>
  </si>
  <si>
    <t>Regroupement réalisé en raison du secret statistique.</t>
  </si>
  <si>
    <t>Entreprises des secteurs principalement marchands non agricoles et non financiers</t>
  </si>
  <si>
    <t>Entreprises éxecutant des travaux de R&amp;D en interne</t>
  </si>
  <si>
    <t>MIC</t>
  </si>
  <si>
    <t>PME</t>
  </si>
  <si>
    <t>ETI</t>
  </si>
  <si>
    <t>GE</t>
  </si>
  <si>
    <t>Petites et moyennes entreprises (PME) hors MIC</t>
  </si>
  <si>
    <t>Petites et moyennes entreprises (PME) 
hors MIC</t>
  </si>
  <si>
    <t>Note d'information - Catégories d'entreprise</t>
  </si>
  <si>
    <t>Tableau 01</t>
  </si>
  <si>
    <t>Tableau 02</t>
  </si>
  <si>
    <t>Tableau 03</t>
  </si>
  <si>
    <t>Tableau 04</t>
  </si>
  <si>
    <t>Tableau 05</t>
  </si>
  <si>
    <t>Carte 01</t>
  </si>
  <si>
    <t>Tableau 01 bis</t>
  </si>
  <si>
    <t>Sommaire</t>
  </si>
  <si>
    <t>Aller vers le sommaire</t>
  </si>
  <si>
    <t>Part des chercheurs dans l'effectif de R&amp;D (en %)</t>
  </si>
  <si>
    <t>Note : les entreprises françaises regroupent les entreprises indépendantes de nationalité française et les filiales de groupes français.</t>
  </si>
  <si>
    <t>Branches de services</t>
  </si>
  <si>
    <t>Note : en raison des valeurs arrondies, la somme des pourcentages n’est pas toujours égale à 100 %.</t>
  </si>
  <si>
    <t>Champ : ensemble des entreprises, selon leur catégorie LME d'entreprise, ayant une activité interne de recherche et développement expérimental en France en 2022.</t>
  </si>
  <si>
    <t>Sources : MESR-SIES (enquête sur les moyens consacrés à la R&amp;D en 2022) et Insee (Sirus).</t>
  </si>
  <si>
    <t>Tableau 1 – Dépenses et effectifs de R&amp;D des entreprises selon leur catégorie en 2022</t>
  </si>
  <si>
    <t>Dépenses et effectifs de R&amp;D des entreprises selon leur catégorie en 2022</t>
  </si>
  <si>
    <t>Tableau 2 - Dépenses et effectifs de R&amp;D des PME réalisant des activités internes de R&amp;D selon leur statut à l'exportation en 2022</t>
  </si>
  <si>
    <t>Sources : MESR-SIES (enquête sur les moyens consacrés à la R&amp;D en 2022) et Insee.</t>
  </si>
  <si>
    <t>Champ : ensemble des entreprises, selon leur catégorie LME d’entreprise, ayant une activité interne de recherche et développement expérimental en France en 2022.</t>
  </si>
  <si>
    <t>Tableau 4 - Répartition des financements publics dédiés à la R&amp;D par catégorie d'entreprise et nature des fonds en 2022</t>
  </si>
  <si>
    <t>Source : MESR-SIES (enquête sur les moyens consacrés à la R&amp;D en 2022).</t>
  </si>
  <si>
    <t>Dépenses et effectifs de R&amp;D des PME réalisant des activités internes de R&amp;D selon leur statut à l'exportation en 2022</t>
  </si>
  <si>
    <t>Dépenses et effectifs de R&amp;D des PME réalisant des activités internes de R&amp;D selon leur nationalité en 2022</t>
  </si>
  <si>
    <t>Champ : ensemble des entreprises, selon leur catégorie LME d’entreprise, ayant une activité interne de recherche et développement expérimental en France en 2022.</t>
  </si>
  <si>
    <t>Sources : MESR-SIES (enquête sur les moyens consacrés à la R&amp;D en 2022) et Insee (PIB régionnaux).</t>
  </si>
  <si>
    <t>Activité interne de R&amp;D des ETI dans les régions françaises en 2022</t>
  </si>
  <si>
    <t>Poids des ETI
dans la DIRDE régionale</t>
  </si>
  <si>
    <t>Poids des ETI régionales dans la DIRDE totale</t>
  </si>
  <si>
    <t xml:space="preserve">Effort régional des ETI en % du PIB  </t>
  </si>
  <si>
    <t>DIRDE des ETI régionales</t>
  </si>
  <si>
    <t>Répartition régionale de la R&amp;D des ETI</t>
  </si>
  <si>
    <t>Pour des raisons de secret statistique, les données concernant les ETI des Drom et de la Corse ne sont pas diffusées.</t>
  </si>
  <si>
    <t>Champ : ensemble des entreprises appartenant à la catégorie LME des ETI et ayant une activité interne de recherche et développement expérimental en France en 2022.</t>
  </si>
  <si>
    <t>Répartition des financements publics dédiés à la R&amp;D par catégorie d'entreprise et nature des fonds en 2022</t>
  </si>
  <si>
    <t>Répartition de la dépense intérieure de R&amp;D des entreprises selon leur catégorie et leur branche de recherche en 2022</t>
  </si>
  <si>
    <t>--</t>
  </si>
  <si>
    <t xml:space="preserve">Note : l'effort de recherche régional des ETI correspond au ratio DIRD régionale des ETI sur PIB régional. Au niveau national, les ETI ont une DIRDE de 9 846 M€ et un effort de recherche de 0,37 %.
En 2022, l'effort de recherche des Drom est de 0,06 % et celui de la Corse est de 0,10 %.
</t>
  </si>
  <si>
    <t xml:space="preserve">Part des chercheurs dans l'effectif de R&amp;D (en %)
dans l'effectif de R&amp;D </t>
  </si>
  <si>
    <t>Total ETI</t>
  </si>
  <si>
    <t>Répartition des entreprise selon leur catégorie en 2022</t>
  </si>
  <si>
    <t xml:space="preserve">Tableau 01 bis - Répartition des entreprises selon leur catégorie en 2022 (en %) 
</t>
  </si>
  <si>
    <t>Champ : ensemble des entreprises, selon leur catégorie LME d’entreprise,
ayant une activité interne de recherche et développement expérimental en France en 2022 ; 
entreprises des secteurs principalement marchands non agricoles et non financiers en France en 2022.</t>
  </si>
  <si>
    <t>Répartition des entreprises selon leur catégorie (en %)</t>
  </si>
  <si>
    <t>Note : les entreprises françaises regroupent les entreprises indépendantes de nationalité française et les filiales de groupes français, Les données concernant les micro entreprises sont disponibles dans le fichier en téléchargement.</t>
  </si>
  <si>
    <t>(en % au sein de chaque catégorie)</t>
  </si>
  <si>
    <t>PME hors MIC</t>
  </si>
  <si>
    <r>
      <t>(en %</t>
    </r>
    <r>
      <rPr>
        <sz val="10"/>
        <color theme="1"/>
        <rFont val="Arial"/>
        <family val="2"/>
      </rPr>
      <t>)</t>
    </r>
  </si>
  <si>
    <t>1. Ratio dépense intérieure de recherche et développement expérimental des entreprises (DIRDE)/chiffre d’affaires des entreprises réalisant des activités internes de R&amp;D.</t>
  </si>
  <si>
    <t xml:space="preserve">Entreprises réalisant des activités internes de R&amp;D </t>
  </si>
  <si>
    <t>Entreprises réalisant des activités internes de R&amp;D</t>
  </si>
  <si>
    <t>Tableau 3 - Dépenses et effectifs de R&amp;D des entreprises réalisant des activités internes de R&amp;D selon leur nationalité en 2022</t>
  </si>
  <si>
    <t>Tableau 5 - Répartition de la dépense intérieure de R&amp;D des entreprises selon leur catégorie et leur branche de recherche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</si>
</sst>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"/>
    <numFmt numFmtId="167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292">
    <xf numFmtId="0" fontId="0" fillId="0" borderId="0" xfId="0"/>
    <xf numFmtId="0" fontId="0" fillId="2" borderId="0" xfId="0" applyFill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0" xfId="0" applyFont="1" applyFill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3" fontId="3" fillId="2" borderId="9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8" xfId="0" applyFill="1" applyBorder="1"/>
    <xf numFmtId="3" fontId="0" fillId="2" borderId="0" xfId="0" applyNumberFormat="1" applyFill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165" fontId="0" fillId="2" borderId="2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23" xfId="0" applyFill="1" applyBorder="1"/>
    <xf numFmtId="0" fontId="5" fillId="0" borderId="0" xfId="0" applyFont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6" fontId="0" fillId="2" borderId="10" xfId="0" applyNumberFormat="1" applyFill="1" applyBorder="1" applyAlignment="1">
      <alignment horizontal="center" vertical="center"/>
    </xf>
    <xf numFmtId="166" fontId="0" fillId="2" borderId="11" xfId="0" applyNumberFormat="1" applyFill="1" applyBorder="1" applyAlignment="1">
      <alignment horizontal="center" vertical="center"/>
    </xf>
    <xf numFmtId="166" fontId="0" fillId="2" borderId="3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6" fontId="0" fillId="2" borderId="20" xfId="0" applyNumberFormat="1" applyFill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0" fontId="0" fillId="2" borderId="21" xfId="0" applyFill="1" applyBorder="1"/>
    <xf numFmtId="0" fontId="0" fillId="2" borderId="25" xfId="0" applyFill="1" applyBorder="1"/>
    <xf numFmtId="0" fontId="0" fillId="2" borderId="26" xfId="0" applyFill="1" applyBorder="1"/>
    <xf numFmtId="3" fontId="5" fillId="2" borderId="3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3" fontId="5" fillId="2" borderId="8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6" fontId="5" fillId="2" borderId="8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0" fontId="5" fillId="0" borderId="0" xfId="0" applyFont="1" applyFill="1"/>
    <xf numFmtId="165" fontId="3" fillId="2" borderId="11" xfId="0" applyNumberFormat="1" applyFont="1" applyFill="1" applyBorder="1" applyAlignment="1">
      <alignment horizontal="center" vertical="center"/>
    </xf>
    <xf numFmtId="0" fontId="1" fillId="2" borderId="27" xfId="0" applyFont="1" applyFill="1" applyBorder="1"/>
    <xf numFmtId="0" fontId="1" fillId="2" borderId="28" xfId="0" applyFont="1" applyFill="1" applyBorder="1"/>
    <xf numFmtId="0" fontId="7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3" fontId="2" fillId="2" borderId="32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3" fillId="2" borderId="37" xfId="0" applyFont="1" applyFill="1" applyBorder="1"/>
    <xf numFmtId="0" fontId="3" fillId="2" borderId="38" xfId="0" applyFont="1" applyFill="1" applyBorder="1"/>
    <xf numFmtId="3" fontId="2" fillId="2" borderId="0" xfId="0" applyNumberFormat="1" applyFont="1" applyFill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65" fontId="2" fillId="2" borderId="33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2" fillId="2" borderId="34" xfId="0" applyNumberFormat="1" applyFont="1" applyFill="1" applyBorder="1" applyAlignment="1">
      <alignment horizontal="center" vertical="center"/>
    </xf>
    <xf numFmtId="0" fontId="8" fillId="2" borderId="14" xfId="0" applyFont="1" applyFill="1" applyBorder="1"/>
    <xf numFmtId="0" fontId="0" fillId="2" borderId="12" xfId="0" applyFill="1" applyBorder="1"/>
    <xf numFmtId="0" fontId="8" fillId="2" borderId="25" xfId="0" applyFont="1" applyFill="1" applyBorder="1"/>
    <xf numFmtId="0" fontId="3" fillId="2" borderId="35" xfId="0" applyFont="1" applyFill="1" applyBorder="1"/>
    <xf numFmtId="0" fontId="3" fillId="2" borderId="42" xfId="0" applyFont="1" applyFill="1" applyBorder="1"/>
    <xf numFmtId="0" fontId="3" fillId="2" borderId="41" xfId="0" applyFont="1" applyFill="1" applyBorder="1"/>
    <xf numFmtId="0" fontId="3" fillId="2" borderId="43" xfId="0" applyFont="1" applyFill="1" applyBorder="1"/>
    <xf numFmtId="0" fontId="8" fillId="2" borderId="13" xfId="0" applyFont="1" applyFill="1" applyBorder="1"/>
    <xf numFmtId="0" fontId="8" fillId="2" borderId="0" xfId="0" applyFont="1" applyFill="1" applyBorder="1"/>
    <xf numFmtId="0" fontId="7" fillId="0" borderId="29" xfId="0" applyFont="1" applyFill="1" applyBorder="1" applyAlignment="1">
      <alignment horizontal="center" vertical="center"/>
    </xf>
    <xf numFmtId="0" fontId="0" fillId="2" borderId="24" xfId="0" applyFill="1" applyBorder="1"/>
    <xf numFmtId="165" fontId="0" fillId="2" borderId="30" xfId="0" applyNumberFormat="1" applyFill="1" applyBorder="1" applyAlignment="1">
      <alignment horizontal="center" vertical="center"/>
    </xf>
    <xf numFmtId="3" fontId="0" fillId="2" borderId="32" xfId="0" applyNumberFormat="1" applyFill="1" applyBorder="1" applyAlignment="1">
      <alignment horizontal="center" vertical="center"/>
    </xf>
    <xf numFmtId="165" fontId="0" fillId="2" borderId="33" xfId="0" applyNumberForma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 vertical="center"/>
    </xf>
    <xf numFmtId="165" fontId="0" fillId="2" borderId="45" xfId="0" applyNumberForma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165" fontId="0" fillId="2" borderId="20" xfId="0" applyNumberFormat="1" applyFill="1" applyBorder="1" applyAlignment="1">
      <alignment horizontal="center" vertical="center"/>
    </xf>
    <xf numFmtId="0" fontId="7" fillId="2" borderId="14" xfId="0" applyFont="1" applyFill="1" applyBorder="1"/>
    <xf numFmtId="0" fontId="7" fillId="2" borderId="13" xfId="0" applyFont="1" applyFill="1" applyBorder="1"/>
    <xf numFmtId="0" fontId="0" fillId="2" borderId="17" xfId="0" applyFill="1" applyBorder="1"/>
    <xf numFmtId="0" fontId="0" fillId="2" borderId="4" xfId="0" applyFill="1" applyBorder="1" applyAlignment="1">
      <alignment horizontal="center" vertical="center"/>
    </xf>
    <xf numFmtId="0" fontId="7" fillId="2" borderId="25" xfId="0" applyFont="1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42" xfId="0" applyFill="1" applyBorder="1"/>
    <xf numFmtId="0" fontId="0" fillId="2" borderId="38" xfId="0" applyFill="1" applyBorder="1"/>
    <xf numFmtId="0" fontId="0" fillId="2" borderId="41" xfId="0" applyFill="1" applyBorder="1"/>
    <xf numFmtId="0" fontId="0" fillId="2" borderId="38" xfId="0" quotePrefix="1" applyFill="1" applyBorder="1"/>
    <xf numFmtId="0" fontId="0" fillId="2" borderId="16" xfId="0" applyFill="1" applyBorder="1"/>
    <xf numFmtId="0" fontId="0" fillId="2" borderId="31" xfId="0" applyFill="1" applyBorder="1" applyAlignment="1">
      <alignment horizontal="center" vertical="center"/>
    </xf>
    <xf numFmtId="1" fontId="0" fillId="2" borderId="33" xfId="0" applyNumberForma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166" fontId="0" fillId="2" borderId="33" xfId="0" applyNumberFormat="1" applyFill="1" applyBorder="1" applyAlignment="1">
      <alignment horizontal="center" vertical="center"/>
    </xf>
    <xf numFmtId="166" fontId="0" fillId="2" borderId="6" xfId="0" applyNumberFormat="1" applyFill="1" applyBorder="1" applyAlignment="1">
      <alignment horizontal="center" vertical="center"/>
    </xf>
    <xf numFmtId="166" fontId="0" fillId="2" borderId="19" xfId="0" applyNumberFormat="1" applyFill="1" applyBorder="1" applyAlignment="1">
      <alignment horizontal="center" vertical="center"/>
    </xf>
    <xf numFmtId="166" fontId="0" fillId="2" borderId="32" xfId="0" applyNumberFormat="1" applyFill="1" applyBorder="1" applyAlignment="1">
      <alignment horizontal="center" vertical="center"/>
    </xf>
    <xf numFmtId="0" fontId="9" fillId="2" borderId="38" xfId="0" applyFont="1" applyFill="1" applyBorder="1"/>
    <xf numFmtId="0" fontId="9" fillId="2" borderId="44" xfId="0" applyFont="1" applyFill="1" applyBorder="1"/>
    <xf numFmtId="0" fontId="9" fillId="2" borderId="37" xfId="0" applyFont="1" applyFill="1" applyBorder="1"/>
    <xf numFmtId="0" fontId="9" fillId="2" borderId="2" xfId="0" applyFont="1" applyFill="1" applyBorder="1"/>
    <xf numFmtId="166" fontId="0" fillId="2" borderId="1" xfId="0" applyNumberFormat="1" applyFill="1" applyBorder="1" applyAlignment="1">
      <alignment horizontal="center" vertical="center"/>
    </xf>
    <xf numFmtId="166" fontId="0" fillId="2" borderId="9" xfId="0" applyNumberFormat="1" applyFill="1" applyBorder="1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/>
    </xf>
    <xf numFmtId="166" fontId="0" fillId="2" borderId="45" xfId="0" applyNumberFormat="1" applyFill="1" applyBorder="1" applyAlignment="1">
      <alignment horizontal="center" vertical="center"/>
    </xf>
    <xf numFmtId="0" fontId="5" fillId="2" borderId="0" xfId="0" applyFont="1" applyFill="1"/>
    <xf numFmtId="3" fontId="8" fillId="2" borderId="32" xfId="0" applyNumberFormat="1" applyFont="1" applyFill="1" applyBorder="1" applyAlignment="1">
      <alignment horizontal="center" vertical="center"/>
    </xf>
    <xf numFmtId="165" fontId="8" fillId="2" borderId="33" xfId="0" applyNumberFormat="1" applyFont="1" applyFill="1" applyBorder="1" applyAlignment="1">
      <alignment horizontal="center" vertical="center"/>
    </xf>
    <xf numFmtId="165" fontId="8" fillId="2" borderId="34" xfId="0" applyNumberFormat="1" applyFont="1" applyFill="1" applyBorder="1" applyAlignment="1">
      <alignment horizontal="center" vertical="center"/>
    </xf>
    <xf numFmtId="0" fontId="0" fillId="2" borderId="51" xfId="0" quotePrefix="1" applyFill="1" applyBorder="1"/>
    <xf numFmtId="0" fontId="0" fillId="2" borderId="51" xfId="0" applyFill="1" applyBorder="1"/>
    <xf numFmtId="3" fontId="10" fillId="2" borderId="33" xfId="0" applyNumberFormat="1" applyFont="1" applyFill="1" applyBorder="1" applyAlignment="1">
      <alignment horizontal="center" vertical="center"/>
    </xf>
    <xf numFmtId="0" fontId="7" fillId="2" borderId="49" xfId="0" applyFont="1" applyFill="1" applyBorder="1"/>
    <xf numFmtId="0" fontId="7" fillId="2" borderId="50" xfId="0" applyFont="1" applyFill="1" applyBorder="1"/>
    <xf numFmtId="0" fontId="7" fillId="2" borderId="29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wrapText="1"/>
    </xf>
    <xf numFmtId="3" fontId="11" fillId="2" borderId="0" xfId="0" applyNumberFormat="1" applyFont="1" applyFill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wrapText="1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wrapText="1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wrapText="1"/>
    </xf>
    <xf numFmtId="3" fontId="12" fillId="2" borderId="21" xfId="0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20" xfId="0" applyNumberFormat="1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6" fillId="2" borderId="0" xfId="0" applyFont="1" applyFill="1"/>
    <xf numFmtId="0" fontId="13" fillId="2" borderId="0" xfId="0" applyFont="1" applyFill="1" applyAlignment="1">
      <alignment horizontal="center"/>
    </xf>
    <xf numFmtId="166" fontId="0" fillId="2" borderId="34" xfId="0" applyNumberFormat="1" applyFill="1" applyBorder="1" applyAlignment="1">
      <alignment horizontal="center" vertical="center"/>
    </xf>
    <xf numFmtId="0" fontId="0" fillId="0" borderId="0" xfId="0" applyFill="1"/>
    <xf numFmtId="166" fontId="11" fillId="2" borderId="11" xfId="0" applyNumberFormat="1" applyFont="1" applyFill="1" applyBorder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166" fontId="11" fillId="2" borderId="6" xfId="0" applyNumberFormat="1" applyFont="1" applyFill="1" applyBorder="1" applyAlignment="1">
      <alignment horizontal="center" vertical="center"/>
    </xf>
    <xf numFmtId="165" fontId="11" fillId="2" borderId="11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165" fontId="11" fillId="2" borderId="6" xfId="0" applyNumberFormat="1" applyFont="1" applyFill="1" applyBorder="1" applyAlignment="1">
      <alignment horizontal="center" vertical="center"/>
    </xf>
    <xf numFmtId="166" fontId="11" fillId="2" borderId="29" xfId="0" applyNumberFormat="1" applyFont="1" applyFill="1" applyBorder="1" applyAlignment="1">
      <alignment horizontal="center" vertical="center"/>
    </xf>
    <xf numFmtId="166" fontId="12" fillId="2" borderId="52" xfId="0" applyNumberFormat="1" applyFont="1" applyFill="1" applyBorder="1" applyAlignment="1">
      <alignment horizontal="center" vertical="center"/>
    </xf>
    <xf numFmtId="166" fontId="12" fillId="2" borderId="53" xfId="0" applyNumberFormat="1" applyFont="1" applyFill="1" applyBorder="1" applyAlignment="1">
      <alignment horizontal="center" vertical="center"/>
    </xf>
    <xf numFmtId="166" fontId="12" fillId="2" borderId="54" xfId="0" applyNumberFormat="1" applyFont="1" applyFill="1" applyBorder="1" applyAlignment="1">
      <alignment horizontal="center" vertical="center"/>
    </xf>
    <xf numFmtId="166" fontId="11" fillId="2" borderId="10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166" fontId="12" fillId="2" borderId="3" xfId="0" applyNumberFormat="1" applyFont="1" applyFill="1" applyBorder="1" applyAlignment="1">
      <alignment horizontal="center" vertical="center"/>
    </xf>
    <xf numFmtId="166" fontId="12" fillId="2" borderId="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/>
    <xf numFmtId="166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0" fontId="0" fillId="2" borderId="0" xfId="0" applyFill="1" applyAlignment="1"/>
    <xf numFmtId="0" fontId="14" fillId="0" borderId="29" xfId="1" applyBorder="1" applyAlignment="1">
      <alignment horizontal="center" vertical="center"/>
    </xf>
    <xf numFmtId="0" fontId="0" fillId="0" borderId="29" xfId="0" applyBorder="1"/>
    <xf numFmtId="0" fontId="9" fillId="2" borderId="7" xfId="0" applyFont="1" applyFill="1" applyBorder="1"/>
    <xf numFmtId="0" fontId="9" fillId="2" borderId="39" xfId="0" applyFont="1" applyFill="1" applyBorder="1"/>
    <xf numFmtId="0" fontId="0" fillId="0" borderId="29" xfId="0" applyBorder="1" applyAlignment="1">
      <alignment horizontal="center" vertical="center"/>
    </xf>
    <xf numFmtId="166" fontId="0" fillId="0" borderId="0" xfId="0" applyNumberFormat="1"/>
    <xf numFmtId="0" fontId="0" fillId="3" borderId="29" xfId="0" applyFill="1" applyBorder="1" applyAlignment="1">
      <alignment vertical="center"/>
    </xf>
    <xf numFmtId="3" fontId="0" fillId="2" borderId="52" xfId="0" applyNumberFormat="1" applyFill="1" applyBorder="1" applyAlignment="1">
      <alignment horizontal="center" vertical="center"/>
    </xf>
    <xf numFmtId="166" fontId="0" fillId="3" borderId="29" xfId="0" applyNumberFormat="1" applyFill="1" applyBorder="1" applyAlignment="1">
      <alignment horizontal="center" vertical="center"/>
    </xf>
    <xf numFmtId="166" fontId="0" fillId="2" borderId="56" xfId="0" applyNumberFormat="1" applyFill="1" applyBorder="1" applyAlignment="1">
      <alignment horizontal="center" vertical="center"/>
    </xf>
    <xf numFmtId="166" fontId="0" fillId="2" borderId="53" xfId="0" applyNumberFormat="1" applyFill="1" applyBorder="1" applyAlignment="1">
      <alignment horizontal="center" vertical="center"/>
    </xf>
    <xf numFmtId="166" fontId="0" fillId="2" borderId="57" xfId="0" applyNumberFormat="1" applyFill="1" applyBorder="1" applyAlignment="1">
      <alignment horizontal="center" vertical="center"/>
    </xf>
    <xf numFmtId="166" fontId="0" fillId="2" borderId="58" xfId="0" applyNumberForma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166" fontId="0" fillId="2" borderId="54" xfId="0" applyNumberFormat="1" applyFill="1" applyBorder="1" applyAlignment="1">
      <alignment horizontal="center" vertical="center"/>
    </xf>
    <xf numFmtId="166" fontId="0" fillId="2" borderId="49" xfId="0" applyNumberFormat="1" applyFill="1" applyBorder="1" applyAlignment="1">
      <alignment horizontal="center" vertical="center"/>
    </xf>
    <xf numFmtId="167" fontId="0" fillId="0" borderId="0" xfId="2" applyNumberFormat="1" applyFont="1"/>
    <xf numFmtId="165" fontId="0" fillId="2" borderId="4" xfId="0" quotePrefix="1" applyNumberFormat="1" applyFill="1" applyBorder="1" applyAlignment="1">
      <alignment horizontal="center" vertical="center"/>
    </xf>
    <xf numFmtId="165" fontId="0" fillId="2" borderId="0" xfId="0" quotePrefix="1" applyNumberFormat="1" applyFill="1" applyAlignment="1">
      <alignment horizontal="center" vertical="center"/>
    </xf>
    <xf numFmtId="165" fontId="0" fillId="2" borderId="10" xfId="0" quotePrefix="1" applyNumberFormat="1" applyFill="1" applyBorder="1" applyAlignment="1">
      <alignment horizontal="center" vertical="center"/>
    </xf>
    <xf numFmtId="166" fontId="0" fillId="2" borderId="0" xfId="0" quotePrefix="1" applyNumberFormat="1" applyFill="1" applyAlignment="1">
      <alignment horizontal="center" vertical="center"/>
    </xf>
    <xf numFmtId="166" fontId="0" fillId="2" borderId="6" xfId="0" quotePrefix="1" applyNumberForma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0" borderId="22" xfId="0" applyBorder="1"/>
    <xf numFmtId="165" fontId="9" fillId="0" borderId="11" xfId="0" quotePrefix="1" applyNumberFormat="1" applyFont="1" applyFill="1" applyBorder="1" applyAlignment="1">
      <alignment horizontal="center" vertical="center"/>
    </xf>
    <xf numFmtId="165" fontId="9" fillId="0" borderId="9" xfId="0" quotePrefix="1" applyNumberFormat="1" applyFont="1" applyFill="1" applyBorder="1" applyAlignment="1">
      <alignment horizontal="center" vertical="center"/>
    </xf>
    <xf numFmtId="3" fontId="0" fillId="2" borderId="4" xfId="0" quotePrefix="1" applyNumberFormat="1" applyFill="1" applyBorder="1" applyAlignment="1">
      <alignment horizontal="center" vertical="center"/>
    </xf>
    <xf numFmtId="3" fontId="0" fillId="2" borderId="20" xfId="0" quotePrefix="1" applyNumberFormat="1" applyFill="1" applyBorder="1" applyAlignment="1">
      <alignment horizontal="center" vertical="center"/>
    </xf>
    <xf numFmtId="3" fontId="0" fillId="2" borderId="0" xfId="0" quotePrefix="1" applyNumberFormat="1" applyFill="1" applyAlignment="1">
      <alignment horizontal="center" vertical="center"/>
    </xf>
    <xf numFmtId="3" fontId="0" fillId="2" borderId="11" xfId="0" quotePrefix="1" applyNumberForma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66" fontId="0" fillId="4" borderId="0" xfId="0" quotePrefix="1" applyNumberFormat="1" applyFill="1" applyAlignment="1">
      <alignment horizontal="center" vertical="center"/>
    </xf>
    <xf numFmtId="2" fontId="0" fillId="4" borderId="0" xfId="0" quotePrefix="1" applyNumberFormat="1" applyFill="1" applyAlignment="1">
      <alignment horizontal="center" vertical="center"/>
    </xf>
    <xf numFmtId="3" fontId="0" fillId="4" borderId="0" xfId="0" quotePrefix="1" applyNumberFormat="1" applyFill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7" fillId="2" borderId="29" xfId="0" applyFont="1" applyFill="1" applyBorder="1" applyAlignment="1">
      <alignment horizontal="center" vertical="center" wrapText="1"/>
    </xf>
    <xf numFmtId="0" fontId="0" fillId="0" borderId="0" xfId="0" applyFont="1" applyFill="1"/>
    <xf numFmtId="3" fontId="8" fillId="2" borderId="53" xfId="0" applyNumberFormat="1" applyFont="1" applyFill="1" applyBorder="1" applyAlignment="1">
      <alignment horizontal="center" vertical="center"/>
    </xf>
    <xf numFmtId="3" fontId="8" fillId="2" borderId="54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" fontId="12" fillId="2" borderId="11" xfId="0" quotePrefix="1" applyNumberFormat="1" applyFont="1" applyFill="1" applyBorder="1" applyAlignment="1">
      <alignment horizontal="center" vertical="center"/>
    </xf>
    <xf numFmtId="165" fontId="12" fillId="2" borderId="0" xfId="0" quotePrefix="1" applyNumberFormat="1" applyFont="1" applyFill="1" applyAlignment="1">
      <alignment horizontal="center" vertical="center"/>
    </xf>
    <xf numFmtId="166" fontId="12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6" fillId="2" borderId="0" xfId="0" applyFont="1" applyFill="1" applyAlignment="1"/>
    <xf numFmtId="0" fontId="8" fillId="2" borderId="31" xfId="0" applyFont="1" applyFill="1" applyBorder="1" applyAlignment="1">
      <alignment horizontal="center" vertical="center"/>
    </xf>
    <xf numFmtId="1" fontId="8" fillId="2" borderId="33" xfId="0" applyNumberFormat="1" applyFont="1" applyFill="1" applyBorder="1" applyAlignment="1">
      <alignment horizontal="center" vertical="center"/>
    </xf>
    <xf numFmtId="0" fontId="18" fillId="2" borderId="40" xfId="0" applyFont="1" applyFill="1" applyBorder="1"/>
    <xf numFmtId="0" fontId="18" fillId="2" borderId="36" xfId="0" applyFont="1" applyFill="1" applyBorder="1" applyAlignment="1">
      <alignment wrapText="1"/>
    </xf>
    <xf numFmtId="0" fontId="8" fillId="0" borderId="0" xfId="0" applyFont="1" applyFill="1"/>
    <xf numFmtId="0" fontId="8" fillId="2" borderId="48" xfId="0" applyFont="1" applyFill="1" applyBorder="1"/>
    <xf numFmtId="0" fontId="8" fillId="2" borderId="41" xfId="0" applyFont="1" applyFill="1" applyBorder="1"/>
    <xf numFmtId="0" fontId="8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4" fillId="0" borderId="0" xfId="1" applyAlignment="1">
      <alignment horizontal="center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6" fontId="0" fillId="4" borderId="53" xfId="0" applyNumberFormat="1" applyFill="1" applyBorder="1" applyAlignment="1">
      <alignment horizontal="center" vertical="center"/>
    </xf>
    <xf numFmtId="166" fontId="0" fillId="4" borderId="54" xfId="0" applyNumberForma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3" fontId="0" fillId="4" borderId="36" xfId="0" applyNumberFormat="1" applyFill="1" applyBorder="1" applyAlignment="1">
      <alignment horizontal="center" vertical="center"/>
    </xf>
    <xf numFmtId="3" fontId="0" fillId="4" borderId="59" xfId="0" applyNumberFormat="1" applyFill="1" applyBorder="1" applyAlignment="1">
      <alignment horizontal="center" vertical="center"/>
    </xf>
    <xf numFmtId="3" fontId="0" fillId="4" borderId="60" xfId="0" applyNumberFormat="1" applyFill="1" applyBorder="1" applyAlignment="1">
      <alignment horizontal="center" vertical="center"/>
    </xf>
    <xf numFmtId="166" fontId="0" fillId="4" borderId="38" xfId="0" quotePrefix="1" applyNumberFormat="1" applyFill="1" applyBorder="1" applyAlignment="1">
      <alignment horizontal="center" vertical="center"/>
    </xf>
    <xf numFmtId="166" fontId="0" fillId="4" borderId="4" xfId="0" applyNumberFormat="1" applyFill="1" applyBorder="1" applyAlignment="1">
      <alignment horizontal="center" vertical="center"/>
    </xf>
    <xf numFmtId="166" fontId="0" fillId="4" borderId="3" xfId="0" quotePrefix="1" applyNumberForma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6" fontId="0" fillId="4" borderId="38" xfId="0" applyNumberForma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166" fontId="0" fillId="4" borderId="41" xfId="0" applyNumberFormat="1" applyFill="1" applyBorder="1" applyAlignment="1">
      <alignment horizontal="center" vertical="center"/>
    </xf>
    <xf numFmtId="166" fontId="0" fillId="4" borderId="61" xfId="0" applyNumberFormat="1" applyFill="1" applyBorder="1" applyAlignment="1">
      <alignment horizontal="center" vertical="center"/>
    </xf>
    <xf numFmtId="166" fontId="0" fillId="4" borderId="50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17" fillId="2" borderId="0" xfId="0" applyFont="1" applyFill="1" applyAlignment="1">
      <alignment horizontal="center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165" fontId="0" fillId="4" borderId="3" xfId="0" applyNumberForma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14" fillId="2" borderId="0" xfId="1" applyFill="1" applyAlignment="1">
      <alignment horizontal="center"/>
    </xf>
    <xf numFmtId="0" fontId="7" fillId="2" borderId="29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Répartition des entreprises selon leur catégorie en 2022 (en %)</a:t>
            </a:r>
            <a:r>
              <a:rPr lang="fr-FR" sz="1400" b="0" i="0" u="none" strike="noStrike" baseline="0"/>
              <a:t> 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'Tableau 01 bis'!$D$5</c:f>
              <c:strCache>
                <c:ptCount val="1"/>
                <c:pt idx="0">
                  <c:v>MIC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'Tableau 01 bis'!$C$6:$C$7</c:f>
              <c:strCache>
                <c:ptCount val="2"/>
                <c:pt idx="0">
                  <c:v>Entreprises des secteurs principalement marchands non agricoles et non financiers</c:v>
                </c:pt>
                <c:pt idx="1">
                  <c:v>Entreprises éxecutant des travaux de R&amp;D en interne</c:v>
                </c:pt>
              </c:strCache>
            </c:strRef>
          </c:cat>
          <c:val>
            <c:numRef>
              <c:f>'Tableau 01 bis'!$D$6:$D$7</c:f>
              <c:numCache>
                <c:formatCode>0.0</c:formatCode>
                <c:ptCount val="2"/>
                <c:pt idx="0">
                  <c:v>95.758934662693335</c:v>
                </c:pt>
                <c:pt idx="1">
                  <c:v>43.25693431391673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7-4507-88D9-309A2D642C53}"/>
            </c:ext>
          </c:extLst>
        </c:ser>
        <c:ser>
          <c:idx val="1"/>
          <c:order val="1"/>
          <c:tx>
            <c:strRef>
              <c:f>'Tableau 01 bis'!$E$5</c:f>
              <c:strCache>
                <c:ptCount val="1"/>
                <c:pt idx="0">
                  <c:v>PME hors MIC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01 bis'!$C$6:$C$7</c:f>
              <c:strCache>
                <c:ptCount val="2"/>
                <c:pt idx="0">
                  <c:v>Entreprises des secteurs principalement marchands non agricoles et non financiers</c:v>
                </c:pt>
                <c:pt idx="1">
                  <c:v>Entreprises éxecutant des travaux de R&amp;D en interne</c:v>
                </c:pt>
              </c:strCache>
            </c:strRef>
          </c:cat>
          <c:val>
            <c:numRef>
              <c:f>'Tableau 01 bis'!$E$6:$E$7</c:f>
              <c:numCache>
                <c:formatCode>0.0</c:formatCode>
                <c:ptCount val="2"/>
                <c:pt idx="0">
                  <c:v>4.0627613879067264</c:v>
                </c:pt>
                <c:pt idx="1">
                  <c:v>42.915095633113644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7-4507-88D9-309A2D642C53}"/>
            </c:ext>
          </c:extLst>
        </c:ser>
        <c:ser>
          <c:idx val="2"/>
          <c:order val="2"/>
          <c:tx>
            <c:strRef>
              <c:f>'Tableau 01 bis'!$G$5</c:f>
              <c:strCache>
                <c:ptCount val="1"/>
                <c:pt idx="0">
                  <c:v>ETI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'Tableau 01 bis'!$G$6:$G$7</c:f>
              <c:numCache>
                <c:formatCode>0.0</c:formatCode>
                <c:ptCount val="2"/>
                <c:pt idx="0">
                  <c:v>0.17051786006219358</c:v>
                </c:pt>
                <c:pt idx="1">
                  <c:v>11.503707385503578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7-4507-88D9-309A2D642C53}"/>
            </c:ext>
          </c:extLst>
        </c:ser>
        <c:ser>
          <c:idx val="3"/>
          <c:order val="3"/>
          <c:tx>
            <c:strRef>
              <c:f>'Tableau 01 bis'!$H$5</c:f>
              <c:strCache>
                <c:ptCount val="1"/>
                <c:pt idx="0">
                  <c:v>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'Tableau 01 bis'!$H$6:$H$7</c:f>
              <c:numCache>
                <c:formatCode>0.0</c:formatCode>
                <c:ptCount val="2"/>
                <c:pt idx="0">
                  <c:v>7.7860893377392753E-3</c:v>
                </c:pt>
                <c:pt idx="1">
                  <c:v>2.3242626674660429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F7-4507-88D9-309A2D642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624360"/>
        <c:axId val="540630592"/>
      </c:barChart>
      <c:catAx>
        <c:axId val="540624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0630592"/>
        <c:crosses val="autoZero"/>
        <c:auto val="1"/>
        <c:lblAlgn val="ctr"/>
        <c:lblOffset val="100"/>
        <c:noMultiLvlLbl val="0"/>
      </c:catAx>
      <c:valAx>
        <c:axId val="54063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062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76200</xdr:rowOff>
    </xdr:from>
    <xdr:to>
      <xdr:col>8</xdr:col>
      <xdr:colOff>1131964</xdr:colOff>
      <xdr:row>68</xdr:row>
      <xdr:rowOff>189462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57825"/>
          <a:ext cx="12085714" cy="83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2409825</xdr:colOff>
      <xdr:row>7</xdr:row>
      <xdr:rowOff>133349</xdr:rowOff>
    </xdr:from>
    <xdr:to>
      <xdr:col>5</xdr:col>
      <xdr:colOff>676275</xdr:colOff>
      <xdr:row>18</xdr:row>
      <xdr:rowOff>47624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CBFBF4F-6DA0-4BBE-9B74-CC7F41C93B1A}">
  <we:reference id="wa200005502" version="1.0.0.7" store="en-US" storeType="omex"/>
  <we:alternateReferences>
    <we:reference id="wa200005502" version="1.0.0.7" store="en-US" storeType="omex"/>
  </we:alternateReferences>
  <we:properties>
    <we:property name="docId" value="&quot;a9f81d4f-a032-43aa-bb2a-9f3458d82373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 xmlns=""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9"/>
  <sheetViews>
    <sheetView workbookViewId="0">
      <selection activeCell="B23" sqref="B23"/>
    </sheetView>
  </sheetViews>
  <sheetFormatPr baseColWidth="10" defaultRowHeight="15" x14ac:dyDescent="0.25"/>
  <cols>
    <col min="1" max="1" width="13.42578125" bestFit="1" customWidth="1"/>
    <col min="2" max="2" width="114.28515625" customWidth="1"/>
  </cols>
  <sheetData>
    <row r="1" spans="1:3" ht="30" customHeight="1" x14ac:dyDescent="0.25">
      <c r="A1" s="253" t="s">
        <v>88</v>
      </c>
      <c r="B1" s="253"/>
    </row>
    <row r="2" spans="1:3" ht="30" customHeight="1" x14ac:dyDescent="0.25">
      <c r="A2" s="253" t="s">
        <v>96</v>
      </c>
      <c r="B2" s="253"/>
    </row>
    <row r="3" spans="1:3" ht="30" customHeight="1" x14ac:dyDescent="0.25">
      <c r="A3" s="195" t="s">
        <v>89</v>
      </c>
      <c r="B3" s="201" t="s">
        <v>105</v>
      </c>
    </row>
    <row r="4" spans="1:3" ht="30" customHeight="1" x14ac:dyDescent="0.25">
      <c r="A4" s="195" t="s">
        <v>90</v>
      </c>
      <c r="B4" s="201" t="s">
        <v>111</v>
      </c>
    </row>
    <row r="5" spans="1:3" ht="30" customHeight="1" x14ac:dyDescent="0.25">
      <c r="A5" s="195" t="s">
        <v>91</v>
      </c>
      <c r="B5" s="201" t="s">
        <v>112</v>
      </c>
    </row>
    <row r="6" spans="1:3" ht="30" customHeight="1" x14ac:dyDescent="0.25">
      <c r="A6" s="195" t="s">
        <v>92</v>
      </c>
      <c r="B6" s="201" t="s">
        <v>123</v>
      </c>
    </row>
    <row r="7" spans="1:3" ht="30" customHeight="1" x14ac:dyDescent="0.25">
      <c r="A7" s="195" t="s">
        <v>93</v>
      </c>
      <c r="B7" s="201" t="s">
        <v>124</v>
      </c>
    </row>
    <row r="8" spans="1:3" ht="30" customHeight="1" x14ac:dyDescent="0.25">
      <c r="A8" s="195" t="s">
        <v>94</v>
      </c>
      <c r="B8" s="201" t="s">
        <v>115</v>
      </c>
      <c r="C8" s="59"/>
    </row>
    <row r="9" spans="1:3" ht="30" customHeight="1" x14ac:dyDescent="0.25">
      <c r="A9" s="195" t="s">
        <v>95</v>
      </c>
      <c r="B9" s="201" t="s">
        <v>129</v>
      </c>
      <c r="C9" s="59"/>
    </row>
  </sheetData>
  <mergeCells count="2">
    <mergeCell ref="A1:B1"/>
    <mergeCell ref="A2:B2"/>
  </mergeCells>
  <hyperlinks>
    <hyperlink ref="A3" location="'Tableau 01'!A1" display="Tableau 01"/>
    <hyperlink ref="A4" location="'Tableau 02'!A1" display="Tableau 02"/>
    <hyperlink ref="A5" location="'Tableau 03'!A1" display="Tableau 03"/>
    <hyperlink ref="A6" location="'Tableau 04'!A1" display="Tableau 04"/>
    <hyperlink ref="A7" location="'Tableau 05'!A1" display="Tableau 05"/>
    <hyperlink ref="A8" location="'Carte 01'!A1" display="Carte 01"/>
    <hyperlink ref="A9" location="'Tableau 01 bis'!A1" display="Tableau 01 bi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4"/>
  <sheetViews>
    <sheetView zoomScaleNormal="100" workbookViewId="0">
      <selection activeCell="B5" sqref="B5"/>
    </sheetView>
  </sheetViews>
  <sheetFormatPr baseColWidth="10" defaultColWidth="9.140625" defaultRowHeight="15" x14ac:dyDescent="0.25"/>
  <cols>
    <col min="2" max="2" width="25.7109375" customWidth="1"/>
    <col min="3" max="3" width="22.140625" customWidth="1"/>
    <col min="4" max="9" width="20.85546875" customWidth="1"/>
  </cols>
  <sheetData>
    <row r="1" spans="1:15" x14ac:dyDescent="0.25">
      <c r="A1" s="255" t="s">
        <v>97</v>
      </c>
      <c r="B1" s="255"/>
    </row>
    <row r="2" spans="1:15" ht="15.75" x14ac:dyDescent="0.25">
      <c r="A2" s="1"/>
      <c r="B2" s="254" t="s">
        <v>104</v>
      </c>
      <c r="C2" s="254"/>
      <c r="D2" s="254"/>
      <c r="E2" s="254"/>
      <c r="F2" s="254"/>
      <c r="G2" s="254"/>
      <c r="H2" s="254"/>
      <c r="I2" s="254"/>
      <c r="J2" s="1"/>
      <c r="K2" s="59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5" ht="46.5" customHeight="1" x14ac:dyDescent="0.25">
      <c r="A4" s="1"/>
      <c r="B4" s="61"/>
      <c r="C4" s="62"/>
      <c r="D4" s="63" t="s">
        <v>62</v>
      </c>
      <c r="E4" s="63" t="s">
        <v>87</v>
      </c>
      <c r="F4" s="63" t="s">
        <v>83</v>
      </c>
      <c r="G4" s="63" t="s">
        <v>63</v>
      </c>
      <c r="H4" s="63" t="s">
        <v>64</v>
      </c>
      <c r="I4" s="63" t="s">
        <v>9</v>
      </c>
      <c r="J4" s="1"/>
      <c r="K4" s="59"/>
    </row>
    <row r="5" spans="1:15" ht="29.25" customHeight="1" x14ac:dyDescent="0.25">
      <c r="A5" s="1"/>
      <c r="B5" s="248" t="s">
        <v>138</v>
      </c>
      <c r="C5" s="243" t="s">
        <v>0</v>
      </c>
      <c r="D5" s="71">
        <v>43.734839845857202</v>
      </c>
      <c r="E5" s="60">
        <v>42.915095633113651</v>
      </c>
      <c r="F5" s="72">
        <v>86.649935478970846</v>
      </c>
      <c r="G5" s="60">
        <v>11.503707385503581</v>
      </c>
      <c r="H5" s="71">
        <v>1.8463571355255795</v>
      </c>
      <c r="I5" s="64">
        <v>100</v>
      </c>
      <c r="J5" s="1"/>
    </row>
    <row r="6" spans="1:15" x14ac:dyDescent="0.25">
      <c r="A6" s="1"/>
      <c r="B6" s="68" t="s">
        <v>1</v>
      </c>
      <c r="C6" s="4" t="s">
        <v>2</v>
      </c>
      <c r="D6" s="10">
        <v>1033.347</v>
      </c>
      <c r="E6" s="11">
        <v>6341.8869999999997</v>
      </c>
      <c r="F6" s="187">
        <v>7375.2340000000004</v>
      </c>
      <c r="G6" s="11">
        <v>9846.0400000000009</v>
      </c>
      <c r="H6" s="188">
        <v>21743.613000000001</v>
      </c>
      <c r="I6" s="65">
        <v>38964.887000000002</v>
      </c>
      <c r="J6" s="1"/>
    </row>
    <row r="7" spans="1:15" x14ac:dyDescent="0.25">
      <c r="A7" s="1"/>
      <c r="B7" s="69"/>
      <c r="C7" s="6" t="s">
        <v>0</v>
      </c>
      <c r="D7" s="71">
        <v>2.6519953721410765</v>
      </c>
      <c r="E7" s="73">
        <v>16.275902455459452</v>
      </c>
      <c r="F7" s="72">
        <v>18.927897827600525</v>
      </c>
      <c r="G7" s="73">
        <v>25.26900693950428</v>
      </c>
      <c r="H7" s="74">
        <v>55.803095232895195</v>
      </c>
      <c r="I7" s="66">
        <v>100</v>
      </c>
      <c r="J7" s="1"/>
    </row>
    <row r="8" spans="1:15" x14ac:dyDescent="0.25">
      <c r="A8" s="1"/>
      <c r="B8" s="69"/>
      <c r="C8" s="6" t="s">
        <v>3</v>
      </c>
      <c r="D8" s="60">
        <v>144.14122893576999</v>
      </c>
      <c r="E8" s="73">
        <v>901.52545316676617</v>
      </c>
      <c r="F8" s="75">
        <v>519.25075711046816</v>
      </c>
      <c r="G8" s="73">
        <v>5221.4767385641189</v>
      </c>
      <c r="H8" s="78">
        <v>71843.185183863548</v>
      </c>
      <c r="I8" s="79">
        <v>2377.0756272479607</v>
      </c>
      <c r="J8" s="1"/>
      <c r="K8" s="59"/>
    </row>
    <row r="9" spans="1:15" x14ac:dyDescent="0.25">
      <c r="A9" s="1"/>
      <c r="B9" s="120" t="s">
        <v>66</v>
      </c>
      <c r="C9" s="4" t="s">
        <v>0</v>
      </c>
      <c r="D9" s="221" t="s">
        <v>125</v>
      </c>
      <c r="E9" s="222" t="s">
        <v>125</v>
      </c>
      <c r="F9" s="75">
        <v>9.7207558625204769</v>
      </c>
      <c r="G9" s="189">
        <v>1.7965391086445934</v>
      </c>
      <c r="H9" s="60">
        <v>1.0707125866470957</v>
      </c>
      <c r="I9" s="76">
        <v>1.4677765627058852</v>
      </c>
      <c r="J9" s="1"/>
      <c r="K9" s="164"/>
    </row>
    <row r="10" spans="1:15" x14ac:dyDescent="0.25">
      <c r="A10" s="1"/>
      <c r="B10" s="68" t="s">
        <v>4</v>
      </c>
      <c r="C10" s="2" t="s">
        <v>2</v>
      </c>
      <c r="D10" s="11">
        <v>171.1506</v>
      </c>
      <c r="E10" s="10">
        <v>1073.9261000000001</v>
      </c>
      <c r="F10" s="70">
        <v>1245.0767000000001</v>
      </c>
      <c r="G10" s="10">
        <v>1375.1491000000001</v>
      </c>
      <c r="H10" s="11">
        <v>10998.542099999999</v>
      </c>
      <c r="I10" s="65">
        <v>13618.767900000001</v>
      </c>
      <c r="J10" s="1"/>
      <c r="K10" s="234"/>
    </row>
    <row r="11" spans="1:15" x14ac:dyDescent="0.25">
      <c r="A11" s="1"/>
      <c r="B11" s="69"/>
      <c r="C11" s="3" t="s">
        <v>0</v>
      </c>
      <c r="D11" s="73">
        <v>1.2567260214486804</v>
      </c>
      <c r="E11" s="60">
        <v>7.8856333251703337</v>
      </c>
      <c r="F11" s="77">
        <v>9.1423593466190152</v>
      </c>
      <c r="G11" s="60">
        <v>10.097456026106444</v>
      </c>
      <c r="H11" s="73">
        <v>80.760184627274541</v>
      </c>
      <c r="I11" s="66">
        <v>100</v>
      </c>
      <c r="J11" s="1"/>
      <c r="K11" s="164"/>
    </row>
    <row r="12" spans="1:15" x14ac:dyDescent="0.25">
      <c r="A12" s="1"/>
      <c r="B12" s="68" t="s">
        <v>5</v>
      </c>
      <c r="C12" s="197" t="s">
        <v>68</v>
      </c>
      <c r="D12" s="10">
        <v>18.737849999999998</v>
      </c>
      <c r="E12" s="11">
        <v>67.067019999999999</v>
      </c>
      <c r="F12" s="187">
        <v>85.804869999999994</v>
      </c>
      <c r="G12" s="11">
        <v>82.461199999999991</v>
      </c>
      <c r="H12" s="188">
        <v>134.93835999999999</v>
      </c>
      <c r="I12" s="65">
        <v>303.20443</v>
      </c>
      <c r="J12" s="1"/>
    </row>
    <row r="13" spans="1:15" x14ac:dyDescent="0.25">
      <c r="A13" s="1"/>
      <c r="B13" s="69"/>
      <c r="C13" s="6" t="s">
        <v>6</v>
      </c>
      <c r="D13" s="71">
        <v>2.6137364569831023</v>
      </c>
      <c r="E13" s="73">
        <v>9.5338541349041037</v>
      </c>
      <c r="F13" s="72">
        <v>6.0410617088576846</v>
      </c>
      <c r="G13" s="73">
        <v>43.730193827577736</v>
      </c>
      <c r="H13" s="74">
        <v>445.85053946125902</v>
      </c>
      <c r="I13" s="76">
        <v>18.497162859130334</v>
      </c>
      <c r="J13" s="1"/>
    </row>
    <row r="14" spans="1:15" x14ac:dyDescent="0.25">
      <c r="A14" s="1"/>
      <c r="B14" s="69"/>
      <c r="C14" s="6" t="s">
        <v>0</v>
      </c>
      <c r="D14" s="60">
        <v>6.1799393894079975</v>
      </c>
      <c r="E14" s="73">
        <v>22.119406368831751</v>
      </c>
      <c r="F14" s="75">
        <v>28.299345758239745</v>
      </c>
      <c r="G14" s="73">
        <v>27.196568335099851</v>
      </c>
      <c r="H14" s="78">
        <v>44.504085906660393</v>
      </c>
      <c r="I14" s="67">
        <v>100</v>
      </c>
      <c r="J14" s="1"/>
      <c r="K14" s="59"/>
    </row>
    <row r="15" spans="1:15" x14ac:dyDescent="0.25">
      <c r="A15" s="1"/>
      <c r="B15" s="68" t="s">
        <v>7</v>
      </c>
      <c r="C15" s="121" t="s">
        <v>68</v>
      </c>
      <c r="D15" s="11">
        <v>13.924250000000001</v>
      </c>
      <c r="E15" s="10">
        <v>43.650440000000003</v>
      </c>
      <c r="F15" s="70">
        <v>57.574690000000004</v>
      </c>
      <c r="G15" s="10">
        <v>54.887889999999999</v>
      </c>
      <c r="H15" s="11">
        <v>99.313210000000012</v>
      </c>
      <c r="I15" s="190">
        <v>211.77579</v>
      </c>
      <c r="J15" s="1"/>
      <c r="O15" s="8"/>
    </row>
    <row r="16" spans="1:15" x14ac:dyDescent="0.25">
      <c r="A16" s="1"/>
      <c r="B16" s="69"/>
      <c r="C16" s="3" t="s">
        <v>6</v>
      </c>
      <c r="D16" s="73">
        <v>1.9422889958638243</v>
      </c>
      <c r="E16" s="71">
        <v>6.2050904883560269</v>
      </c>
      <c r="F16" s="77">
        <v>4.0535258098794564</v>
      </c>
      <c r="G16" s="71">
        <v>29.107726645825743</v>
      </c>
      <c r="H16" s="73">
        <v>328.14129543392488</v>
      </c>
      <c r="I16" s="76">
        <v>12.919505421642373</v>
      </c>
      <c r="J16" s="1"/>
      <c r="K16" s="59"/>
    </row>
    <row r="17" spans="1:14" x14ac:dyDescent="0.25">
      <c r="A17" s="1"/>
      <c r="B17" s="69"/>
      <c r="C17" s="3" t="s">
        <v>0</v>
      </c>
      <c r="D17" s="73">
        <v>6.5749961315219263</v>
      </c>
      <c r="E17" s="60">
        <v>20.611628930766827</v>
      </c>
      <c r="F17" s="77">
        <v>27.186625062288755</v>
      </c>
      <c r="G17" s="60">
        <v>25.917924801508235</v>
      </c>
      <c r="H17" s="73">
        <v>46.89545013620301</v>
      </c>
      <c r="I17" s="67">
        <v>100</v>
      </c>
      <c r="J17" s="1"/>
      <c r="K17" s="59"/>
      <c r="M17" s="7"/>
    </row>
    <row r="18" spans="1:14" x14ac:dyDescent="0.25">
      <c r="A18" s="1"/>
      <c r="B18" s="198" t="s">
        <v>98</v>
      </c>
      <c r="C18" s="5"/>
      <c r="D18" s="191">
        <v>74.310820078077271</v>
      </c>
      <c r="E18" s="60">
        <v>65.084806213247575</v>
      </c>
      <c r="F18" s="192">
        <v>67.099559733614186</v>
      </c>
      <c r="G18" s="60">
        <v>66.562080105552681</v>
      </c>
      <c r="H18" s="191">
        <v>73.598945474066838</v>
      </c>
      <c r="I18" s="79">
        <v>69.845875932617489</v>
      </c>
      <c r="J18" s="1"/>
    </row>
    <row r="19" spans="1:14" x14ac:dyDescent="0.25">
      <c r="A19" s="1"/>
      <c r="B19" s="1"/>
      <c r="C19" s="1"/>
      <c r="D19" s="1"/>
      <c r="E19" s="161"/>
      <c r="F19" s="1"/>
      <c r="G19" s="1"/>
      <c r="H19" s="1"/>
      <c r="I19" s="1"/>
      <c r="J19" s="1"/>
      <c r="N19" s="164"/>
    </row>
    <row r="20" spans="1:14" x14ac:dyDescent="0.25">
      <c r="A20" s="1"/>
      <c r="B20" s="249" t="s">
        <v>137</v>
      </c>
      <c r="C20" s="164"/>
      <c r="D20" s="164"/>
      <c r="E20" s="164"/>
      <c r="F20" s="164"/>
      <c r="G20" s="164"/>
      <c r="H20" s="1"/>
      <c r="I20" s="1"/>
      <c r="J20" s="1"/>
      <c r="K20" s="59"/>
    </row>
    <row r="21" spans="1:14" x14ac:dyDescent="0.25">
      <c r="A21" s="1"/>
      <c r="B21" s="1" t="s">
        <v>65</v>
      </c>
      <c r="C21" s="1"/>
      <c r="D21" s="1"/>
      <c r="E21" s="1"/>
      <c r="F21" s="1"/>
      <c r="G21" s="1"/>
      <c r="H21" s="1"/>
      <c r="I21" s="1"/>
      <c r="J21" s="1"/>
    </row>
    <row r="22" spans="1:14" x14ac:dyDescent="0.25">
      <c r="A22" s="1"/>
      <c r="B22" s="1" t="s">
        <v>8</v>
      </c>
      <c r="C22" s="1"/>
      <c r="D22" s="1"/>
      <c r="E22" s="1"/>
      <c r="F22" s="1"/>
      <c r="G22" s="1"/>
      <c r="H22" s="1"/>
      <c r="I22" s="1"/>
      <c r="J22" s="1"/>
    </row>
    <row r="23" spans="1:14" x14ac:dyDescent="0.25">
      <c r="A23" s="1"/>
      <c r="B23" s="1" t="s">
        <v>102</v>
      </c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 t="s">
        <v>103</v>
      </c>
      <c r="C24" s="1"/>
      <c r="D24" s="1"/>
      <c r="E24" s="1"/>
      <c r="F24" s="1"/>
      <c r="G24" s="1"/>
      <c r="H24" s="1"/>
      <c r="I24" s="1"/>
      <c r="J24" s="1"/>
      <c r="K24" s="59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59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59"/>
    </row>
    <row r="31" spans="1:14" x14ac:dyDescent="0.25">
      <c r="D31" s="9"/>
      <c r="E31" s="9"/>
      <c r="F31" s="9"/>
      <c r="G31" s="9"/>
      <c r="H31" s="9"/>
      <c r="I31" s="9"/>
    </row>
    <row r="32" spans="1:14" x14ac:dyDescent="0.25">
      <c r="D32" s="9"/>
      <c r="E32" s="9"/>
      <c r="F32" s="9"/>
      <c r="G32" s="9"/>
      <c r="H32" s="9"/>
      <c r="I32" s="9"/>
    </row>
    <row r="33" spans="4:9" x14ac:dyDescent="0.25">
      <c r="D33" s="9"/>
      <c r="E33" s="9"/>
      <c r="F33" s="9"/>
      <c r="G33" s="9"/>
      <c r="H33" s="9"/>
      <c r="I33" s="9"/>
    </row>
    <row r="34" spans="4:9" x14ac:dyDescent="0.25">
      <c r="D34" s="9"/>
      <c r="E34" s="9"/>
      <c r="F34" s="9"/>
      <c r="G34" s="9"/>
      <c r="H34" s="9"/>
      <c r="I34" s="9"/>
    </row>
    <row r="35" spans="4:9" x14ac:dyDescent="0.25">
      <c r="D35" s="9"/>
      <c r="E35" s="9"/>
      <c r="F35" s="9"/>
      <c r="G35" s="9"/>
      <c r="H35" s="9"/>
      <c r="I35" s="9"/>
    </row>
    <row r="36" spans="4:9" x14ac:dyDescent="0.25">
      <c r="D36" s="9"/>
      <c r="E36" s="9"/>
      <c r="F36" s="9"/>
      <c r="G36" s="9"/>
      <c r="H36" s="9"/>
      <c r="I36" s="9"/>
    </row>
    <row r="37" spans="4:9" x14ac:dyDescent="0.25">
      <c r="D37" s="9"/>
      <c r="E37" s="9"/>
      <c r="F37" s="9"/>
      <c r="G37" s="9"/>
      <c r="H37" s="9"/>
      <c r="I37" s="9"/>
    </row>
    <row r="38" spans="4:9" x14ac:dyDescent="0.25">
      <c r="D38" s="9"/>
      <c r="E38" s="9"/>
      <c r="F38" s="9"/>
      <c r="G38" s="9"/>
      <c r="H38" s="9"/>
      <c r="I38" s="9"/>
    </row>
    <row r="39" spans="4:9" x14ac:dyDescent="0.25">
      <c r="D39" s="9"/>
      <c r="E39" s="9"/>
      <c r="F39" s="9"/>
      <c r="G39" s="9"/>
      <c r="H39" s="9"/>
      <c r="I39" s="9"/>
    </row>
    <row r="40" spans="4:9" x14ac:dyDescent="0.25">
      <c r="D40" s="9"/>
      <c r="E40" s="9"/>
      <c r="F40" s="9"/>
      <c r="G40" s="9"/>
      <c r="H40" s="9"/>
      <c r="I40" s="9"/>
    </row>
    <row r="41" spans="4:9" x14ac:dyDescent="0.25">
      <c r="D41" s="9"/>
      <c r="E41" s="9"/>
      <c r="F41" s="9"/>
      <c r="G41" s="9"/>
      <c r="H41" s="9"/>
      <c r="I41" s="9"/>
    </row>
    <row r="42" spans="4:9" x14ac:dyDescent="0.25">
      <c r="D42" s="9"/>
      <c r="E42" s="9"/>
      <c r="F42" s="9"/>
      <c r="G42" s="9"/>
      <c r="H42" s="9"/>
      <c r="I42" s="9"/>
    </row>
    <row r="43" spans="4:9" x14ac:dyDescent="0.25">
      <c r="D43" s="9"/>
      <c r="E43" s="9"/>
      <c r="F43" s="9"/>
      <c r="G43" s="9"/>
      <c r="H43" s="9"/>
      <c r="I43" s="9"/>
    </row>
    <row r="44" spans="4:9" x14ac:dyDescent="0.25">
      <c r="D44" s="9"/>
      <c r="E44" s="9"/>
      <c r="F44" s="9"/>
      <c r="G44" s="9"/>
      <c r="H44" s="9"/>
      <c r="I44" s="9"/>
    </row>
  </sheetData>
  <mergeCells count="2">
    <mergeCell ref="B2:I2"/>
    <mergeCell ref="A1:B1"/>
  </mergeCells>
  <hyperlinks>
    <hyperlink ref="A1:B1" location="Sommaire!A1" display="Aller vers le 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2"/>
  <sheetViews>
    <sheetView tabSelected="1" zoomScaleNormal="100" workbookViewId="0">
      <selection activeCell="N25" sqref="N25"/>
    </sheetView>
  </sheetViews>
  <sheetFormatPr baseColWidth="10" defaultColWidth="9.140625" defaultRowHeight="15" x14ac:dyDescent="0.25"/>
  <cols>
    <col min="2" max="2" width="49.85546875" customWidth="1"/>
    <col min="3" max="3" width="26.42578125" customWidth="1"/>
    <col min="4" max="4" width="16.28515625" bestFit="1" customWidth="1"/>
    <col min="5" max="5" width="11.85546875" bestFit="1" customWidth="1"/>
    <col min="6" max="6" width="16.28515625" bestFit="1" customWidth="1"/>
    <col min="7" max="7" width="11.85546875" bestFit="1" customWidth="1"/>
    <col min="8" max="8" width="16.28515625" bestFit="1" customWidth="1"/>
    <col min="9" max="9" width="11.85546875" bestFit="1" customWidth="1"/>
    <col min="10" max="10" width="16.28515625" bestFit="1" customWidth="1"/>
    <col min="11" max="11" width="11.85546875" bestFit="1" customWidth="1"/>
    <col min="12" max="12" width="16.28515625" bestFit="1" customWidth="1"/>
    <col min="13" max="13" width="12.28515625" bestFit="1" customWidth="1"/>
    <col min="14" max="14" width="16.42578125" bestFit="1" customWidth="1"/>
    <col min="15" max="15" width="11.85546875" bestFit="1" customWidth="1"/>
  </cols>
  <sheetData>
    <row r="1" spans="1:19" x14ac:dyDescent="0.25">
      <c r="A1" s="255" t="s">
        <v>97</v>
      </c>
      <c r="B1" s="255"/>
    </row>
    <row r="2" spans="1:19" ht="15.75" x14ac:dyDescent="0.25">
      <c r="A2" s="1"/>
      <c r="B2" s="258" t="s">
        <v>106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1"/>
      <c r="Q2" s="59"/>
    </row>
    <row r="3" spans="1:19" x14ac:dyDescent="0.25">
      <c r="A3" s="1"/>
      <c r="B3" s="15"/>
      <c r="C3" s="13"/>
      <c r="D3" s="14"/>
      <c r="E3" s="14"/>
      <c r="F3" s="12"/>
      <c r="G3" s="13"/>
      <c r="H3" s="1"/>
      <c r="I3" s="1"/>
      <c r="J3" s="1"/>
      <c r="K3" s="1"/>
      <c r="L3" s="1"/>
      <c r="M3" s="1"/>
      <c r="N3" s="1"/>
      <c r="O3" s="1"/>
      <c r="P3" s="1"/>
    </row>
    <row r="4" spans="1:19" ht="30" customHeight="1" x14ac:dyDescent="0.25">
      <c r="A4" s="1"/>
      <c r="B4" s="80"/>
      <c r="C4" s="87"/>
      <c r="D4" s="256" t="s">
        <v>62</v>
      </c>
      <c r="E4" s="257"/>
      <c r="F4" s="256" t="s">
        <v>86</v>
      </c>
      <c r="G4" s="257"/>
      <c r="H4" s="256" t="s">
        <v>83</v>
      </c>
      <c r="I4" s="257"/>
      <c r="J4" s="256" t="s">
        <v>63</v>
      </c>
      <c r="K4" s="257"/>
      <c r="L4" s="256" t="s">
        <v>64</v>
      </c>
      <c r="M4" s="257"/>
      <c r="N4" s="256" t="s">
        <v>9</v>
      </c>
      <c r="O4" s="257"/>
      <c r="P4" s="1"/>
    </row>
    <row r="5" spans="1:19" x14ac:dyDescent="0.25">
      <c r="A5" s="1"/>
      <c r="B5" s="82"/>
      <c r="C5" s="88"/>
      <c r="D5" s="89" t="s">
        <v>10</v>
      </c>
      <c r="E5" s="89" t="s">
        <v>11</v>
      </c>
      <c r="F5" s="89" t="s">
        <v>10</v>
      </c>
      <c r="G5" s="89" t="s">
        <v>11</v>
      </c>
      <c r="H5" s="89" t="s">
        <v>10</v>
      </c>
      <c r="I5" s="89" t="s">
        <v>11</v>
      </c>
      <c r="J5" s="89" t="s">
        <v>10</v>
      </c>
      <c r="K5" s="89" t="s">
        <v>11</v>
      </c>
      <c r="L5" s="89" t="s">
        <v>10</v>
      </c>
      <c r="M5" s="89" t="s">
        <v>11</v>
      </c>
      <c r="N5" s="89" t="s">
        <v>10</v>
      </c>
      <c r="O5" s="89" t="s">
        <v>11</v>
      </c>
      <c r="P5" s="1"/>
    </row>
    <row r="6" spans="1:19" x14ac:dyDescent="0.25">
      <c r="A6" s="12"/>
      <c r="B6" s="83" t="s">
        <v>139</v>
      </c>
      <c r="C6" s="247" t="s">
        <v>134</v>
      </c>
      <c r="D6" s="34">
        <v>69.510992147751409</v>
      </c>
      <c r="E6" s="28">
        <v>30.489007852248594</v>
      </c>
      <c r="F6" s="28">
        <v>34.114510528205237</v>
      </c>
      <c r="G6" s="28">
        <v>65.885489471794756</v>
      </c>
      <c r="H6" s="28">
        <v>51.980184000563476</v>
      </c>
      <c r="I6" s="28">
        <v>48.019815999436524</v>
      </c>
      <c r="J6" s="28">
        <v>9.0617507332589309</v>
      </c>
      <c r="K6" s="28">
        <v>90.938249266741067</v>
      </c>
      <c r="L6" s="28">
        <v>13.616777349246304</v>
      </c>
      <c r="M6" s="28">
        <v>86.383222650753694</v>
      </c>
      <c r="N6" s="28">
        <v>46.334647606086484</v>
      </c>
      <c r="O6" s="91">
        <v>53.665352393913516</v>
      </c>
      <c r="P6" s="13"/>
    </row>
    <row r="7" spans="1:19" x14ac:dyDescent="0.25">
      <c r="A7" s="12"/>
      <c r="B7" s="69" t="s">
        <v>12</v>
      </c>
      <c r="C7" s="85" t="s">
        <v>13</v>
      </c>
      <c r="D7" s="225" t="s">
        <v>125</v>
      </c>
      <c r="E7" s="226" t="s">
        <v>125</v>
      </c>
      <c r="F7" s="223" t="s">
        <v>125</v>
      </c>
      <c r="G7" s="224" t="s">
        <v>125</v>
      </c>
      <c r="H7" s="18">
        <v>1671.0484172381307</v>
      </c>
      <c r="I7" s="19">
        <v>9315.0224128016798</v>
      </c>
      <c r="J7" s="18">
        <v>240196.29588100637</v>
      </c>
      <c r="K7" s="19">
        <v>295667.52756320091</v>
      </c>
      <c r="L7" s="18">
        <v>11309734.27685203</v>
      </c>
      <c r="M7" s="96">
        <v>5984758.3717204211</v>
      </c>
      <c r="N7" s="20">
        <v>68395.557049766649</v>
      </c>
      <c r="O7" s="94">
        <v>242726.33412495811</v>
      </c>
      <c r="P7" s="13"/>
      <c r="Q7" s="59"/>
      <c r="R7" s="59"/>
      <c r="S7" s="164"/>
    </row>
    <row r="8" spans="1:19" x14ac:dyDescent="0.25">
      <c r="A8" s="12"/>
      <c r="B8" s="68" t="s">
        <v>14</v>
      </c>
      <c r="C8" s="84" t="s">
        <v>13</v>
      </c>
      <c r="D8" s="21">
        <v>145.60484596602274</v>
      </c>
      <c r="E8" s="16">
        <v>140.80446368284123</v>
      </c>
      <c r="F8" s="22">
        <v>780.33138435406954</v>
      </c>
      <c r="G8" s="16">
        <v>964.27780215751068</v>
      </c>
      <c r="H8" s="22">
        <v>351.91938320826858</v>
      </c>
      <c r="I8" s="16">
        <v>700.38251173909293</v>
      </c>
      <c r="J8" s="22">
        <v>1966.1570409183937</v>
      </c>
      <c r="K8" s="16">
        <v>5545.8605194360925</v>
      </c>
      <c r="L8" s="22">
        <v>4043.9763571937965</v>
      </c>
      <c r="M8" s="16">
        <v>82530.530662852761</v>
      </c>
      <c r="N8" s="23">
        <v>408.26981720859703</v>
      </c>
      <c r="O8" s="92">
        <v>4076.9418500218821</v>
      </c>
      <c r="P8" s="13"/>
      <c r="Q8" s="59"/>
      <c r="R8" s="164"/>
      <c r="S8" s="164"/>
    </row>
    <row r="9" spans="1:19" x14ac:dyDescent="0.25">
      <c r="A9" s="12"/>
      <c r="B9" s="69"/>
      <c r="C9" s="85" t="s">
        <v>0</v>
      </c>
      <c r="D9" s="30">
        <v>70.216796445570267</v>
      </c>
      <c r="E9" s="31">
        <v>29.783203554429722</v>
      </c>
      <c r="F9" s="32">
        <v>29.528423443087483</v>
      </c>
      <c r="G9" s="31">
        <v>70.471576556912524</v>
      </c>
      <c r="H9" s="32">
        <v>35.229289073239805</v>
      </c>
      <c r="I9" s="31">
        <v>64.770710926760188</v>
      </c>
      <c r="J9" s="32">
        <v>3.4122195665690933</v>
      </c>
      <c r="K9" s="31">
        <v>96.587780433430908</v>
      </c>
      <c r="L9" s="32">
        <v>0.7664738252075286</v>
      </c>
      <c r="M9" s="31">
        <v>99.233526174792459</v>
      </c>
      <c r="N9" s="33">
        <v>7.9581138159255964</v>
      </c>
      <c r="O9" s="93">
        <v>92.0418861840744</v>
      </c>
      <c r="P9" s="13"/>
      <c r="Q9" s="164"/>
      <c r="R9" s="164"/>
      <c r="S9" s="164"/>
    </row>
    <row r="10" spans="1:19" x14ac:dyDescent="0.25">
      <c r="A10" s="12"/>
      <c r="B10" s="118" t="s">
        <v>66</v>
      </c>
      <c r="C10" s="85" t="s">
        <v>136</v>
      </c>
      <c r="D10" s="212" t="s">
        <v>125</v>
      </c>
      <c r="E10" s="213" t="s">
        <v>125</v>
      </c>
      <c r="F10" s="214" t="s">
        <v>125</v>
      </c>
      <c r="G10" s="213" t="s">
        <v>125</v>
      </c>
      <c r="H10" s="32">
        <v>21.059795729313013</v>
      </c>
      <c r="I10" s="31">
        <v>7.5188494530786523</v>
      </c>
      <c r="J10" s="32">
        <v>0.8185625984392495</v>
      </c>
      <c r="K10" s="31">
        <v>1.8757083556464031</v>
      </c>
      <c r="L10" s="32">
        <v>3.5756599210918005E-2</v>
      </c>
      <c r="M10" s="31">
        <v>1.3790119088655528</v>
      </c>
      <c r="N10" s="33">
        <v>0.59692447114880243</v>
      </c>
      <c r="O10" s="93">
        <v>1.6796454594510659</v>
      </c>
      <c r="P10" s="13"/>
      <c r="Q10" s="59"/>
      <c r="R10" s="164"/>
      <c r="S10" s="164"/>
    </row>
    <row r="11" spans="1:19" x14ac:dyDescent="0.25">
      <c r="A11" s="12"/>
      <c r="B11" s="68" t="s">
        <v>4</v>
      </c>
      <c r="C11" s="84" t="s">
        <v>13</v>
      </c>
      <c r="D11" s="21">
        <v>28.255184377754318</v>
      </c>
      <c r="E11" s="25">
        <v>13.884596319550823</v>
      </c>
      <c r="F11" s="23">
        <v>186.10085317747468</v>
      </c>
      <c r="G11" s="23">
        <v>135.34943529735725</v>
      </c>
      <c r="H11" s="22">
        <v>79.562092383856353</v>
      </c>
      <c r="I11" s="25">
        <v>96.424071888447571</v>
      </c>
      <c r="J11" s="23">
        <v>251.07294354048659</v>
      </c>
      <c r="K11" s="23">
        <v>776.90846046277545</v>
      </c>
      <c r="L11" s="202">
        <v>244.53935279043398</v>
      </c>
      <c r="M11" s="25">
        <v>42030.204816301957</v>
      </c>
      <c r="N11" s="22">
        <v>84.315920516195504</v>
      </c>
      <c r="O11" s="92">
        <v>1475.3529845206053</v>
      </c>
      <c r="P11" s="13"/>
      <c r="Q11" s="164"/>
      <c r="R11" s="164"/>
      <c r="S11" s="164"/>
    </row>
    <row r="12" spans="1:19" x14ac:dyDescent="0.25">
      <c r="A12" s="12"/>
      <c r="B12" s="69" t="s">
        <v>15</v>
      </c>
      <c r="C12" s="85" t="s">
        <v>13</v>
      </c>
      <c r="D12" s="18">
        <v>5.9008566748715028</v>
      </c>
      <c r="E12" s="16">
        <v>3.4703509570835211</v>
      </c>
      <c r="F12" s="20">
        <v>65.069305478607248</v>
      </c>
      <c r="G12" s="20">
        <v>65.24319060273244</v>
      </c>
      <c r="H12" s="24">
        <v>25.133251093554502</v>
      </c>
      <c r="I12" s="16">
        <v>45.447089506788664</v>
      </c>
      <c r="J12" s="20">
        <v>35.71484585405112</v>
      </c>
      <c r="K12" s="20">
        <v>349.61247876194835</v>
      </c>
      <c r="L12" s="235">
        <v>26.325710010921657</v>
      </c>
      <c r="M12" s="16">
        <v>14823.230610007387</v>
      </c>
      <c r="N12" s="24">
        <v>25.377786247102041</v>
      </c>
      <c r="O12" s="94">
        <v>543.93768321277707</v>
      </c>
      <c r="P12" s="13"/>
      <c r="Q12" s="59"/>
      <c r="R12" s="164"/>
      <c r="S12" s="164"/>
    </row>
    <row r="13" spans="1:19" x14ac:dyDescent="0.25">
      <c r="A13" s="12"/>
      <c r="B13" s="69" t="s">
        <v>16</v>
      </c>
      <c r="C13" s="85" t="s">
        <v>13</v>
      </c>
      <c r="D13" s="18">
        <v>7.2302757698249298</v>
      </c>
      <c r="E13" s="16">
        <v>5.0516987306155334</v>
      </c>
      <c r="F13" s="20">
        <v>36.599891351263835</v>
      </c>
      <c r="G13" s="20">
        <v>47.550537846423524</v>
      </c>
      <c r="H13" s="24">
        <v>16.776715505991678</v>
      </c>
      <c r="I13" s="16">
        <v>33.931100559375579</v>
      </c>
      <c r="J13" s="20">
        <v>26.756288137366738</v>
      </c>
      <c r="K13" s="20">
        <v>330.52927750045478</v>
      </c>
      <c r="L13" s="236">
        <v>3.4213593278994385</v>
      </c>
      <c r="M13" s="16">
        <v>8609.9057580937242</v>
      </c>
      <c r="N13" s="24">
        <v>16.928769125347891</v>
      </c>
      <c r="O13" s="94">
        <v>346.62785111495305</v>
      </c>
      <c r="P13" s="13"/>
      <c r="Q13" s="164"/>
      <c r="R13" s="164"/>
      <c r="S13" s="164"/>
    </row>
    <row r="14" spans="1:19" x14ac:dyDescent="0.25">
      <c r="A14" s="81"/>
      <c r="B14" s="86" t="s">
        <v>5</v>
      </c>
      <c r="C14" s="119" t="s">
        <v>67</v>
      </c>
      <c r="D14" s="26">
        <v>2.4482065813006773</v>
      </c>
      <c r="E14" s="27">
        <v>2.9911213333051143</v>
      </c>
      <c r="F14" s="27">
        <v>8.416920142395524</v>
      </c>
      <c r="G14" s="27">
        <v>10.112185888491052</v>
      </c>
      <c r="H14" s="27">
        <v>4.3883056662013162</v>
      </c>
      <c r="I14" s="27">
        <v>7.8301260924082898</v>
      </c>
      <c r="J14" s="27">
        <v>19.625907062747125</v>
      </c>
      <c r="K14" s="27">
        <v>46.132122271112323</v>
      </c>
      <c r="L14" s="28">
        <v>32.207487729816471</v>
      </c>
      <c r="M14" s="27">
        <v>511.05406214638447</v>
      </c>
      <c r="N14" s="29">
        <v>4.8820697425259247</v>
      </c>
      <c r="O14" s="95">
        <v>30.252429996743995</v>
      </c>
      <c r="P14" s="90"/>
      <c r="Q14" s="59"/>
    </row>
    <row r="15" spans="1:19" x14ac:dyDescent="0.25">
      <c r="A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9" x14ac:dyDescent="0.25">
      <c r="A16" s="1"/>
      <c r="B16" s="1" t="s">
        <v>137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 t="s">
        <v>65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 t="s">
        <v>102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 t="s">
        <v>107</v>
      </c>
      <c r="C19" s="1"/>
      <c r="D19" s="1"/>
      <c r="E19" s="1"/>
      <c r="F19" s="59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6" ht="15.75" x14ac:dyDescent="0.25">
      <c r="A23" s="1"/>
      <c r="B23" s="254" t="s">
        <v>106</v>
      </c>
      <c r="C23" s="254"/>
      <c r="D23" s="254"/>
      <c r="E23" s="254"/>
      <c r="F23" s="254"/>
      <c r="G23" s="254"/>
      <c r="H23" s="254"/>
      <c r="I23" s="254"/>
      <c r="J23" s="254"/>
      <c r="K23" s="254"/>
      <c r="L23" s="1"/>
      <c r="N23" s="164"/>
    </row>
    <row r="24" spans="1:16" ht="15.75" x14ac:dyDescent="0.25">
      <c r="A24" s="1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"/>
    </row>
    <row r="25" spans="1:16" ht="33" customHeight="1" x14ac:dyDescent="0.25">
      <c r="A25" s="1"/>
      <c r="B25" s="80"/>
      <c r="C25" s="87"/>
      <c r="D25" s="256" t="s">
        <v>62</v>
      </c>
      <c r="E25" s="257"/>
      <c r="F25" s="256" t="s">
        <v>86</v>
      </c>
      <c r="G25" s="257"/>
      <c r="H25" s="256" t="s">
        <v>83</v>
      </c>
      <c r="I25" s="257"/>
      <c r="J25" s="256" t="s">
        <v>9</v>
      </c>
      <c r="K25" s="257"/>
      <c r="L25" s="1"/>
    </row>
    <row r="26" spans="1:16" x14ac:dyDescent="0.25">
      <c r="A26" s="1"/>
      <c r="B26" s="82"/>
      <c r="C26" s="88"/>
      <c r="D26" s="89" t="s">
        <v>10</v>
      </c>
      <c r="E26" s="89" t="s">
        <v>11</v>
      </c>
      <c r="F26" s="89" t="s">
        <v>10</v>
      </c>
      <c r="G26" s="89" t="s">
        <v>11</v>
      </c>
      <c r="H26" s="89" t="s">
        <v>10</v>
      </c>
      <c r="I26" s="89" t="s">
        <v>11</v>
      </c>
      <c r="J26" s="89" t="s">
        <v>10</v>
      </c>
      <c r="K26" s="89" t="s">
        <v>11</v>
      </c>
      <c r="L26" s="1"/>
    </row>
    <row r="27" spans="1:16" x14ac:dyDescent="0.25">
      <c r="A27" s="1"/>
      <c r="B27" s="83" t="s">
        <v>139</v>
      </c>
      <c r="C27" s="247" t="s">
        <v>134</v>
      </c>
      <c r="D27" s="34">
        <v>69.510992147751409</v>
      </c>
      <c r="E27" s="28">
        <v>30.489007852248594</v>
      </c>
      <c r="F27" s="28">
        <v>34.114510528205237</v>
      </c>
      <c r="G27" s="28">
        <v>65.885489471794756</v>
      </c>
      <c r="H27" s="28">
        <v>51.980184000563476</v>
      </c>
      <c r="I27" s="28">
        <v>48.019815999436524</v>
      </c>
      <c r="J27" s="28">
        <v>46.334647606086484</v>
      </c>
      <c r="K27" s="91">
        <v>53.665352393913516</v>
      </c>
      <c r="L27" s="1"/>
      <c r="M27" s="164"/>
      <c r="N27" s="164"/>
    </row>
    <row r="28" spans="1:16" x14ac:dyDescent="0.25">
      <c r="A28" s="1"/>
      <c r="B28" s="69" t="s">
        <v>12</v>
      </c>
      <c r="C28" s="85" t="s">
        <v>13</v>
      </c>
      <c r="D28" s="225" t="s">
        <v>125</v>
      </c>
      <c r="E28" s="226" t="s">
        <v>125</v>
      </c>
      <c r="F28" s="223" t="s">
        <v>125</v>
      </c>
      <c r="G28" s="224" t="s">
        <v>125</v>
      </c>
      <c r="H28" s="18">
        <v>1671.0484172381307</v>
      </c>
      <c r="I28" s="19">
        <v>9315.0224128016798</v>
      </c>
      <c r="J28" s="20">
        <v>68395.557049766649</v>
      </c>
      <c r="K28" s="94">
        <v>242726.33412495811</v>
      </c>
      <c r="L28" s="1"/>
      <c r="M28" s="164"/>
      <c r="N28" s="164"/>
    </row>
    <row r="29" spans="1:16" x14ac:dyDescent="0.25">
      <c r="A29" s="1"/>
      <c r="B29" s="68" t="s">
        <v>14</v>
      </c>
      <c r="C29" s="84" t="s">
        <v>13</v>
      </c>
      <c r="D29" s="21">
        <v>145.60484596602274</v>
      </c>
      <c r="E29" s="16">
        <v>140.80446368284123</v>
      </c>
      <c r="F29" s="22">
        <v>780.33138435406954</v>
      </c>
      <c r="G29" s="16">
        <v>964.27780215751068</v>
      </c>
      <c r="H29" s="22">
        <v>351.91938320826858</v>
      </c>
      <c r="I29" s="16">
        <v>700.38251173909293</v>
      </c>
      <c r="J29" s="23">
        <v>408.26981720859703</v>
      </c>
      <c r="K29" s="92">
        <v>4076.9418500218821</v>
      </c>
      <c r="L29" s="1"/>
      <c r="M29" s="164"/>
      <c r="N29" s="164"/>
    </row>
    <row r="30" spans="1:16" x14ac:dyDescent="0.25">
      <c r="A30" s="1"/>
      <c r="B30" s="69"/>
      <c r="C30" s="85" t="s">
        <v>0</v>
      </c>
      <c r="D30" s="30">
        <v>70.216796445570267</v>
      </c>
      <c r="E30" s="31">
        <v>29.783203554429722</v>
      </c>
      <c r="F30" s="32">
        <v>29.528423443087483</v>
      </c>
      <c r="G30" s="31">
        <v>70.471576556912524</v>
      </c>
      <c r="H30" s="32">
        <v>35.229289073239805</v>
      </c>
      <c r="I30" s="31">
        <v>64.770710926760188</v>
      </c>
      <c r="J30" s="33">
        <v>7.9581138159255964</v>
      </c>
      <c r="K30" s="93">
        <v>92.0418861840744</v>
      </c>
      <c r="L30" s="1"/>
      <c r="M30" s="164"/>
      <c r="N30" s="164"/>
    </row>
    <row r="31" spans="1:16" x14ac:dyDescent="0.25">
      <c r="A31" s="1"/>
      <c r="B31" s="69" t="s">
        <v>66</v>
      </c>
      <c r="C31" s="85" t="s">
        <v>136</v>
      </c>
      <c r="D31" s="212" t="s">
        <v>125</v>
      </c>
      <c r="E31" s="213" t="s">
        <v>125</v>
      </c>
      <c r="F31" s="214" t="s">
        <v>125</v>
      </c>
      <c r="G31" s="213" t="s">
        <v>125</v>
      </c>
      <c r="H31" s="32">
        <v>21.059795729313013</v>
      </c>
      <c r="I31" s="31">
        <v>7.5188494530786523</v>
      </c>
      <c r="J31" s="33">
        <v>0.59692447114880243</v>
      </c>
      <c r="K31" s="93">
        <v>1.6796454594510659</v>
      </c>
      <c r="L31" s="1"/>
      <c r="M31" s="164"/>
      <c r="N31" s="164"/>
    </row>
    <row r="32" spans="1:16" x14ac:dyDescent="0.25">
      <c r="A32" s="1"/>
      <c r="B32" s="68" t="s">
        <v>4</v>
      </c>
      <c r="C32" s="84" t="s">
        <v>13</v>
      </c>
      <c r="D32" s="21">
        <v>28.255184377754318</v>
      </c>
      <c r="E32" s="25">
        <v>13.884596319550823</v>
      </c>
      <c r="F32" s="23">
        <v>186.10085317747468</v>
      </c>
      <c r="G32" s="23">
        <v>135.34943529735725</v>
      </c>
      <c r="H32" s="22">
        <v>79.562092383856353</v>
      </c>
      <c r="I32" s="25">
        <v>96.424071888447571</v>
      </c>
      <c r="J32" s="22">
        <v>84.315920516195504</v>
      </c>
      <c r="K32" s="92">
        <v>1475.3529845206053</v>
      </c>
      <c r="L32" s="1"/>
      <c r="M32" s="164"/>
      <c r="N32" s="164"/>
    </row>
    <row r="33" spans="1:14" x14ac:dyDescent="0.25">
      <c r="A33" s="1"/>
      <c r="B33" s="69" t="s">
        <v>15</v>
      </c>
      <c r="C33" s="85" t="s">
        <v>13</v>
      </c>
      <c r="D33" s="18">
        <v>5.9008566748715028</v>
      </c>
      <c r="E33" s="16">
        <v>3.4703509570835211</v>
      </c>
      <c r="F33" s="20">
        <v>65.069305478607248</v>
      </c>
      <c r="G33" s="20">
        <v>65.24319060273244</v>
      </c>
      <c r="H33" s="24">
        <v>25.133251093554502</v>
      </c>
      <c r="I33" s="16">
        <v>45.447089506788664</v>
      </c>
      <c r="J33" s="24">
        <v>25.377786247102041</v>
      </c>
      <c r="K33" s="94">
        <v>543.93768321277707</v>
      </c>
      <c r="L33" s="1"/>
      <c r="M33" s="237"/>
      <c r="N33" s="237"/>
    </row>
    <row r="34" spans="1:14" x14ac:dyDescent="0.25">
      <c r="A34" s="1"/>
      <c r="B34" s="69" t="s">
        <v>16</v>
      </c>
      <c r="C34" s="85" t="s">
        <v>13</v>
      </c>
      <c r="D34" s="18">
        <v>7.2302757698249298</v>
      </c>
      <c r="E34" s="16">
        <v>5.0516987306155334</v>
      </c>
      <c r="F34" s="20">
        <v>36.599891351263835</v>
      </c>
      <c r="G34" s="20">
        <v>47.550537846423524</v>
      </c>
      <c r="H34" s="24">
        <v>16.776715505991678</v>
      </c>
      <c r="I34" s="16">
        <v>33.931100559375579</v>
      </c>
      <c r="J34" s="24">
        <v>16.928769125347891</v>
      </c>
      <c r="K34" s="94">
        <v>346.62785111495305</v>
      </c>
      <c r="L34" s="1"/>
      <c r="M34" s="164"/>
      <c r="N34" s="164"/>
    </row>
    <row r="35" spans="1:14" x14ac:dyDescent="0.25">
      <c r="A35" s="1"/>
      <c r="B35" s="86" t="s">
        <v>5</v>
      </c>
      <c r="C35" s="119" t="s">
        <v>67</v>
      </c>
      <c r="D35" s="26">
        <v>2.4482065813006773</v>
      </c>
      <c r="E35" s="27">
        <v>2.9911213333051143</v>
      </c>
      <c r="F35" s="27">
        <v>8.416920142395524</v>
      </c>
      <c r="G35" s="27">
        <v>10.112185888491052</v>
      </c>
      <c r="H35" s="27">
        <v>4.3883056662013162</v>
      </c>
      <c r="I35" s="27">
        <v>7.8301260924082898</v>
      </c>
      <c r="J35" s="29">
        <v>4.8820697425259247</v>
      </c>
      <c r="K35" s="95">
        <v>30.252429996743995</v>
      </c>
      <c r="L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4" x14ac:dyDescent="0.25">
      <c r="A37" s="1"/>
      <c r="B37" s="1" t="s">
        <v>137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64"/>
    </row>
    <row r="38" spans="1:14" x14ac:dyDescent="0.25">
      <c r="A38" s="1"/>
      <c r="B38" s="1" t="s">
        <v>65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64"/>
    </row>
    <row r="39" spans="1:14" x14ac:dyDescent="0.25">
      <c r="A39" s="1"/>
      <c r="B39" s="1" t="s">
        <v>102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64"/>
    </row>
    <row r="40" spans="1:14" x14ac:dyDescent="0.25">
      <c r="A40" s="1"/>
      <c r="B40" s="1" t="s">
        <v>107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64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3">
    <mergeCell ref="A1:B1"/>
    <mergeCell ref="D25:E25"/>
    <mergeCell ref="F25:G25"/>
    <mergeCell ref="H25:I25"/>
    <mergeCell ref="J25:K25"/>
    <mergeCell ref="B2:O2"/>
    <mergeCell ref="D4:E4"/>
    <mergeCell ref="F4:G4"/>
    <mergeCell ref="H4:I4"/>
    <mergeCell ref="J4:K4"/>
    <mergeCell ref="L4:M4"/>
    <mergeCell ref="N4:O4"/>
    <mergeCell ref="B23:K23"/>
  </mergeCells>
  <hyperlinks>
    <hyperlink ref="A1:B1" location="Sommaire!A1" display="Aller vers le 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8"/>
  <sheetViews>
    <sheetView zoomScaleNormal="100" workbookViewId="0">
      <selection activeCell="B36" sqref="B36"/>
    </sheetView>
  </sheetViews>
  <sheetFormatPr baseColWidth="10" defaultColWidth="9.140625" defaultRowHeight="15" x14ac:dyDescent="0.25"/>
  <cols>
    <col min="2" max="2" width="46" customWidth="1"/>
    <col min="3" max="3" width="34.140625" customWidth="1"/>
    <col min="4" max="11" width="10.28515625" customWidth="1"/>
    <col min="12" max="12" width="11" customWidth="1"/>
    <col min="13" max="15" width="10.28515625" customWidth="1"/>
    <col min="16" max="16" width="11.140625" customWidth="1"/>
  </cols>
  <sheetData>
    <row r="1" spans="1:22" x14ac:dyDescent="0.25">
      <c r="A1" s="255" t="s">
        <v>97</v>
      </c>
      <c r="B1" s="255"/>
    </row>
    <row r="2" spans="1:22" ht="15.75" x14ac:dyDescent="0.25">
      <c r="A2" s="1"/>
      <c r="B2" s="258" t="s">
        <v>140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2" ht="42.75" customHeight="1" x14ac:dyDescent="0.25">
      <c r="A4" s="1"/>
      <c r="B4" s="99"/>
      <c r="C4" s="100"/>
      <c r="D4" s="261" t="s">
        <v>62</v>
      </c>
      <c r="E4" s="261"/>
      <c r="F4" s="261" t="s">
        <v>87</v>
      </c>
      <c r="G4" s="261"/>
      <c r="H4" s="261" t="s">
        <v>83</v>
      </c>
      <c r="I4" s="261"/>
      <c r="J4" s="261" t="s">
        <v>63</v>
      </c>
      <c r="K4" s="261"/>
      <c r="L4" s="261" t="s">
        <v>64</v>
      </c>
      <c r="M4" s="261"/>
      <c r="N4" s="261" t="s">
        <v>9</v>
      </c>
      <c r="O4" s="261"/>
      <c r="P4" s="262" t="s">
        <v>9</v>
      </c>
      <c r="Q4" s="1"/>
    </row>
    <row r="5" spans="1:22" ht="45" customHeight="1" x14ac:dyDescent="0.25">
      <c r="A5" s="1"/>
      <c r="B5" s="103"/>
      <c r="C5" s="219"/>
      <c r="D5" s="217" t="s">
        <v>18</v>
      </c>
      <c r="E5" s="233" t="s">
        <v>19</v>
      </c>
      <c r="F5" s="217" t="s">
        <v>18</v>
      </c>
      <c r="G5" s="217" t="s">
        <v>19</v>
      </c>
      <c r="H5" s="217" t="s">
        <v>18</v>
      </c>
      <c r="I5" s="217" t="s">
        <v>19</v>
      </c>
      <c r="J5" s="217" t="s">
        <v>18</v>
      </c>
      <c r="K5" s="217" t="s">
        <v>19</v>
      </c>
      <c r="L5" s="217" t="s">
        <v>18</v>
      </c>
      <c r="M5" s="217" t="s">
        <v>19</v>
      </c>
      <c r="N5" s="217" t="s">
        <v>18</v>
      </c>
      <c r="O5" s="217" t="s">
        <v>19</v>
      </c>
      <c r="P5" s="263"/>
      <c r="Q5" s="1"/>
      <c r="R5" s="239"/>
      <c r="S5" s="164"/>
      <c r="T5" s="164"/>
      <c r="U5" s="238"/>
      <c r="V5" s="164"/>
    </row>
    <row r="6" spans="1:22" x14ac:dyDescent="0.25">
      <c r="A6" s="12"/>
      <c r="B6" s="104" t="s">
        <v>139</v>
      </c>
      <c r="C6" s="250" t="s">
        <v>134</v>
      </c>
      <c r="D6" s="43">
        <v>99.507483884978441</v>
      </c>
      <c r="E6" s="49">
        <v>0.49251611502155596</v>
      </c>
      <c r="F6" s="46">
        <v>89.291483326926453</v>
      </c>
      <c r="G6" s="49">
        <v>10.708516673073554</v>
      </c>
      <c r="H6" s="46">
        <v>94.447807396796719</v>
      </c>
      <c r="I6" s="49">
        <v>5.5521926032032818</v>
      </c>
      <c r="J6" s="46">
        <v>67.387311499210085</v>
      </c>
      <c r="K6" s="49">
        <v>32.612688500789922</v>
      </c>
      <c r="L6" s="46">
        <v>75.69500040607457</v>
      </c>
      <c r="M6" s="49">
        <v>24.304999593925444</v>
      </c>
      <c r="N6" s="46">
        <v>90.988603372635296</v>
      </c>
      <c r="O6" s="49">
        <v>9.0113966273646842</v>
      </c>
      <c r="P6" s="111">
        <v>100</v>
      </c>
      <c r="Q6" s="13"/>
    </row>
    <row r="7" spans="1:22" x14ac:dyDescent="0.25">
      <c r="A7" s="51"/>
      <c r="B7" s="105" t="s">
        <v>14</v>
      </c>
      <c r="C7" s="106" t="s">
        <v>2</v>
      </c>
      <c r="D7" s="21">
        <v>1010.65917</v>
      </c>
      <c r="E7" s="16">
        <v>22.688020000000002</v>
      </c>
      <c r="F7" s="22">
        <v>5307.9706200000001</v>
      </c>
      <c r="G7" s="16">
        <v>1033.9159200000001</v>
      </c>
      <c r="H7" s="22">
        <v>6318.62979</v>
      </c>
      <c r="I7" s="16">
        <v>1056.60394</v>
      </c>
      <c r="J7" s="22">
        <v>5317.3642099999997</v>
      </c>
      <c r="K7" s="16">
        <v>4528.6756699999996</v>
      </c>
      <c r="L7" s="22">
        <v>17262.48503</v>
      </c>
      <c r="M7" s="16">
        <v>4481.1276100000005</v>
      </c>
      <c r="N7" s="22">
        <v>28898.479030000002</v>
      </c>
      <c r="O7" s="16">
        <v>10066.407219999999</v>
      </c>
      <c r="P7" s="92">
        <v>38964.886250000003</v>
      </c>
      <c r="Q7" s="13"/>
    </row>
    <row r="8" spans="1:22" x14ac:dyDescent="0.25">
      <c r="A8" s="51"/>
      <c r="B8" s="107"/>
      <c r="C8" s="251" t="s">
        <v>134</v>
      </c>
      <c r="D8" s="47">
        <v>97.804414603382241</v>
      </c>
      <c r="E8" s="43">
        <v>2.1955853966177621</v>
      </c>
      <c r="F8" s="44">
        <v>83.697029054701446</v>
      </c>
      <c r="G8" s="43">
        <v>16.302970945298558</v>
      </c>
      <c r="H8" s="44">
        <v>85.673620949772939</v>
      </c>
      <c r="I8" s="43">
        <v>14.326379050227061</v>
      </c>
      <c r="J8" s="44">
        <v>54.005105350030334</v>
      </c>
      <c r="K8" s="43">
        <v>45.994894649969673</v>
      </c>
      <c r="L8" s="44">
        <v>79.391062174477739</v>
      </c>
      <c r="M8" s="43">
        <v>20.608937825522265</v>
      </c>
      <c r="N8" s="44">
        <v>74.165439222859277</v>
      </c>
      <c r="O8" s="43">
        <v>25.834560777140723</v>
      </c>
      <c r="P8" s="112">
        <v>100</v>
      </c>
      <c r="Q8" s="13"/>
    </row>
    <row r="9" spans="1:22" ht="15.75" thickBot="1" x14ac:dyDescent="0.3">
      <c r="A9" s="51"/>
      <c r="B9" s="107"/>
      <c r="C9" s="108" t="s">
        <v>13</v>
      </c>
      <c r="D9" s="19">
        <v>141.67427994008415</v>
      </c>
      <c r="E9" s="16">
        <v>642.56666184251185</v>
      </c>
      <c r="F9" s="17">
        <v>845.04136075286328</v>
      </c>
      <c r="G9" s="16">
        <v>1372.5096250086387</v>
      </c>
      <c r="H9" s="17">
        <v>471.0124265606002</v>
      </c>
      <c r="I9" s="16">
        <v>1339.8279622168907</v>
      </c>
      <c r="J9" s="17">
        <v>4184.5622437519742</v>
      </c>
      <c r="K9" s="16">
        <v>7364.0439318062481</v>
      </c>
      <c r="L9" s="17">
        <v>75351.172912682305</v>
      </c>
      <c r="M9" s="16">
        <v>60917.99361065797</v>
      </c>
      <c r="N9" s="17">
        <v>1937.5707337282201</v>
      </c>
      <c r="O9" s="16">
        <v>6814.7820222815935</v>
      </c>
      <c r="P9" s="94">
        <v>2377.0755872943687</v>
      </c>
      <c r="Q9" s="52"/>
      <c r="R9" s="59"/>
    </row>
    <row r="10" spans="1:22" ht="15.75" thickBot="1" x14ac:dyDescent="0.3">
      <c r="A10" s="51"/>
      <c r="B10" s="105" t="s">
        <v>66</v>
      </c>
      <c r="C10" s="106" t="s">
        <v>0</v>
      </c>
      <c r="D10" s="215" t="s">
        <v>125</v>
      </c>
      <c r="E10" s="216" t="s">
        <v>125</v>
      </c>
      <c r="F10" s="215" t="s">
        <v>125</v>
      </c>
      <c r="G10" s="216" t="s">
        <v>125</v>
      </c>
      <c r="H10" s="43">
        <v>10.208674511504723</v>
      </c>
      <c r="I10" s="115">
        <v>7.1863815136622478</v>
      </c>
      <c r="J10" s="43">
        <v>1.5776960480189655</v>
      </c>
      <c r="K10" s="115">
        <v>2.1460639581390413</v>
      </c>
      <c r="L10" s="43">
        <v>0.98270187204513182</v>
      </c>
      <c r="M10" s="115">
        <v>1.6346963111853674</v>
      </c>
      <c r="N10" s="43">
        <v>1.340646326478202</v>
      </c>
      <c r="O10" s="116">
        <v>2.0138805148492445</v>
      </c>
      <c r="P10" s="117">
        <v>1.467374926943634</v>
      </c>
      <c r="Q10" s="52"/>
      <c r="T10" s="220"/>
    </row>
    <row r="11" spans="1:22" x14ac:dyDescent="0.25">
      <c r="A11" s="51"/>
      <c r="B11" s="105" t="s">
        <v>4</v>
      </c>
      <c r="C11" s="106" t="s">
        <v>2</v>
      </c>
      <c r="D11" s="21">
        <v>158.73195999999999</v>
      </c>
      <c r="E11" s="16">
        <v>12.41859</v>
      </c>
      <c r="F11" s="22">
        <v>955.05955000000006</v>
      </c>
      <c r="G11" s="16">
        <v>118.86654</v>
      </c>
      <c r="H11" s="22">
        <v>1113.79151</v>
      </c>
      <c r="I11" s="16">
        <v>131.28513000000001</v>
      </c>
      <c r="J11" s="22">
        <v>769.35631999999998</v>
      </c>
      <c r="K11" s="16">
        <v>605.79274999999996</v>
      </c>
      <c r="L11" s="22">
        <v>9862.7260500000011</v>
      </c>
      <c r="M11" s="16">
        <v>1135.816</v>
      </c>
      <c r="N11" s="22">
        <v>11745.873880000001</v>
      </c>
      <c r="O11" s="16">
        <v>1872.8938799999999</v>
      </c>
      <c r="P11" s="92">
        <v>13618.767760000002</v>
      </c>
      <c r="Q11" s="52"/>
    </row>
    <row r="12" spans="1:22" x14ac:dyDescent="0.25">
      <c r="A12" s="51"/>
      <c r="B12" s="107"/>
      <c r="C12" s="251" t="s">
        <v>134</v>
      </c>
      <c r="D12" s="47">
        <v>92.744054868652199</v>
      </c>
      <c r="E12" s="43">
        <v>7.2559451313478114</v>
      </c>
      <c r="F12" s="44">
        <v>88.9315902549681</v>
      </c>
      <c r="G12" s="43">
        <v>11.068409745031893</v>
      </c>
      <c r="H12" s="44">
        <v>89.45565872957026</v>
      </c>
      <c r="I12" s="43">
        <v>10.544341270429747</v>
      </c>
      <c r="J12" s="44">
        <v>55.947121427351874</v>
      </c>
      <c r="K12" s="43">
        <v>44.052878572648126</v>
      </c>
      <c r="L12" s="44">
        <v>89.673031254174276</v>
      </c>
      <c r="M12" s="43">
        <v>10.326968745825724</v>
      </c>
      <c r="N12" s="44">
        <v>86.24769940272482</v>
      </c>
      <c r="O12" s="43">
        <v>13.75230059727518</v>
      </c>
      <c r="P12" s="113">
        <v>100</v>
      </c>
      <c r="Q12" s="52"/>
    </row>
    <row r="13" spans="1:22" x14ac:dyDescent="0.25">
      <c r="A13" s="51"/>
      <c r="B13" s="107" t="s">
        <v>20</v>
      </c>
      <c r="C13" s="108"/>
      <c r="D13" s="102"/>
      <c r="E13" s="41"/>
      <c r="F13" s="42"/>
      <c r="G13" s="41"/>
      <c r="H13" s="42"/>
      <c r="I13" s="41"/>
      <c r="J13" s="42"/>
      <c r="K13" s="41"/>
      <c r="L13" s="42"/>
      <c r="M13" s="41"/>
      <c r="N13" s="42"/>
      <c r="O13" s="41"/>
      <c r="P13" s="113"/>
      <c r="Q13" s="52"/>
    </row>
    <row r="14" spans="1:22" x14ac:dyDescent="0.25">
      <c r="A14" s="51"/>
      <c r="B14" s="109" t="s">
        <v>21</v>
      </c>
      <c r="C14" s="108" t="s">
        <v>0</v>
      </c>
      <c r="D14" s="47">
        <v>35.843178651608667</v>
      </c>
      <c r="E14" s="43">
        <v>9.272308692049581</v>
      </c>
      <c r="F14" s="44">
        <v>38.761117042387568</v>
      </c>
      <c r="G14" s="43">
        <v>50.600791442234296</v>
      </c>
      <c r="H14" s="44">
        <v>38.345267149684062</v>
      </c>
      <c r="I14" s="43">
        <v>46.691426515706688</v>
      </c>
      <c r="J14" s="44">
        <v>47.774412251529967</v>
      </c>
      <c r="K14" s="43">
        <v>41.180073548255571</v>
      </c>
      <c r="L14" s="44">
        <v>61.40520835007883</v>
      </c>
      <c r="M14" s="43">
        <v>62.540900991005586</v>
      </c>
      <c r="N14" s="44">
        <v>58.325752004413658</v>
      </c>
      <c r="O14" s="43">
        <v>54.520673643292604</v>
      </c>
      <c r="P14" s="114">
        <v>57.802466190230419</v>
      </c>
      <c r="Q14" s="52"/>
    </row>
    <row r="15" spans="1:22" x14ac:dyDescent="0.25">
      <c r="A15" s="51"/>
      <c r="B15" s="109" t="s">
        <v>22</v>
      </c>
      <c r="C15" s="1" t="s">
        <v>0</v>
      </c>
      <c r="D15" s="259">
        <f t="shared" ref="D15:I15" si="0">100-D14</f>
        <v>64.156821348391333</v>
      </c>
      <c r="E15" s="259">
        <f t="shared" si="0"/>
        <v>90.727691307950423</v>
      </c>
      <c r="F15" s="259">
        <f t="shared" si="0"/>
        <v>61.238882957612432</v>
      </c>
      <c r="G15" s="259">
        <f t="shared" si="0"/>
        <v>49.399208557765704</v>
      </c>
      <c r="H15" s="259">
        <f t="shared" si="0"/>
        <v>61.654732850315938</v>
      </c>
      <c r="I15" s="259">
        <f t="shared" si="0"/>
        <v>53.308573484293312</v>
      </c>
      <c r="J15" s="205">
        <v>11.165575464434999</v>
      </c>
      <c r="K15" s="43">
        <v>10.994601569596202</v>
      </c>
      <c r="L15" s="44">
        <v>2.3535717145869621</v>
      </c>
      <c r="M15" s="43">
        <v>10.858934105524135</v>
      </c>
      <c r="N15" s="44">
        <v>4.8327548856671356</v>
      </c>
      <c r="O15" s="43">
        <v>10.757641773061909</v>
      </c>
      <c r="P15" s="114">
        <v>5.647563140470206</v>
      </c>
      <c r="Q15" s="52"/>
    </row>
    <row r="16" spans="1:22" x14ac:dyDescent="0.25">
      <c r="A16" s="51"/>
      <c r="B16" s="109" t="s">
        <v>23</v>
      </c>
      <c r="C16" s="1" t="s">
        <v>0</v>
      </c>
      <c r="D16" s="260"/>
      <c r="E16" s="260"/>
      <c r="F16" s="260"/>
      <c r="G16" s="260"/>
      <c r="H16" s="260"/>
      <c r="I16" s="260"/>
      <c r="J16" s="206">
        <v>41.060012349024447</v>
      </c>
      <c r="K16" s="43">
        <v>47.825326400819421</v>
      </c>
      <c r="L16" s="45">
        <v>36.241219941417718</v>
      </c>
      <c r="M16" s="43">
        <v>26.60016499151271</v>
      </c>
      <c r="N16" s="45">
        <v>36.841493142270991</v>
      </c>
      <c r="O16" s="43">
        <v>34.721685352509141</v>
      </c>
      <c r="P16" s="114">
        <v>36.549970802938489</v>
      </c>
      <c r="Q16" s="52"/>
    </row>
    <row r="17" spans="1:23" x14ac:dyDescent="0.25">
      <c r="A17" s="51"/>
      <c r="B17" s="105" t="s">
        <v>24</v>
      </c>
      <c r="C17" s="106" t="s">
        <v>2</v>
      </c>
      <c r="D17" s="264">
        <v>308.98669999999998</v>
      </c>
      <c r="E17" s="265"/>
      <c r="F17" s="266">
        <v>1171.4514000000001</v>
      </c>
      <c r="G17" s="265"/>
      <c r="H17" s="16">
        <v>1357.0930000000001</v>
      </c>
      <c r="I17" s="24">
        <v>123.3451</v>
      </c>
      <c r="J17" s="16">
        <v>916.60759999999993</v>
      </c>
      <c r="K17" s="22">
        <v>485.03530000000001</v>
      </c>
      <c r="L17" s="16">
        <v>8160.4861000000001</v>
      </c>
      <c r="M17" s="22">
        <v>687.20209999999997</v>
      </c>
      <c r="N17" s="16">
        <v>10434.186699999998</v>
      </c>
      <c r="O17" s="23">
        <v>1295.5825</v>
      </c>
      <c r="P17" s="92">
        <v>11729.769199999999</v>
      </c>
      <c r="Q17" s="52"/>
    </row>
    <row r="18" spans="1:23" x14ac:dyDescent="0.25">
      <c r="A18" s="51"/>
      <c r="B18" s="107"/>
      <c r="C18" s="251" t="s">
        <v>134</v>
      </c>
      <c r="D18" s="267" t="s">
        <v>125</v>
      </c>
      <c r="E18" s="268"/>
      <c r="F18" s="269" t="s">
        <v>125</v>
      </c>
      <c r="G18" s="268"/>
      <c r="H18" s="43">
        <v>91.668337906191425</v>
      </c>
      <c r="I18" s="44">
        <v>8.3316620938085819</v>
      </c>
      <c r="J18" s="43">
        <v>65.395230126018546</v>
      </c>
      <c r="K18" s="44">
        <v>34.604769873981461</v>
      </c>
      <c r="L18" s="43">
        <v>92.232975615031279</v>
      </c>
      <c r="M18" s="44">
        <v>7.7670243849687193</v>
      </c>
      <c r="N18" s="43">
        <v>88.954748572546507</v>
      </c>
      <c r="O18" s="46">
        <v>11.045251427453492</v>
      </c>
      <c r="P18" s="113">
        <v>100</v>
      </c>
      <c r="Q18" s="52"/>
    </row>
    <row r="19" spans="1:23" x14ac:dyDescent="0.25">
      <c r="A19" s="51"/>
      <c r="B19" s="107" t="s">
        <v>25</v>
      </c>
      <c r="C19" s="108"/>
      <c r="D19" s="270"/>
      <c r="E19" s="271"/>
      <c r="F19" s="272"/>
      <c r="G19" s="271"/>
      <c r="H19" s="41"/>
      <c r="I19" s="42"/>
      <c r="J19" s="41"/>
      <c r="K19" s="42"/>
      <c r="L19" s="41"/>
      <c r="M19" s="42"/>
      <c r="N19" s="41"/>
      <c r="O19" s="40"/>
      <c r="P19" s="113"/>
      <c r="Q19" s="52"/>
    </row>
    <row r="20" spans="1:23" x14ac:dyDescent="0.25">
      <c r="A20" s="51"/>
      <c r="B20" s="109" t="s">
        <v>22</v>
      </c>
      <c r="C20" s="108" t="s">
        <v>0</v>
      </c>
      <c r="D20" s="273">
        <v>73.080368831409245</v>
      </c>
      <c r="E20" s="268"/>
      <c r="F20" s="274">
        <v>50.540502149726393</v>
      </c>
      <c r="G20" s="268"/>
      <c r="H20" s="43">
        <v>57.553060107155517</v>
      </c>
      <c r="I20" s="44">
        <v>29.849171146644654</v>
      </c>
      <c r="J20" s="43">
        <v>37.008604336250322</v>
      </c>
      <c r="K20" s="44">
        <v>10.051682836280165</v>
      </c>
      <c r="L20" s="43">
        <v>30.807059275549776</v>
      </c>
      <c r="M20" s="44">
        <v>32.550878409713825</v>
      </c>
      <c r="N20" s="43">
        <v>34.830486788203629</v>
      </c>
      <c r="O20" s="46">
        <v>23.870499948864701</v>
      </c>
      <c r="P20" s="114">
        <v>33.619928685382831</v>
      </c>
      <c r="Q20" s="52"/>
    </row>
    <row r="21" spans="1:23" x14ac:dyDescent="0.25">
      <c r="A21" s="51"/>
      <c r="B21" s="109" t="s">
        <v>21</v>
      </c>
      <c r="C21" s="1" t="s">
        <v>0</v>
      </c>
      <c r="D21" s="273">
        <v>11.685350858143732</v>
      </c>
      <c r="E21" s="275"/>
      <c r="F21" s="273">
        <v>23.148528398190482</v>
      </c>
      <c r="G21" s="275"/>
      <c r="H21" s="205">
        <v>21.792223524843173</v>
      </c>
      <c r="I21" s="43">
        <v>9.3552155699739998</v>
      </c>
      <c r="J21" s="205">
        <v>31.981037469032554</v>
      </c>
      <c r="K21" s="44">
        <v>30.752194737166555</v>
      </c>
      <c r="L21" s="43">
        <v>46.501220313334038</v>
      </c>
      <c r="M21" s="44">
        <v>9.332595171056667</v>
      </c>
      <c r="N21" s="43">
        <v>42.011966107526142</v>
      </c>
      <c r="O21" s="46">
        <v>17.353737797477198</v>
      </c>
      <c r="P21" s="114">
        <v>39.288402793125726</v>
      </c>
      <c r="Q21" s="52"/>
    </row>
    <row r="22" spans="1:23" x14ac:dyDescent="0.25">
      <c r="A22" s="51"/>
      <c r="B22" s="109" t="s">
        <v>23</v>
      </c>
      <c r="C22" s="1" t="s">
        <v>0</v>
      </c>
      <c r="D22" s="276">
        <v>15.234293255988041</v>
      </c>
      <c r="E22" s="277"/>
      <c r="F22" s="276">
        <v>26.310968598441214</v>
      </c>
      <c r="G22" s="277"/>
      <c r="H22" s="209">
        <v>20.654721526085535</v>
      </c>
      <c r="I22" s="210">
        <v>60.795580854042839</v>
      </c>
      <c r="J22" s="205">
        <v>31.010360376675912</v>
      </c>
      <c r="K22" s="44">
        <v>59.196116241436449</v>
      </c>
      <c r="L22" s="43">
        <v>22.691720533657918</v>
      </c>
      <c r="M22" s="45">
        <v>58.116524964053518</v>
      </c>
      <c r="N22" s="43">
        <v>23.1575480626583</v>
      </c>
      <c r="O22" s="49">
        <v>58.775756078829403</v>
      </c>
      <c r="P22" s="114">
        <v>27.091668691997796</v>
      </c>
      <c r="Q22" s="52"/>
    </row>
    <row r="23" spans="1:23" x14ac:dyDescent="0.25">
      <c r="A23" s="51"/>
      <c r="B23" s="105" t="s">
        <v>26</v>
      </c>
      <c r="C23" s="106" t="s">
        <v>68</v>
      </c>
      <c r="D23" s="47">
        <v>18.5552812</v>
      </c>
      <c r="E23" s="43">
        <v>0.18256460000000002</v>
      </c>
      <c r="F23" s="44">
        <v>57.330691400000006</v>
      </c>
      <c r="G23" s="43">
        <v>9.7363286999999996</v>
      </c>
      <c r="H23" s="46">
        <v>75.885972600000002</v>
      </c>
      <c r="I23" s="46">
        <v>9.9188933000000006</v>
      </c>
      <c r="J23" s="122">
        <v>48.106589100000001</v>
      </c>
      <c r="K23" s="122">
        <v>34.354612500000002</v>
      </c>
      <c r="L23" s="123">
        <v>107.617422</v>
      </c>
      <c r="M23" s="43">
        <v>27.32094</v>
      </c>
      <c r="N23" s="123">
        <v>231.60998370000002</v>
      </c>
      <c r="O23" s="43">
        <v>71.594445800000003</v>
      </c>
      <c r="P23" s="117">
        <v>303.2044295</v>
      </c>
      <c r="Q23" s="52"/>
    </row>
    <row r="24" spans="1:23" x14ac:dyDescent="0.25">
      <c r="A24" s="51"/>
      <c r="B24" s="107"/>
      <c r="C24" s="251" t="s">
        <v>134</v>
      </c>
      <c r="D24" s="48">
        <v>99.025690562572564</v>
      </c>
      <c r="E24" s="43">
        <v>0.97430943742743381</v>
      </c>
      <c r="F24" s="45">
        <v>85.482687786809848</v>
      </c>
      <c r="G24" s="43">
        <v>14.517312213190159</v>
      </c>
      <c r="H24" s="46">
        <v>88.440173880628365</v>
      </c>
      <c r="I24" s="49">
        <v>11.559826119371628</v>
      </c>
      <c r="J24" s="46">
        <v>58.33845271058965</v>
      </c>
      <c r="K24" s="46">
        <v>41.661547289410343</v>
      </c>
      <c r="L24" s="45">
        <v>79.753022346602961</v>
      </c>
      <c r="M24" s="43">
        <v>20.246977653397035</v>
      </c>
      <c r="N24" s="45">
        <v>76.387401095009395</v>
      </c>
      <c r="O24" s="43">
        <v>23.612598904990602</v>
      </c>
      <c r="P24" s="112">
        <v>100</v>
      </c>
      <c r="Q24" s="52"/>
    </row>
    <row r="25" spans="1:23" x14ac:dyDescent="0.25">
      <c r="A25" s="51"/>
      <c r="B25" s="105" t="s">
        <v>7</v>
      </c>
      <c r="C25" s="106" t="s">
        <v>68</v>
      </c>
      <c r="D25" s="43">
        <v>13.7876356</v>
      </c>
      <c r="E25" s="123">
        <v>0.13661410000000002</v>
      </c>
      <c r="F25" s="43">
        <v>36.827378400000001</v>
      </c>
      <c r="G25" s="116">
        <v>6.8230656999999999</v>
      </c>
      <c r="H25" s="122">
        <v>50.615014000000002</v>
      </c>
      <c r="I25" s="49">
        <v>6.9596798</v>
      </c>
      <c r="J25" s="122">
        <v>32.120992700000002</v>
      </c>
      <c r="K25" s="123">
        <v>22.7668973</v>
      </c>
      <c r="L25" s="43">
        <v>79.447920699999997</v>
      </c>
      <c r="M25" s="123">
        <v>19.865285</v>
      </c>
      <c r="N25" s="43">
        <v>162.18392739999999</v>
      </c>
      <c r="O25" s="123">
        <v>49.5918621</v>
      </c>
      <c r="P25" s="117">
        <v>211.77578949999997</v>
      </c>
      <c r="Q25" s="52"/>
    </row>
    <row r="26" spans="1:23" x14ac:dyDescent="0.25">
      <c r="A26" s="101"/>
      <c r="B26" s="278" t="s">
        <v>98</v>
      </c>
      <c r="C26" s="279"/>
      <c r="D26" s="124">
        <v>74.305721650825745</v>
      </c>
      <c r="E26" s="116">
        <v>74.830553130234449</v>
      </c>
      <c r="F26" s="116">
        <v>64.236759579703929</v>
      </c>
      <c r="G26" s="49">
        <v>70.078423913522968</v>
      </c>
      <c r="H26" s="116">
        <v>66.698774840503262</v>
      </c>
      <c r="I26" s="49">
        <v>70.165890382145761</v>
      </c>
      <c r="J26" s="116">
        <v>66.770463882254333</v>
      </c>
      <c r="K26" s="115">
        <v>66.270278263217193</v>
      </c>
      <c r="L26" s="124">
        <v>73.824404286510401</v>
      </c>
      <c r="M26" s="115">
        <v>72.710840110186552</v>
      </c>
      <c r="N26" s="124">
        <v>70.024583918659459</v>
      </c>
      <c r="O26" s="115">
        <v>69.267750515920596</v>
      </c>
      <c r="P26" s="125">
        <v>69.845875882891733</v>
      </c>
      <c r="Q26" s="1"/>
      <c r="R26" s="59"/>
      <c r="S26" s="59"/>
      <c r="T26" s="164"/>
      <c r="U26" s="164"/>
      <c r="V26" s="164"/>
      <c r="W26" s="164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64"/>
      <c r="S27" s="164"/>
      <c r="T27" s="164"/>
      <c r="U27" s="164"/>
      <c r="V27" s="164"/>
      <c r="W27" s="164"/>
    </row>
    <row r="28" spans="1:23" x14ac:dyDescent="0.25">
      <c r="A28" s="1"/>
      <c r="B28" s="1" t="s">
        <v>137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64"/>
      <c r="S28" s="164"/>
      <c r="T28" s="164"/>
      <c r="U28" s="164"/>
      <c r="V28" s="164"/>
      <c r="W28" s="164"/>
    </row>
    <row r="29" spans="1:23" x14ac:dyDescent="0.25">
      <c r="A29" s="1"/>
      <c r="B29" s="1" t="s">
        <v>65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64"/>
      <c r="S29" s="164"/>
      <c r="T29" s="164"/>
      <c r="U29" s="164"/>
      <c r="V29" s="164"/>
      <c r="W29" s="164"/>
    </row>
    <row r="30" spans="1:23" x14ac:dyDescent="0.25">
      <c r="A30" s="1"/>
      <c r="B30" s="1" t="s">
        <v>79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64"/>
      <c r="S30" s="164"/>
      <c r="T30" s="164"/>
      <c r="U30" s="164"/>
      <c r="V30" s="164"/>
      <c r="W30" s="164"/>
    </row>
    <row r="31" spans="1:23" x14ac:dyDescent="0.25">
      <c r="A31" s="1"/>
      <c r="B31" s="1" t="s">
        <v>133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3" x14ac:dyDescent="0.25">
      <c r="A32" s="1"/>
      <c r="B32" s="1" t="s">
        <v>108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8" x14ac:dyDescent="0.25">
      <c r="A33" s="1"/>
      <c r="B33" s="1" t="s">
        <v>107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8" x14ac:dyDescent="0.25">
      <c r="A35" s="1"/>
      <c r="B35" s="280" t="s">
        <v>140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1"/>
      <c r="N35" s="1"/>
      <c r="O35" s="1"/>
      <c r="P35" s="1"/>
      <c r="Q35" s="1"/>
      <c r="R35" s="1"/>
    </row>
    <row r="36" spans="1:18" ht="7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43.5" customHeight="1" x14ac:dyDescent="0.25">
      <c r="A37" s="1"/>
      <c r="B37" s="99"/>
      <c r="C37" s="100"/>
      <c r="D37" s="281" t="s">
        <v>83</v>
      </c>
      <c r="E37" s="282"/>
      <c r="F37" s="281" t="s">
        <v>63</v>
      </c>
      <c r="G37" s="282"/>
      <c r="H37" s="281" t="s">
        <v>64</v>
      </c>
      <c r="I37" s="282"/>
      <c r="J37" s="261" t="s">
        <v>9</v>
      </c>
      <c r="K37" s="261"/>
      <c r="L37" s="262" t="s">
        <v>9</v>
      </c>
      <c r="M37" s="1"/>
      <c r="N37" s="1"/>
      <c r="O37" s="1"/>
      <c r="P37" s="1"/>
      <c r="Q37" s="1"/>
      <c r="R37" s="1"/>
    </row>
    <row r="38" spans="1:18" ht="36.75" customHeight="1" x14ac:dyDescent="0.25">
      <c r="A38" s="1"/>
      <c r="B38" s="103"/>
      <c r="C38" s="219"/>
      <c r="D38" s="217" t="s">
        <v>18</v>
      </c>
      <c r="E38" s="217" t="s">
        <v>19</v>
      </c>
      <c r="F38" s="217" t="s">
        <v>18</v>
      </c>
      <c r="G38" s="217" t="s">
        <v>19</v>
      </c>
      <c r="H38" s="217" t="s">
        <v>18</v>
      </c>
      <c r="I38" s="217" t="s">
        <v>19</v>
      </c>
      <c r="J38" s="217" t="s">
        <v>18</v>
      </c>
      <c r="K38" s="217" t="s">
        <v>19</v>
      </c>
      <c r="L38" s="263"/>
      <c r="M38" s="1"/>
      <c r="N38" s="1"/>
      <c r="O38" s="1"/>
      <c r="P38" s="1"/>
      <c r="Q38" s="1"/>
      <c r="R38" s="1"/>
    </row>
    <row r="39" spans="1:18" x14ac:dyDescent="0.25">
      <c r="A39" s="1"/>
      <c r="B39" s="104" t="s">
        <v>139</v>
      </c>
      <c r="C39" s="250" t="s">
        <v>134</v>
      </c>
      <c r="D39" s="43">
        <v>94.447807396796719</v>
      </c>
      <c r="E39" s="49">
        <v>5.5521926032032818</v>
      </c>
      <c r="F39" s="46">
        <v>67.387311499210085</v>
      </c>
      <c r="G39" s="49">
        <v>32.612688500789922</v>
      </c>
      <c r="H39" s="46">
        <v>75.69500040607457</v>
      </c>
      <c r="I39" s="49">
        <v>24.304999593925444</v>
      </c>
      <c r="J39" s="46">
        <v>90.988603372635296</v>
      </c>
      <c r="K39" s="49">
        <v>9.0113966273646842</v>
      </c>
      <c r="L39" s="245">
        <v>100</v>
      </c>
      <c r="M39" s="1"/>
      <c r="N39" s="1"/>
      <c r="O39" s="1"/>
      <c r="P39" s="1"/>
      <c r="Q39" s="1"/>
      <c r="R39" s="1"/>
    </row>
    <row r="40" spans="1:18" x14ac:dyDescent="0.25">
      <c r="A40" s="1"/>
      <c r="B40" s="105" t="s">
        <v>14</v>
      </c>
      <c r="C40" s="106" t="s">
        <v>2</v>
      </c>
      <c r="D40" s="21">
        <v>6318.62979</v>
      </c>
      <c r="E40" s="16">
        <v>1056.60394</v>
      </c>
      <c r="F40" s="22">
        <v>5317.3642099999997</v>
      </c>
      <c r="G40" s="16">
        <v>4528.6756699999996</v>
      </c>
      <c r="H40" s="22">
        <v>17262.48503</v>
      </c>
      <c r="I40" s="16">
        <v>4481.1276100000005</v>
      </c>
      <c r="J40" s="22">
        <v>28898.479030000002</v>
      </c>
      <c r="K40" s="16">
        <v>10066.407219999999</v>
      </c>
      <c r="L40" s="127">
        <v>38964.886250000003</v>
      </c>
      <c r="M40" s="1"/>
      <c r="N40" s="1"/>
      <c r="O40" s="1"/>
      <c r="P40" s="1"/>
      <c r="Q40" s="1"/>
      <c r="R40" s="1"/>
    </row>
    <row r="41" spans="1:18" x14ac:dyDescent="0.25">
      <c r="A41" s="1"/>
      <c r="B41" s="107"/>
      <c r="C41" s="251" t="s">
        <v>134</v>
      </c>
      <c r="D41" s="47">
        <v>85.673620949772939</v>
      </c>
      <c r="E41" s="43">
        <v>14.326379050227061</v>
      </c>
      <c r="F41" s="44">
        <v>54.005105350030334</v>
      </c>
      <c r="G41" s="43">
        <v>45.994894649969673</v>
      </c>
      <c r="H41" s="44">
        <v>79.391062174477739</v>
      </c>
      <c r="I41" s="43">
        <v>20.608937825522265</v>
      </c>
      <c r="J41" s="44">
        <v>74.165439222859277</v>
      </c>
      <c r="K41" s="43">
        <v>25.834560777140723</v>
      </c>
      <c r="L41" s="246">
        <v>100</v>
      </c>
      <c r="M41" s="1"/>
      <c r="N41" s="1"/>
      <c r="O41" s="1"/>
      <c r="P41" s="1"/>
      <c r="Q41" s="1"/>
      <c r="R41" s="1"/>
    </row>
    <row r="42" spans="1:18" x14ac:dyDescent="0.25">
      <c r="A42" s="1"/>
      <c r="B42" s="107"/>
      <c r="C42" s="108" t="s">
        <v>13</v>
      </c>
      <c r="D42" s="19">
        <v>471.0124265606002</v>
      </c>
      <c r="E42" s="16">
        <v>1339.8279622168907</v>
      </c>
      <c r="F42" s="17">
        <v>4184.5622437519742</v>
      </c>
      <c r="G42" s="16">
        <v>7364.0439318062481</v>
      </c>
      <c r="H42" s="17">
        <v>75351.172912682305</v>
      </c>
      <c r="I42" s="16">
        <v>60917.99361065797</v>
      </c>
      <c r="J42" s="17">
        <v>1937.5707337282201</v>
      </c>
      <c r="K42" s="16">
        <v>6814.7820222815935</v>
      </c>
      <c r="L42" s="94">
        <v>2377.0755872943687</v>
      </c>
      <c r="M42" s="1"/>
      <c r="N42" s="1"/>
      <c r="O42" s="1"/>
      <c r="P42" s="1"/>
      <c r="Q42" s="1"/>
      <c r="R42" s="1"/>
    </row>
    <row r="43" spans="1:18" x14ac:dyDescent="0.25">
      <c r="A43" s="1"/>
      <c r="B43" s="105" t="s">
        <v>66</v>
      </c>
      <c r="C43" s="106" t="s">
        <v>0</v>
      </c>
      <c r="D43" s="43">
        <v>10.208674511504723</v>
      </c>
      <c r="E43" s="115">
        <v>7.1863815136622478</v>
      </c>
      <c r="F43" s="43">
        <v>1.5776960480189655</v>
      </c>
      <c r="G43" s="115">
        <v>2.1460639581390413</v>
      </c>
      <c r="H43" s="43">
        <v>0.98270187204513182</v>
      </c>
      <c r="I43" s="115">
        <v>1.6346963111853674</v>
      </c>
      <c r="J43" s="43">
        <v>1.340646326478202</v>
      </c>
      <c r="K43" s="116">
        <v>2.0138805148492445</v>
      </c>
      <c r="L43" s="117">
        <v>1.467374926943634</v>
      </c>
      <c r="M43" s="1"/>
      <c r="N43" s="1"/>
      <c r="O43" s="1"/>
      <c r="P43" s="1"/>
      <c r="Q43" s="1"/>
      <c r="R43" s="1"/>
    </row>
    <row r="44" spans="1:18" x14ac:dyDescent="0.25">
      <c r="A44" s="1"/>
      <c r="B44" s="105" t="s">
        <v>4</v>
      </c>
      <c r="C44" s="106" t="s">
        <v>2</v>
      </c>
      <c r="D44" s="21">
        <v>1113.79151</v>
      </c>
      <c r="E44" s="16">
        <v>131.28513000000001</v>
      </c>
      <c r="F44" s="22">
        <v>769.35631999999998</v>
      </c>
      <c r="G44" s="16">
        <v>605.79274999999996</v>
      </c>
      <c r="H44" s="22">
        <v>9862.7260500000011</v>
      </c>
      <c r="I44" s="16">
        <v>1135.816</v>
      </c>
      <c r="J44" s="22">
        <v>11745.873880000001</v>
      </c>
      <c r="K44" s="16">
        <v>1872.8938799999999</v>
      </c>
      <c r="L44" s="92">
        <v>13618.767760000002</v>
      </c>
      <c r="M44" s="1"/>
      <c r="N44" s="1"/>
      <c r="O44" s="1"/>
      <c r="P44" s="1"/>
      <c r="Q44" s="1"/>
      <c r="R44" s="1"/>
    </row>
    <row r="45" spans="1:18" x14ac:dyDescent="0.25">
      <c r="A45" s="1"/>
      <c r="B45" s="107"/>
      <c r="C45" s="251" t="s">
        <v>134</v>
      </c>
      <c r="D45" s="47">
        <v>89.45565872957026</v>
      </c>
      <c r="E45" s="43">
        <v>10.544341270429747</v>
      </c>
      <c r="F45" s="44">
        <v>55.947121427351874</v>
      </c>
      <c r="G45" s="43">
        <v>44.052878572648126</v>
      </c>
      <c r="H45" s="44">
        <v>89.673031254174276</v>
      </c>
      <c r="I45" s="43">
        <v>10.326968745825724</v>
      </c>
      <c r="J45" s="44">
        <v>86.24769940272482</v>
      </c>
      <c r="K45" s="43">
        <v>13.75230059727518</v>
      </c>
      <c r="L45" s="113">
        <v>100</v>
      </c>
      <c r="M45" s="1"/>
      <c r="N45" s="1"/>
      <c r="O45" s="1"/>
      <c r="P45" s="1"/>
      <c r="Q45" s="1"/>
      <c r="R45" s="1"/>
    </row>
    <row r="46" spans="1:18" x14ac:dyDescent="0.25">
      <c r="A46" s="1"/>
      <c r="B46" s="107" t="s">
        <v>20</v>
      </c>
      <c r="C46" s="108"/>
      <c r="D46" s="102"/>
      <c r="E46" s="41"/>
      <c r="F46" s="42"/>
      <c r="G46" s="41"/>
      <c r="H46" s="42"/>
      <c r="I46" s="41"/>
      <c r="J46" s="42"/>
      <c r="K46" s="41"/>
      <c r="L46" s="113"/>
      <c r="M46" s="1"/>
      <c r="N46" s="1"/>
      <c r="O46" s="1"/>
      <c r="P46" s="1"/>
      <c r="Q46" s="1"/>
      <c r="R46" s="1"/>
    </row>
    <row r="47" spans="1:18" x14ac:dyDescent="0.25">
      <c r="A47" s="1"/>
      <c r="B47" s="109" t="s">
        <v>21</v>
      </c>
      <c r="C47" s="108" t="s">
        <v>0</v>
      </c>
      <c r="D47" s="47">
        <v>38.345267149684062</v>
      </c>
      <c r="E47" s="43">
        <v>46.691426515706688</v>
      </c>
      <c r="F47" s="44">
        <v>47.774412251529967</v>
      </c>
      <c r="G47" s="43">
        <v>41.180073548255571</v>
      </c>
      <c r="H47" s="44">
        <v>61.40520835007883</v>
      </c>
      <c r="I47" s="43">
        <v>62.540900991005586</v>
      </c>
      <c r="J47" s="44">
        <v>58.325752004413658</v>
      </c>
      <c r="K47" s="43">
        <v>54.520673643292604</v>
      </c>
      <c r="L47" s="114">
        <v>57.802466190230419</v>
      </c>
      <c r="M47" s="1"/>
      <c r="N47" s="1"/>
      <c r="O47" s="1"/>
      <c r="P47" s="1"/>
      <c r="Q47" s="1"/>
      <c r="R47" s="1"/>
    </row>
    <row r="48" spans="1:18" x14ac:dyDescent="0.25">
      <c r="A48" s="1"/>
      <c r="B48" s="109" t="s">
        <v>22</v>
      </c>
      <c r="C48" s="1" t="s">
        <v>0</v>
      </c>
      <c r="D48" s="259">
        <v>61.654732850315938</v>
      </c>
      <c r="E48" s="259">
        <v>53.308573484293312</v>
      </c>
      <c r="F48" s="205">
        <v>11.165575464434999</v>
      </c>
      <c r="G48" s="43">
        <v>10.994601569596202</v>
      </c>
      <c r="H48" s="44">
        <v>2.3535717145869621</v>
      </c>
      <c r="I48" s="114">
        <v>10.858934105524135</v>
      </c>
      <c r="J48" s="47">
        <v>4.8327548856671356</v>
      </c>
      <c r="K48" s="43">
        <v>10.757641773061909</v>
      </c>
      <c r="L48" s="114">
        <v>5.647563140470206</v>
      </c>
      <c r="M48" s="1"/>
      <c r="N48" s="1"/>
      <c r="O48" s="1"/>
      <c r="P48" s="1"/>
      <c r="Q48" s="1"/>
      <c r="R48" s="1"/>
    </row>
    <row r="49" spans="1:18" x14ac:dyDescent="0.25">
      <c r="A49" s="1"/>
      <c r="B49" s="109" t="s">
        <v>23</v>
      </c>
      <c r="C49" s="1" t="s">
        <v>0</v>
      </c>
      <c r="D49" s="260"/>
      <c r="E49" s="260"/>
      <c r="F49" s="206">
        <v>41.060012349024447</v>
      </c>
      <c r="G49" s="43">
        <v>47.825326400819421</v>
      </c>
      <c r="H49" s="45">
        <v>36.241219941417718</v>
      </c>
      <c r="I49" s="163">
        <v>26.60016499151271</v>
      </c>
      <c r="J49" s="48">
        <v>36.841493142270991</v>
      </c>
      <c r="K49" s="43">
        <v>34.721685352509141</v>
      </c>
      <c r="L49" s="114">
        <v>36.549970802938489</v>
      </c>
      <c r="M49" s="1"/>
      <c r="N49" s="1"/>
      <c r="O49" s="1"/>
      <c r="P49" s="1"/>
      <c r="Q49" s="1"/>
      <c r="R49" s="1"/>
    </row>
    <row r="50" spans="1:18" x14ac:dyDescent="0.25">
      <c r="A50" s="1"/>
      <c r="B50" s="105" t="s">
        <v>24</v>
      </c>
      <c r="C50" s="106" t="s">
        <v>2</v>
      </c>
      <c r="D50" s="16">
        <v>1357.0930000000001</v>
      </c>
      <c r="E50" s="24">
        <v>123.3451</v>
      </c>
      <c r="F50" s="16">
        <v>916.60759999999993</v>
      </c>
      <c r="G50" s="22">
        <v>485.03530000000001</v>
      </c>
      <c r="H50" s="16">
        <v>8160.4861000000001</v>
      </c>
      <c r="I50" s="22">
        <v>687.20209999999997</v>
      </c>
      <c r="J50" s="16">
        <v>10434.186699999998</v>
      </c>
      <c r="K50" s="23">
        <v>1295.5825</v>
      </c>
      <c r="L50" s="92">
        <v>11729.769199999999</v>
      </c>
      <c r="M50" s="1"/>
      <c r="N50" s="1"/>
      <c r="O50" s="1"/>
      <c r="P50" s="1"/>
      <c r="Q50" s="1"/>
      <c r="R50" s="1"/>
    </row>
    <row r="51" spans="1:18" x14ac:dyDescent="0.25">
      <c r="A51" s="1"/>
      <c r="B51" s="107"/>
      <c r="C51" s="251" t="s">
        <v>134</v>
      </c>
      <c r="D51" s="43">
        <v>91.668337906191425</v>
      </c>
      <c r="E51" s="44">
        <v>8.3316620938085819</v>
      </c>
      <c r="F51" s="43">
        <v>65.395230126018546</v>
      </c>
      <c r="G51" s="44">
        <v>34.604769873981461</v>
      </c>
      <c r="H51" s="43">
        <v>92.232975615031279</v>
      </c>
      <c r="I51" s="44">
        <v>7.7670243849687193</v>
      </c>
      <c r="J51" s="43">
        <v>88.954748572546507</v>
      </c>
      <c r="K51" s="46">
        <v>11.045251427453492</v>
      </c>
      <c r="L51" s="113">
        <v>100</v>
      </c>
      <c r="M51" s="1"/>
      <c r="N51" s="1"/>
      <c r="O51" s="1"/>
      <c r="P51" s="1"/>
      <c r="Q51" s="1"/>
      <c r="R51" s="1"/>
    </row>
    <row r="52" spans="1:18" x14ac:dyDescent="0.25">
      <c r="A52" s="1"/>
      <c r="B52" s="107" t="s">
        <v>25</v>
      </c>
      <c r="C52" s="108"/>
      <c r="D52" s="41"/>
      <c r="E52" s="42"/>
      <c r="F52" s="41"/>
      <c r="G52" s="42"/>
      <c r="H52" s="41"/>
      <c r="I52" s="42"/>
      <c r="J52" s="41"/>
      <c r="K52" s="40"/>
      <c r="L52" s="113"/>
      <c r="M52" s="1"/>
      <c r="N52" s="1"/>
      <c r="O52" s="1"/>
      <c r="P52" s="1"/>
      <c r="Q52" s="1"/>
      <c r="R52" s="1"/>
    </row>
    <row r="53" spans="1:18" x14ac:dyDescent="0.25">
      <c r="A53" s="1"/>
      <c r="B53" s="109" t="s">
        <v>22</v>
      </c>
      <c r="C53" s="108" t="s">
        <v>0</v>
      </c>
      <c r="D53" s="43">
        <v>57.553060107155517</v>
      </c>
      <c r="E53" s="44">
        <v>29.849171146644654</v>
      </c>
      <c r="F53" s="43">
        <v>37.008604336250322</v>
      </c>
      <c r="G53" s="44">
        <v>10.051682836280165</v>
      </c>
      <c r="H53" s="43">
        <v>30.807059275549776</v>
      </c>
      <c r="I53" s="44">
        <v>32.550878409713825</v>
      </c>
      <c r="J53" s="43">
        <v>34.830486788203629</v>
      </c>
      <c r="K53" s="46">
        <v>23.870499948864701</v>
      </c>
      <c r="L53" s="114">
        <v>33.619928685382831</v>
      </c>
      <c r="M53" s="1"/>
      <c r="N53" s="1"/>
      <c r="O53" s="1"/>
      <c r="P53" s="1"/>
      <c r="Q53" s="1"/>
      <c r="R53" s="1"/>
    </row>
    <row r="54" spans="1:18" x14ac:dyDescent="0.25">
      <c r="A54" s="1"/>
      <c r="B54" s="109" t="s">
        <v>21</v>
      </c>
      <c r="C54" s="1" t="s">
        <v>0</v>
      </c>
      <c r="D54" s="205">
        <v>21.792223524843173</v>
      </c>
      <c r="E54" s="43">
        <v>9.3552155699739998</v>
      </c>
      <c r="F54" s="204">
        <v>31.981037469032554</v>
      </c>
      <c r="G54" s="44">
        <v>30.752194737166555</v>
      </c>
      <c r="H54" s="43">
        <v>46.501220313334038</v>
      </c>
      <c r="I54" s="44">
        <v>9.332595171056667</v>
      </c>
      <c r="J54" s="43">
        <v>42.011966107526142</v>
      </c>
      <c r="K54" s="46">
        <v>17.353737797477198</v>
      </c>
      <c r="L54" s="114">
        <v>39.288402793125726</v>
      </c>
      <c r="M54" s="1"/>
      <c r="N54" s="1"/>
      <c r="O54" s="1"/>
      <c r="P54" s="1"/>
      <c r="Q54" s="1"/>
      <c r="R54" s="1"/>
    </row>
    <row r="55" spans="1:18" x14ac:dyDescent="0.25">
      <c r="A55" s="1"/>
      <c r="B55" s="109" t="s">
        <v>23</v>
      </c>
      <c r="C55" s="1" t="s">
        <v>0</v>
      </c>
      <c r="D55" s="209">
        <v>20.654721526085535</v>
      </c>
      <c r="E55" s="210">
        <v>60.795580854042839</v>
      </c>
      <c r="F55" s="207">
        <v>31.010360376675912</v>
      </c>
      <c r="G55" s="44">
        <v>59.196116241436449</v>
      </c>
      <c r="H55" s="43">
        <v>22.691720533657918</v>
      </c>
      <c r="I55" s="45">
        <v>58.116524964053518</v>
      </c>
      <c r="J55" s="43">
        <v>23.1575480626583</v>
      </c>
      <c r="K55" s="49">
        <v>58.775756078829403</v>
      </c>
      <c r="L55" s="114">
        <v>27.091668691997796</v>
      </c>
      <c r="M55" s="1"/>
      <c r="N55" s="1"/>
      <c r="O55" s="1"/>
      <c r="P55" s="1"/>
      <c r="Q55" s="1"/>
      <c r="R55" s="1"/>
    </row>
    <row r="56" spans="1:18" x14ac:dyDescent="0.25">
      <c r="A56" s="1"/>
      <c r="B56" s="105" t="s">
        <v>26</v>
      </c>
      <c r="C56" s="106" t="s">
        <v>68</v>
      </c>
      <c r="D56" s="47">
        <v>75.885972600000002</v>
      </c>
      <c r="E56" s="43">
        <v>9.9188933000000006</v>
      </c>
      <c r="F56" s="46">
        <v>48.106589100000001</v>
      </c>
      <c r="G56" s="122">
        <v>34.354612500000002</v>
      </c>
      <c r="H56" s="123">
        <v>107.617422</v>
      </c>
      <c r="I56" s="43">
        <v>27.32094</v>
      </c>
      <c r="J56" s="123">
        <v>231.60998370000002</v>
      </c>
      <c r="K56" s="43">
        <v>71.594445800000003</v>
      </c>
      <c r="L56" s="117">
        <v>303.2044295</v>
      </c>
      <c r="M56" s="1"/>
      <c r="N56" s="1"/>
      <c r="O56" s="1"/>
      <c r="P56" s="1"/>
      <c r="Q56" s="1"/>
      <c r="R56" s="1"/>
    </row>
    <row r="57" spans="1:18" x14ac:dyDescent="0.25">
      <c r="A57" s="1"/>
      <c r="B57" s="107"/>
      <c r="C57" s="251" t="s">
        <v>134</v>
      </c>
      <c r="D57" s="48">
        <v>88.440173880628365</v>
      </c>
      <c r="E57" s="43">
        <v>11.559826119371628</v>
      </c>
      <c r="F57" s="46">
        <v>58.33845271058965</v>
      </c>
      <c r="G57" s="46">
        <v>41.661547289410343</v>
      </c>
      <c r="H57" s="45">
        <v>79.753022346602961</v>
      </c>
      <c r="I57" s="43">
        <v>20.246977653397035</v>
      </c>
      <c r="J57" s="45">
        <v>76.387401095009395</v>
      </c>
      <c r="K57" s="43">
        <v>23.612598904990602</v>
      </c>
      <c r="L57" s="112">
        <v>100</v>
      </c>
      <c r="M57" s="1"/>
      <c r="N57" s="1"/>
      <c r="O57" s="1"/>
      <c r="P57" s="1"/>
      <c r="Q57" s="1"/>
      <c r="R57" s="1"/>
    </row>
    <row r="58" spans="1:18" x14ac:dyDescent="0.25">
      <c r="A58" s="1"/>
      <c r="B58" s="105" t="s">
        <v>7</v>
      </c>
      <c r="C58" s="106" t="s">
        <v>68</v>
      </c>
      <c r="D58" s="43">
        <v>50.615014000000002</v>
      </c>
      <c r="E58" s="123">
        <v>6.9596798</v>
      </c>
      <c r="F58" s="122">
        <v>32.120992700000002</v>
      </c>
      <c r="G58" s="123">
        <v>22.7668973</v>
      </c>
      <c r="H58" s="43">
        <v>79.447920699999997</v>
      </c>
      <c r="I58" s="123">
        <v>19.865285</v>
      </c>
      <c r="J58" s="43">
        <v>162.18392739999999</v>
      </c>
      <c r="K58" s="123">
        <v>49.5918621</v>
      </c>
      <c r="L58" s="117">
        <v>211.77578949999997</v>
      </c>
      <c r="M58" s="1"/>
      <c r="N58" s="1"/>
      <c r="O58" s="1"/>
      <c r="P58" s="1"/>
      <c r="Q58" s="1"/>
      <c r="R58" s="1"/>
    </row>
    <row r="59" spans="1:18" ht="15" customHeight="1" x14ac:dyDescent="0.25">
      <c r="A59" s="1"/>
      <c r="B59" s="278" t="s">
        <v>127</v>
      </c>
      <c r="C59" s="279" t="s">
        <v>0</v>
      </c>
      <c r="D59" s="124">
        <v>66.698774840503262</v>
      </c>
      <c r="E59" s="116">
        <v>70.165890382145761</v>
      </c>
      <c r="F59" s="116">
        <v>66.770463882254333</v>
      </c>
      <c r="G59" s="115">
        <v>66.270278263217193</v>
      </c>
      <c r="H59" s="124">
        <v>73.824404286510401</v>
      </c>
      <c r="I59" s="115">
        <v>72.710840110186552</v>
      </c>
      <c r="J59" s="124">
        <v>70.024583918659459</v>
      </c>
      <c r="K59" s="115">
        <v>69.267750515920596</v>
      </c>
      <c r="L59" s="125">
        <v>69.845875882891733</v>
      </c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 t="s">
        <v>137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 t="s">
        <v>65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 t="s">
        <v>79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 t="s">
        <v>99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 t="s">
        <v>108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 t="s">
        <v>107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</sheetData>
  <mergeCells count="37">
    <mergeCell ref="B59:C59"/>
    <mergeCell ref="B26:C26"/>
    <mergeCell ref="B35:L35"/>
    <mergeCell ref="D37:E37"/>
    <mergeCell ref="F37:G37"/>
    <mergeCell ref="H37:I37"/>
    <mergeCell ref="J37:K37"/>
    <mergeCell ref="L37:L38"/>
    <mergeCell ref="D48:D49"/>
    <mergeCell ref="E48:E49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I15:I16"/>
    <mergeCell ref="A1:B1"/>
    <mergeCell ref="B2:P2"/>
    <mergeCell ref="D4:E4"/>
    <mergeCell ref="F4:G4"/>
    <mergeCell ref="H4:I4"/>
    <mergeCell ref="J4:K4"/>
    <mergeCell ref="L4:M4"/>
    <mergeCell ref="N4:O4"/>
    <mergeCell ref="P4:P5"/>
    <mergeCell ref="D15:D16"/>
    <mergeCell ref="E15:E16"/>
    <mergeCell ref="F15:F16"/>
    <mergeCell ref="G15:G16"/>
    <mergeCell ref="H15:H16"/>
  </mergeCells>
  <hyperlinks>
    <hyperlink ref="A1:B1" location="Sommaire!A1" display="Aller vers le 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"/>
  <sheetViews>
    <sheetView topLeftCell="A13" zoomScaleNormal="100" workbookViewId="0">
      <selection sqref="A1:B1"/>
    </sheetView>
  </sheetViews>
  <sheetFormatPr baseColWidth="10" defaultColWidth="9.140625" defaultRowHeight="15" x14ac:dyDescent="0.25"/>
  <cols>
    <col min="2" max="2" width="66.5703125" bestFit="1" customWidth="1"/>
    <col min="3" max="3" width="8.5703125" bestFit="1" customWidth="1"/>
    <col min="4" max="4" width="17.85546875" customWidth="1"/>
    <col min="5" max="5" width="19.28515625" customWidth="1"/>
    <col min="6" max="9" width="17.85546875" customWidth="1"/>
  </cols>
  <sheetData>
    <row r="1" spans="1:11" x14ac:dyDescent="0.25">
      <c r="A1" s="255" t="s">
        <v>97</v>
      </c>
      <c r="B1" s="255"/>
    </row>
    <row r="2" spans="1:11" ht="15.75" x14ac:dyDescent="0.25">
      <c r="A2" s="1"/>
      <c r="B2" s="283" t="s">
        <v>109</v>
      </c>
      <c r="C2" s="258"/>
      <c r="D2" s="258"/>
      <c r="E2" s="258"/>
      <c r="F2" s="258"/>
      <c r="G2" s="258"/>
      <c r="H2" s="258"/>
      <c r="I2" s="258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43.5" customHeight="1" x14ac:dyDescent="0.25">
      <c r="A4" s="1"/>
      <c r="B4" s="133"/>
      <c r="C4" s="134"/>
      <c r="D4" s="218" t="s">
        <v>62</v>
      </c>
      <c r="E4" s="217" t="s">
        <v>86</v>
      </c>
      <c r="F4" s="217" t="s">
        <v>83</v>
      </c>
      <c r="G4" s="217" t="s">
        <v>63</v>
      </c>
      <c r="H4" s="217" t="s">
        <v>64</v>
      </c>
      <c r="I4" s="217" t="s">
        <v>9</v>
      </c>
      <c r="J4" s="1"/>
    </row>
    <row r="5" spans="1:11" x14ac:dyDescent="0.25">
      <c r="A5" s="12"/>
      <c r="B5" s="107" t="s">
        <v>27</v>
      </c>
      <c r="C5" s="1" t="s">
        <v>28</v>
      </c>
      <c r="D5" s="53">
        <v>225.80860000000001</v>
      </c>
      <c r="E5" s="53">
        <v>592.05740000000003</v>
      </c>
      <c r="F5" s="53">
        <v>817.86599999999999</v>
      </c>
      <c r="G5" s="53">
        <v>387.97790000000003</v>
      </c>
      <c r="H5" s="53">
        <v>2737.6961000000001</v>
      </c>
      <c r="I5" s="132">
        <v>3943.54</v>
      </c>
      <c r="J5" s="13"/>
    </row>
    <row r="6" spans="1:11" x14ac:dyDescent="0.25">
      <c r="A6" s="12"/>
      <c r="B6" s="105" t="s">
        <v>29</v>
      </c>
      <c r="C6" s="35"/>
      <c r="D6" s="21"/>
      <c r="E6" s="21"/>
      <c r="F6" s="21"/>
      <c r="G6" s="21"/>
      <c r="H6" s="21"/>
      <c r="I6" s="127"/>
      <c r="J6" s="52"/>
    </row>
    <row r="7" spans="1:11" x14ac:dyDescent="0.25">
      <c r="A7" s="51"/>
      <c r="B7" s="109" t="s">
        <v>30</v>
      </c>
      <c r="C7" s="36" t="s">
        <v>31</v>
      </c>
      <c r="D7" s="284">
        <v>2.6394864195357184</v>
      </c>
      <c r="E7" s="285"/>
      <c r="F7" s="30">
        <v>2.6394864195357184</v>
      </c>
      <c r="G7" s="30">
        <v>14.962466676581322</v>
      </c>
      <c r="H7" s="30">
        <v>74.26545926700922</v>
      </c>
      <c r="I7" s="128">
        <v>53.576256561363643</v>
      </c>
      <c r="J7" s="52"/>
      <c r="K7" s="39"/>
    </row>
    <row r="8" spans="1:11" x14ac:dyDescent="0.25">
      <c r="A8" s="51"/>
      <c r="B8" s="109" t="s">
        <v>32</v>
      </c>
      <c r="C8" s="36" t="s">
        <v>31</v>
      </c>
      <c r="D8" s="284">
        <v>2.2291242086111906</v>
      </c>
      <c r="E8" s="285"/>
      <c r="F8" s="30">
        <v>2.2291242086111906</v>
      </c>
      <c r="G8" s="30">
        <v>10.031040943311462</v>
      </c>
      <c r="H8" s="30">
        <v>17.028288676745383</v>
      </c>
      <c r="I8" s="128">
        <v>13.270621472078387</v>
      </c>
      <c r="J8" s="52"/>
    </row>
    <row r="9" spans="1:11" x14ac:dyDescent="0.25">
      <c r="A9" s="51"/>
      <c r="B9" s="109" t="s">
        <v>69</v>
      </c>
      <c r="C9" s="36" t="s">
        <v>31</v>
      </c>
      <c r="D9" s="30">
        <v>91.383100555071863</v>
      </c>
      <c r="E9" s="30">
        <v>86.949778855901457</v>
      </c>
      <c r="F9" s="30">
        <v>88.173796196442936</v>
      </c>
      <c r="G9" s="30">
        <v>60.707993934706074</v>
      </c>
      <c r="H9" s="30">
        <v>8.0655811285993355</v>
      </c>
      <c r="I9" s="128">
        <v>29.858659985698129</v>
      </c>
      <c r="J9" s="52"/>
    </row>
    <row r="10" spans="1:11" x14ac:dyDescent="0.25">
      <c r="A10" s="51"/>
      <c r="B10" s="130" t="s">
        <v>70</v>
      </c>
      <c r="C10" s="37" t="s">
        <v>31</v>
      </c>
      <c r="D10" s="98">
        <v>5.0196316703615365</v>
      </c>
      <c r="E10" s="98">
        <v>7.6967317695885562</v>
      </c>
      <c r="F10" s="98">
        <v>6.9575981884563003</v>
      </c>
      <c r="G10" s="98">
        <v>14.298484527082596</v>
      </c>
      <c r="H10" s="98">
        <v>0.64066972225295571</v>
      </c>
      <c r="I10" s="129">
        <v>3.2944608143951886</v>
      </c>
      <c r="J10" s="52"/>
    </row>
    <row r="11" spans="1:11" x14ac:dyDescent="0.25">
      <c r="A11" s="51"/>
      <c r="B11" s="131" t="s">
        <v>33</v>
      </c>
      <c r="C11" s="37" t="s">
        <v>31</v>
      </c>
      <c r="D11" s="98">
        <v>73.080362358638737</v>
      </c>
      <c r="E11" s="98">
        <v>50.540500442442607</v>
      </c>
      <c r="F11" s="98">
        <v>55.244862990218913</v>
      </c>
      <c r="G11" s="98">
        <v>27.680224399524306</v>
      </c>
      <c r="H11" s="98">
        <v>30.942502019906176</v>
      </c>
      <c r="I11" s="129">
        <v>33.619928344370152</v>
      </c>
      <c r="J11" s="52"/>
    </row>
    <row r="12" spans="1:11" x14ac:dyDescent="0.25">
      <c r="A12" s="101"/>
      <c r="B12" s="131" t="s">
        <v>71</v>
      </c>
      <c r="C12" s="50" t="s">
        <v>31</v>
      </c>
      <c r="D12" s="28">
        <v>18.747119130830978</v>
      </c>
      <c r="E12" s="28">
        <v>7.9837152314423898</v>
      </c>
      <c r="F12" s="28">
        <v>9.4876626662656136</v>
      </c>
      <c r="G12" s="28">
        <v>3.4575471150379249</v>
      </c>
      <c r="H12" s="97">
        <v>8.3613802806767605</v>
      </c>
      <c r="I12" s="129">
        <v>7.4995547713439752</v>
      </c>
      <c r="J12" s="110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A14" s="1"/>
      <c r="B14" s="1" t="s">
        <v>72</v>
      </c>
      <c r="C14" s="1"/>
      <c r="D14" s="1"/>
      <c r="E14" s="1"/>
      <c r="F14" s="1"/>
      <c r="G14" s="1"/>
      <c r="H14" s="1"/>
      <c r="I14" s="1"/>
      <c r="J14" s="1"/>
    </row>
    <row r="15" spans="1:11" x14ac:dyDescent="0.25">
      <c r="A15" s="1"/>
      <c r="B15" s="1" t="s">
        <v>75</v>
      </c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 t="s">
        <v>74</v>
      </c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 t="s">
        <v>79</v>
      </c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 t="s">
        <v>108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 t="s">
        <v>110</v>
      </c>
      <c r="C19" s="1"/>
      <c r="D19" s="126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3" spans="1:10" x14ac:dyDescent="0.25">
      <c r="A23" s="1"/>
      <c r="B23" s="1"/>
      <c r="C23" s="1"/>
      <c r="D23" s="1"/>
      <c r="E23" s="1"/>
      <c r="F23" s="1"/>
      <c r="G23" s="1"/>
      <c r="H23" s="1"/>
    </row>
    <row r="24" spans="1:10" ht="15.75" x14ac:dyDescent="0.25">
      <c r="A24" s="1"/>
      <c r="B24" s="254" t="s">
        <v>109</v>
      </c>
      <c r="C24" s="254"/>
      <c r="D24" s="254"/>
      <c r="E24" s="254"/>
      <c r="F24" s="254"/>
      <c r="G24" s="254"/>
      <c r="H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</row>
    <row r="26" spans="1:10" ht="24" x14ac:dyDescent="0.25">
      <c r="A26" s="1"/>
      <c r="B26" s="133"/>
      <c r="C26" s="134"/>
      <c r="D26" s="218" t="s">
        <v>83</v>
      </c>
      <c r="E26" s="217" t="s">
        <v>63</v>
      </c>
      <c r="F26" s="217" t="s">
        <v>64</v>
      </c>
      <c r="G26" s="217" t="s">
        <v>9</v>
      </c>
      <c r="H26" s="1"/>
    </row>
    <row r="27" spans="1:10" x14ac:dyDescent="0.25">
      <c r="A27" s="1"/>
      <c r="B27" s="107" t="s">
        <v>27</v>
      </c>
      <c r="C27" s="1" t="s">
        <v>28</v>
      </c>
      <c r="D27" s="53">
        <v>817.86599999999999</v>
      </c>
      <c r="E27" s="53">
        <v>387.97790000000003</v>
      </c>
      <c r="F27" s="53">
        <v>2737.6961000000001</v>
      </c>
      <c r="G27" s="132">
        <v>3943.54</v>
      </c>
      <c r="H27" s="1"/>
    </row>
    <row r="28" spans="1:10" x14ac:dyDescent="0.25">
      <c r="A28" s="1"/>
      <c r="B28" s="105" t="s">
        <v>29</v>
      </c>
      <c r="C28" s="35"/>
      <c r="D28" s="21"/>
      <c r="E28" s="21"/>
      <c r="F28" s="21"/>
      <c r="G28" s="127"/>
      <c r="H28" s="1"/>
    </row>
    <row r="29" spans="1:10" x14ac:dyDescent="0.25">
      <c r="A29" s="1"/>
      <c r="B29" s="109" t="s">
        <v>30</v>
      </c>
      <c r="C29" s="36" t="s">
        <v>31</v>
      </c>
      <c r="D29" s="30">
        <v>2.6394864195357184</v>
      </c>
      <c r="E29" s="30">
        <v>14.962466676581322</v>
      </c>
      <c r="F29" s="30">
        <v>74.26545926700922</v>
      </c>
      <c r="G29" s="128">
        <v>53.576256561363643</v>
      </c>
      <c r="H29" s="1"/>
    </row>
    <row r="30" spans="1:10" x14ac:dyDescent="0.25">
      <c r="A30" s="1"/>
      <c r="B30" s="109" t="s">
        <v>32</v>
      </c>
      <c r="C30" s="36" t="s">
        <v>31</v>
      </c>
      <c r="D30" s="30">
        <v>2.2291242086111906</v>
      </c>
      <c r="E30" s="30">
        <v>10.031040943311462</v>
      </c>
      <c r="F30" s="30">
        <v>17.028288676745383</v>
      </c>
      <c r="G30" s="128">
        <v>13.270621472078387</v>
      </c>
      <c r="H30" s="1"/>
    </row>
    <row r="31" spans="1:10" x14ac:dyDescent="0.25">
      <c r="A31" s="1"/>
      <c r="B31" s="109" t="s">
        <v>69</v>
      </c>
      <c r="C31" s="36" t="s">
        <v>31</v>
      </c>
      <c r="D31" s="30">
        <v>88.173796196442936</v>
      </c>
      <c r="E31" s="30">
        <v>60.707993934706074</v>
      </c>
      <c r="F31" s="30">
        <v>8.0655811285993355</v>
      </c>
      <c r="G31" s="128">
        <v>29.858659985698129</v>
      </c>
      <c r="H31" s="1"/>
    </row>
    <row r="32" spans="1:10" x14ac:dyDescent="0.25">
      <c r="A32" s="1"/>
      <c r="B32" s="130" t="s">
        <v>70</v>
      </c>
      <c r="C32" s="37" t="s">
        <v>31</v>
      </c>
      <c r="D32" s="98">
        <v>6.9575981884563003</v>
      </c>
      <c r="E32" s="98">
        <v>14.298484527082596</v>
      </c>
      <c r="F32" s="98">
        <v>0.64066972225295571</v>
      </c>
      <c r="G32" s="129">
        <v>3.2944608143951886</v>
      </c>
      <c r="H32" s="1"/>
    </row>
    <row r="33" spans="1:8" x14ac:dyDescent="0.25">
      <c r="A33" s="1"/>
      <c r="B33" s="131" t="s">
        <v>33</v>
      </c>
      <c r="C33" s="37" t="s">
        <v>31</v>
      </c>
      <c r="D33" s="98">
        <v>55.244862990218913</v>
      </c>
      <c r="E33" s="98">
        <v>27.680224399524306</v>
      </c>
      <c r="F33" s="98">
        <v>30.942502019906176</v>
      </c>
      <c r="G33" s="129">
        <v>33.619928344370152</v>
      </c>
      <c r="H33" s="1"/>
    </row>
    <row r="34" spans="1:8" x14ac:dyDescent="0.25">
      <c r="A34" s="1"/>
      <c r="B34" s="131" t="s">
        <v>71</v>
      </c>
      <c r="C34" s="50" t="s">
        <v>31</v>
      </c>
      <c r="D34" s="28">
        <v>9.4876626662656136</v>
      </c>
      <c r="E34" s="28">
        <v>3.4575471150379249</v>
      </c>
      <c r="F34" s="97">
        <v>8.3613802806767605</v>
      </c>
      <c r="G34" s="129">
        <v>7.4995547713439752</v>
      </c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 t="s">
        <v>72</v>
      </c>
      <c r="C36" s="1"/>
      <c r="D36" s="1"/>
      <c r="E36" s="1"/>
      <c r="F36" s="1"/>
      <c r="G36" s="1"/>
      <c r="H36" s="1"/>
    </row>
    <row r="37" spans="1:8" x14ac:dyDescent="0.25">
      <c r="A37" s="1"/>
      <c r="B37" s="1" t="s">
        <v>73</v>
      </c>
      <c r="C37" s="1"/>
      <c r="D37" s="1"/>
      <c r="E37" s="1"/>
      <c r="F37" s="1"/>
      <c r="G37" s="1"/>
      <c r="H37" s="1"/>
    </row>
    <row r="38" spans="1:8" x14ac:dyDescent="0.25">
      <c r="A38" s="1"/>
      <c r="B38" s="1" t="s">
        <v>74</v>
      </c>
      <c r="C38" s="1"/>
      <c r="D38" s="1"/>
      <c r="E38" s="1"/>
      <c r="F38" s="1"/>
      <c r="G38" s="1"/>
      <c r="H38" s="1"/>
    </row>
    <row r="39" spans="1:8" x14ac:dyDescent="0.25">
      <c r="A39" s="1"/>
      <c r="B39" s="1" t="s">
        <v>79</v>
      </c>
      <c r="C39" s="1"/>
      <c r="D39" s="1"/>
      <c r="E39" s="1"/>
      <c r="F39" s="1"/>
      <c r="G39" s="1"/>
      <c r="H39" s="1"/>
    </row>
    <row r="40" spans="1:8" x14ac:dyDescent="0.25">
      <c r="A40" s="1"/>
      <c r="B40" s="1" t="s">
        <v>108</v>
      </c>
      <c r="C40" s="1"/>
      <c r="D40" s="1"/>
      <c r="E40" s="1"/>
      <c r="F40" s="1"/>
      <c r="G40" s="1"/>
      <c r="H40" s="1"/>
    </row>
    <row r="41" spans="1:8" x14ac:dyDescent="0.25">
      <c r="A41" s="1"/>
      <c r="B41" s="1" t="s">
        <v>110</v>
      </c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mergeCells count="5">
    <mergeCell ref="A1:B1"/>
    <mergeCell ref="B2:I2"/>
    <mergeCell ref="D7:E7"/>
    <mergeCell ref="D8:E8"/>
    <mergeCell ref="B24:G24"/>
  </mergeCells>
  <hyperlinks>
    <hyperlink ref="A1:B1" location="Sommaire!A1" display="Aller vers le sommair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0"/>
  <sheetViews>
    <sheetView zoomScaleNormal="100" workbookViewId="0">
      <selection activeCell="B4" sqref="B4"/>
    </sheetView>
  </sheetViews>
  <sheetFormatPr baseColWidth="10" defaultColWidth="9.140625" defaultRowHeight="15" x14ac:dyDescent="0.25"/>
  <cols>
    <col min="2" max="2" width="45.7109375" customWidth="1"/>
  </cols>
  <sheetData>
    <row r="1" spans="1:16" x14ac:dyDescent="0.25">
      <c r="A1" s="286" t="s">
        <v>97</v>
      </c>
      <c r="B1" s="28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5.75" x14ac:dyDescent="0.25">
      <c r="A3" s="1"/>
      <c r="B3" s="244" t="s">
        <v>141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1"/>
      <c r="N3" s="1"/>
      <c r="O3" s="1"/>
    </row>
    <row r="4" spans="1:16" x14ac:dyDescent="0.25">
      <c r="A4" s="1"/>
      <c r="B4" s="1"/>
      <c r="C4" s="1"/>
      <c r="D4" s="1"/>
      <c r="E4" s="12"/>
      <c r="F4" s="14"/>
      <c r="G4" s="14"/>
      <c r="H4" s="13"/>
      <c r="I4" s="1"/>
      <c r="J4" s="1"/>
      <c r="K4" s="1"/>
      <c r="L4" s="1"/>
      <c r="M4" s="1"/>
      <c r="N4" s="1"/>
      <c r="O4" s="1"/>
    </row>
    <row r="5" spans="1:16" ht="48" customHeight="1" x14ac:dyDescent="0.25">
      <c r="A5" s="12"/>
      <c r="B5" s="99"/>
      <c r="C5" s="261" t="s">
        <v>62</v>
      </c>
      <c r="D5" s="261"/>
      <c r="E5" s="261" t="s">
        <v>86</v>
      </c>
      <c r="F5" s="261"/>
      <c r="G5" s="261" t="s">
        <v>83</v>
      </c>
      <c r="H5" s="261"/>
      <c r="I5" s="261" t="s">
        <v>63</v>
      </c>
      <c r="J5" s="261"/>
      <c r="K5" s="261" t="s">
        <v>64</v>
      </c>
      <c r="L5" s="261"/>
      <c r="M5" s="287" t="s">
        <v>9</v>
      </c>
      <c r="N5" s="287"/>
      <c r="O5" s="13"/>
    </row>
    <row r="6" spans="1:16" x14ac:dyDescent="0.25">
      <c r="A6" s="51"/>
      <c r="B6" s="103"/>
      <c r="C6" s="135" t="s">
        <v>34</v>
      </c>
      <c r="D6" s="135" t="s">
        <v>35</v>
      </c>
      <c r="E6" s="135" t="s">
        <v>34</v>
      </c>
      <c r="F6" s="135" t="s">
        <v>35</v>
      </c>
      <c r="G6" s="135" t="s">
        <v>34</v>
      </c>
      <c r="H6" s="135" t="s">
        <v>35</v>
      </c>
      <c r="I6" s="135" t="s">
        <v>34</v>
      </c>
      <c r="J6" s="135" t="s">
        <v>35</v>
      </c>
      <c r="K6" s="135" t="s">
        <v>34</v>
      </c>
      <c r="L6" s="135" t="s">
        <v>35</v>
      </c>
      <c r="M6" s="135" t="s">
        <v>34</v>
      </c>
      <c r="N6" s="135" t="s">
        <v>35</v>
      </c>
      <c r="O6" s="52"/>
    </row>
    <row r="7" spans="1:16" x14ac:dyDescent="0.25">
      <c r="A7" s="51"/>
      <c r="B7" s="136" t="s">
        <v>36</v>
      </c>
      <c r="C7" s="137">
        <v>266.76220319986277</v>
      </c>
      <c r="D7" s="175">
        <v>25.81535100067893</v>
      </c>
      <c r="E7" s="137">
        <v>2249.5550060545393</v>
      </c>
      <c r="F7" s="168">
        <v>35.471385255733551</v>
      </c>
      <c r="G7" s="137">
        <v>2516.3172092544019</v>
      </c>
      <c r="H7" s="165">
        <v>34.118474120639121</v>
      </c>
      <c r="I7" s="137">
        <v>6347.8898046765762</v>
      </c>
      <c r="J7" s="165">
        <v>64.471502032391385</v>
      </c>
      <c r="K7" s="137">
        <v>18943.951074499397</v>
      </c>
      <c r="L7" s="165">
        <v>87.124211549179364</v>
      </c>
      <c r="M7" s="137">
        <v>27808.158088430377</v>
      </c>
      <c r="N7" s="171">
        <v>71.367225125127447</v>
      </c>
      <c r="O7" s="52"/>
      <c r="P7" s="59"/>
    </row>
    <row r="8" spans="1:16" x14ac:dyDescent="0.25">
      <c r="A8" s="51"/>
      <c r="B8" s="139" t="s">
        <v>37</v>
      </c>
      <c r="C8" s="140">
        <v>9.7043939430002801</v>
      </c>
      <c r="D8" s="176">
        <v>0.9391223077420725</v>
      </c>
      <c r="E8" s="141">
        <v>60.843210366568897</v>
      </c>
      <c r="F8" s="169">
        <v>0.95938661170745454</v>
      </c>
      <c r="G8" s="141">
        <v>70.547604309569181</v>
      </c>
      <c r="H8" s="166">
        <v>0.95654737131584644</v>
      </c>
      <c r="I8" s="141">
        <v>556.77076835863397</v>
      </c>
      <c r="J8" s="166">
        <v>5.6547685653529811</v>
      </c>
      <c r="K8" s="141">
        <v>3606.2073999999998</v>
      </c>
      <c r="L8" s="166">
        <v>16.585134493445082</v>
      </c>
      <c r="M8" s="142">
        <v>4233.5257726681994</v>
      </c>
      <c r="N8" s="172">
        <v>10.864976598962309</v>
      </c>
      <c r="O8" s="52"/>
    </row>
    <row r="9" spans="1:16" x14ac:dyDescent="0.25">
      <c r="A9" s="51"/>
      <c r="B9" s="143" t="s">
        <v>38</v>
      </c>
      <c r="C9" s="144">
        <v>25.177811977438601</v>
      </c>
      <c r="D9" s="177">
        <v>2.4365297850674295</v>
      </c>
      <c r="E9" s="145">
        <v>64.180605510204103</v>
      </c>
      <c r="F9" s="169">
        <v>1.0120112546132205</v>
      </c>
      <c r="G9" s="145">
        <v>89.358417487642697</v>
      </c>
      <c r="H9" s="166">
        <v>1.2116011619285354</v>
      </c>
      <c r="I9" s="145">
        <v>137.19121049999998</v>
      </c>
      <c r="J9" s="166">
        <v>1.393364358666215</v>
      </c>
      <c r="K9" s="145">
        <v>3575.6770000000001</v>
      </c>
      <c r="L9" s="166">
        <v>16.444723603561524</v>
      </c>
      <c r="M9" s="146">
        <v>3802.2266279876399</v>
      </c>
      <c r="N9" s="173">
        <v>9.7580847632351979</v>
      </c>
      <c r="O9" s="52"/>
    </row>
    <row r="10" spans="1:16" x14ac:dyDescent="0.25">
      <c r="A10" s="51"/>
      <c r="B10" s="143" t="s">
        <v>39</v>
      </c>
      <c r="C10" s="144">
        <v>15.454668193430701</v>
      </c>
      <c r="D10" s="177">
        <v>1.4955930009077361</v>
      </c>
      <c r="E10" s="145">
        <v>216.51496575900799</v>
      </c>
      <c r="F10" s="169">
        <v>3.4140466640732288</v>
      </c>
      <c r="G10" s="145">
        <v>231.9696339524387</v>
      </c>
      <c r="H10" s="166">
        <v>3.1452512917183055</v>
      </c>
      <c r="I10" s="145">
        <v>780.52456888018401</v>
      </c>
      <c r="J10" s="166">
        <v>7.9272944044834537</v>
      </c>
      <c r="K10" s="145">
        <v>2066.8809999999999</v>
      </c>
      <c r="L10" s="166">
        <v>9.50569270279526</v>
      </c>
      <c r="M10" s="146">
        <v>3079.3752028326203</v>
      </c>
      <c r="N10" s="173">
        <v>7.90294929446351</v>
      </c>
      <c r="O10" s="52"/>
    </row>
    <row r="11" spans="1:16" x14ac:dyDescent="0.25">
      <c r="A11" s="51"/>
      <c r="B11" s="143" t="s">
        <v>40</v>
      </c>
      <c r="C11" s="144">
        <v>26.724015334854002</v>
      </c>
      <c r="D11" s="177">
        <v>2.5861603620806246</v>
      </c>
      <c r="E11" s="145">
        <v>219.78016456766198</v>
      </c>
      <c r="F11" s="169">
        <v>3.4655329022699397</v>
      </c>
      <c r="G11" s="145">
        <v>246.504179902516</v>
      </c>
      <c r="H11" s="166">
        <v>3.3423236353914976</v>
      </c>
      <c r="I11" s="145">
        <v>607.93315098103096</v>
      </c>
      <c r="J11" s="166">
        <v>6.1743925280739145</v>
      </c>
      <c r="K11" s="145">
        <v>1211.1347900000001</v>
      </c>
      <c r="L11" s="166">
        <v>5.5700715887390091</v>
      </c>
      <c r="M11" s="146">
        <v>2065.5721208835498</v>
      </c>
      <c r="N11" s="173">
        <v>5.3011116412134873</v>
      </c>
      <c r="O11" s="52"/>
    </row>
    <row r="12" spans="1:16" ht="30" x14ac:dyDescent="0.25">
      <c r="A12" s="51"/>
      <c r="B12" s="143" t="s">
        <v>42</v>
      </c>
      <c r="C12" s="144">
        <v>37.245935950597499</v>
      </c>
      <c r="D12" s="177">
        <v>3.6043970936658356</v>
      </c>
      <c r="E12" s="145">
        <v>242.37316858531798</v>
      </c>
      <c r="F12" s="169">
        <v>3.8217834262347594</v>
      </c>
      <c r="G12" s="145">
        <v>279.61910453591548</v>
      </c>
      <c r="H12" s="166">
        <v>3.7913253331728085</v>
      </c>
      <c r="I12" s="145">
        <v>595.58333300000004</v>
      </c>
      <c r="J12" s="166">
        <v>6.0489632374650704</v>
      </c>
      <c r="K12" s="145">
        <v>1110.850027</v>
      </c>
      <c r="L12" s="166">
        <v>5.1088567728639518</v>
      </c>
      <c r="M12" s="146">
        <v>1986.0524645359199</v>
      </c>
      <c r="N12" s="173">
        <v>5.0970313422455655</v>
      </c>
      <c r="O12" s="52"/>
    </row>
    <row r="13" spans="1:16" ht="30" x14ac:dyDescent="0.25">
      <c r="A13" s="51"/>
      <c r="B13" s="143" t="s">
        <v>41</v>
      </c>
      <c r="C13" s="144">
        <v>26.842225766336899</v>
      </c>
      <c r="D13" s="177">
        <v>2.5975999278964252</v>
      </c>
      <c r="E13" s="145">
        <v>189.37937385159501</v>
      </c>
      <c r="F13" s="169">
        <v>2.9861678026541472</v>
      </c>
      <c r="G13" s="145">
        <v>216.2215996179319</v>
      </c>
      <c r="H13" s="166">
        <v>2.9317253896910285</v>
      </c>
      <c r="I13" s="145">
        <v>348.750366013551</v>
      </c>
      <c r="J13" s="166">
        <v>3.5420369009360062</v>
      </c>
      <c r="K13" s="145">
        <v>1076.7940739999999</v>
      </c>
      <c r="L13" s="166">
        <v>4.9522316822472989</v>
      </c>
      <c r="M13" s="146">
        <v>1641.76603963148</v>
      </c>
      <c r="N13" s="173">
        <v>4.2134501026846776</v>
      </c>
      <c r="O13" s="52"/>
    </row>
    <row r="14" spans="1:16" x14ac:dyDescent="0.25">
      <c r="A14" s="51"/>
      <c r="B14" s="143" t="s">
        <v>44</v>
      </c>
      <c r="C14" s="144">
        <v>6.38505843863968</v>
      </c>
      <c r="D14" s="177">
        <v>0.61790059752143744</v>
      </c>
      <c r="E14" s="145">
        <v>136.35740489511201</v>
      </c>
      <c r="F14" s="169">
        <v>2.1501079228952631</v>
      </c>
      <c r="G14" s="145">
        <v>142.74246333375169</v>
      </c>
      <c r="H14" s="166">
        <v>1.9354296919552274</v>
      </c>
      <c r="I14" s="145">
        <v>393.16661572584496</v>
      </c>
      <c r="J14" s="166">
        <v>3.9931446582710062</v>
      </c>
      <c r="K14" s="145">
        <v>1139.377872</v>
      </c>
      <c r="L14" s="166">
        <v>5.2400578086482934</v>
      </c>
      <c r="M14" s="146">
        <v>1675.2869510596001</v>
      </c>
      <c r="N14" s="173">
        <v>4.2994786136231795</v>
      </c>
      <c r="O14" s="52"/>
    </row>
    <row r="15" spans="1:16" ht="30" x14ac:dyDescent="0.25">
      <c r="A15" s="51"/>
      <c r="B15" s="143" t="s">
        <v>43</v>
      </c>
      <c r="C15" s="144">
        <v>6.1755897355221396</v>
      </c>
      <c r="D15" s="177">
        <v>0.59762970445723174</v>
      </c>
      <c r="E15" s="145">
        <v>303.81010276287702</v>
      </c>
      <c r="F15" s="169">
        <v>4.7905319810725002</v>
      </c>
      <c r="G15" s="145">
        <v>309.98569249839915</v>
      </c>
      <c r="H15" s="166">
        <v>4.2030626299332203</v>
      </c>
      <c r="I15" s="145">
        <v>790.58353977911895</v>
      </c>
      <c r="J15" s="166">
        <v>8.0294570101223659</v>
      </c>
      <c r="K15" s="145">
        <v>308.31289000000004</v>
      </c>
      <c r="L15" s="166">
        <v>1.4179469396886992</v>
      </c>
      <c r="M15" s="146">
        <v>1408.88212227752</v>
      </c>
      <c r="N15" s="173">
        <v>3.6157737335785729</v>
      </c>
      <c r="O15" s="52"/>
    </row>
    <row r="16" spans="1:16" x14ac:dyDescent="0.25">
      <c r="A16" s="51"/>
      <c r="B16" s="147" t="s">
        <v>45</v>
      </c>
      <c r="C16" s="148">
        <v>113.05250386004298</v>
      </c>
      <c r="D16" s="178">
        <v>10.940418221340137</v>
      </c>
      <c r="E16" s="149">
        <v>816.31600975619403</v>
      </c>
      <c r="F16" s="169">
        <v>12.871816690213036</v>
      </c>
      <c r="G16" s="149">
        <v>929.36851361623701</v>
      </c>
      <c r="H16" s="166">
        <v>12.601207615532648</v>
      </c>
      <c r="I16" s="149">
        <v>2137.3862514382126</v>
      </c>
      <c r="J16" s="166">
        <v>21.708080369020365</v>
      </c>
      <c r="K16" s="149">
        <v>4848.7160214994001</v>
      </c>
      <c r="L16" s="166">
        <v>22.299495957190238</v>
      </c>
      <c r="M16" s="150">
        <v>7915.4707865538494</v>
      </c>
      <c r="N16" s="174">
        <v>20.314369035120947</v>
      </c>
      <c r="O16" s="52"/>
    </row>
    <row r="17" spans="1:18" x14ac:dyDescent="0.25">
      <c r="A17" s="51"/>
      <c r="B17" s="136" t="s">
        <v>100</v>
      </c>
      <c r="C17" s="137">
        <v>766.58498310353889</v>
      </c>
      <c r="D17" s="165">
        <v>74.18464899932107</v>
      </c>
      <c r="E17" s="137">
        <v>4092.3315310406642</v>
      </c>
      <c r="F17" s="170">
        <v>64.528614744266449</v>
      </c>
      <c r="G17" s="137">
        <v>4858.9165141442036</v>
      </c>
      <c r="H17" s="167">
        <v>65.881525879360879</v>
      </c>
      <c r="I17" s="137">
        <v>3498.1500804920806</v>
      </c>
      <c r="J17" s="167">
        <v>35.528497967608629</v>
      </c>
      <c r="K17" s="137">
        <v>2799.6615650319591</v>
      </c>
      <c r="L17" s="167">
        <v>12.875788450820636</v>
      </c>
      <c r="M17" s="137">
        <v>11156.728159668257</v>
      </c>
      <c r="N17" s="171">
        <v>28.632774874872545</v>
      </c>
      <c r="O17" s="52"/>
    </row>
    <row r="18" spans="1:18" ht="32.25" customHeight="1" x14ac:dyDescent="0.25">
      <c r="A18" s="51"/>
      <c r="B18" s="139" t="s">
        <v>46</v>
      </c>
      <c r="C18" s="151">
        <v>370.41076964644196</v>
      </c>
      <c r="D18" s="166">
        <v>35.845722962822819</v>
      </c>
      <c r="E18" s="141">
        <v>2033.0337274804799</v>
      </c>
      <c r="F18" s="169">
        <v>32.057239050064709</v>
      </c>
      <c r="G18" s="141">
        <v>2403.4444971269218</v>
      </c>
      <c r="H18" s="166">
        <v>32.588045169358821</v>
      </c>
      <c r="I18" s="141">
        <v>1426.35961214236</v>
      </c>
      <c r="J18" s="166">
        <v>14.486632481460108</v>
      </c>
      <c r="K18" s="141">
        <v>583.34820445454602</v>
      </c>
      <c r="L18" s="166">
        <v>2.6828485869637855</v>
      </c>
      <c r="M18" s="142">
        <v>4413.1523137238291</v>
      </c>
      <c r="N18" s="172">
        <v>11.325972532357071</v>
      </c>
      <c r="O18" s="52"/>
    </row>
    <row r="19" spans="1:18" x14ac:dyDescent="0.25">
      <c r="A19" s="51"/>
      <c r="B19" s="143" t="s">
        <v>47</v>
      </c>
      <c r="C19" s="152">
        <v>218.93346753558902</v>
      </c>
      <c r="D19" s="166">
        <v>21.186825728802809</v>
      </c>
      <c r="E19" s="145">
        <v>1154.6884072037099</v>
      </c>
      <c r="F19" s="169">
        <v>18.207333108999389</v>
      </c>
      <c r="G19" s="145">
        <v>1373.6218747392988</v>
      </c>
      <c r="H19" s="166">
        <v>18.624791108400505</v>
      </c>
      <c r="I19" s="145">
        <v>1057.0561914192699</v>
      </c>
      <c r="J19" s="166">
        <v>10.735851202588981</v>
      </c>
      <c r="K19" s="145">
        <v>724.68667161079702</v>
      </c>
      <c r="L19" s="166">
        <v>3.3328715132335818</v>
      </c>
      <c r="M19" s="146">
        <v>3155.3647377693701</v>
      </c>
      <c r="N19" s="173">
        <v>8.0979698431003158</v>
      </c>
      <c r="O19" s="52"/>
    </row>
    <row r="20" spans="1:18" x14ac:dyDescent="0.25">
      <c r="A20" s="51"/>
      <c r="B20" s="143" t="s">
        <v>48</v>
      </c>
      <c r="C20" s="152">
        <v>111.77931600853</v>
      </c>
      <c r="D20" s="166">
        <v>10.817208145540972</v>
      </c>
      <c r="E20" s="145">
        <v>684.38291713045896</v>
      </c>
      <c r="F20" s="169">
        <v>10.791472113657985</v>
      </c>
      <c r="G20" s="145">
        <v>796.162233138989</v>
      </c>
      <c r="H20" s="166">
        <v>10.795078000214302</v>
      </c>
      <c r="I20" s="145">
        <v>731.57744126379498</v>
      </c>
      <c r="J20" s="166">
        <v>7.4301693858237243</v>
      </c>
      <c r="K20" s="145">
        <v>692.70089642857101</v>
      </c>
      <c r="L20" s="166">
        <v>3.1857672775553132</v>
      </c>
      <c r="M20" s="146">
        <v>2220.4405708313598</v>
      </c>
      <c r="N20" s="173">
        <v>5.6985680817680056</v>
      </c>
      <c r="O20" s="52"/>
    </row>
    <row r="21" spans="1:18" x14ac:dyDescent="0.25">
      <c r="A21" s="51"/>
      <c r="B21" s="147" t="s">
        <v>49</v>
      </c>
      <c r="C21" s="153">
        <v>65.46142991297792</v>
      </c>
      <c r="D21" s="166">
        <v>6.3348921621544676</v>
      </c>
      <c r="E21" s="240">
        <v>220.2264792260159</v>
      </c>
      <c r="F21" s="241">
        <v>3.4725704715443713</v>
      </c>
      <c r="G21" s="240">
        <v>285.6879091389938</v>
      </c>
      <c r="H21" s="242">
        <v>3.8736116013872577</v>
      </c>
      <c r="I21" s="149">
        <v>283.15683566665598</v>
      </c>
      <c r="J21" s="166">
        <v>2.875844897735814</v>
      </c>
      <c r="K21" s="240">
        <v>798.92579253804502</v>
      </c>
      <c r="L21" s="242">
        <v>3.6743010730679782</v>
      </c>
      <c r="M21" s="150">
        <v>1367.7705373436961</v>
      </c>
      <c r="N21" s="174">
        <v>3.5102644176471554</v>
      </c>
      <c r="O21" s="52"/>
      <c r="P21" s="59"/>
    </row>
    <row r="22" spans="1:18" x14ac:dyDescent="0.25">
      <c r="A22" s="101"/>
      <c r="B22" s="136" t="s">
        <v>17</v>
      </c>
      <c r="C22" s="154">
        <v>1033.3471863034017</v>
      </c>
      <c r="D22" s="155">
        <v>100</v>
      </c>
      <c r="E22" s="156">
        <v>6341.8865370952035</v>
      </c>
      <c r="F22" s="155">
        <v>100</v>
      </c>
      <c r="G22" s="156">
        <v>7375.2337233986054</v>
      </c>
      <c r="H22" s="155">
        <v>100</v>
      </c>
      <c r="I22" s="156">
        <v>9846.0398851686568</v>
      </c>
      <c r="J22" s="155">
        <v>100.00000000000001</v>
      </c>
      <c r="K22" s="156">
        <v>21743.612639531355</v>
      </c>
      <c r="L22" s="155">
        <v>100</v>
      </c>
      <c r="M22" s="156">
        <v>38964.886248098635</v>
      </c>
      <c r="N22" s="138">
        <v>100</v>
      </c>
      <c r="O22" s="52"/>
      <c r="P22" s="59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38"/>
    </row>
    <row r="24" spans="1:18" x14ac:dyDescent="0.25">
      <c r="A24" s="1"/>
      <c r="B24" s="1" t="s">
        <v>101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8" x14ac:dyDescent="0.25">
      <c r="A25" s="1"/>
      <c r="B25" s="1" t="s">
        <v>113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8" x14ac:dyDescent="0.25">
      <c r="A26" s="1"/>
      <c r="B26" s="1" t="s">
        <v>110</v>
      </c>
      <c r="C26" s="1"/>
      <c r="D26" s="1"/>
      <c r="E26" s="1"/>
      <c r="F26" s="1"/>
      <c r="G26" s="59"/>
      <c r="H26" s="1"/>
      <c r="I26" s="1"/>
      <c r="J26" s="1"/>
      <c r="K26" s="1"/>
      <c r="L26" s="1"/>
      <c r="M26" s="1"/>
      <c r="N26" s="1"/>
      <c r="O26" s="1"/>
      <c r="R26" s="1"/>
    </row>
    <row r="27" spans="1:18" x14ac:dyDescent="0.25">
      <c r="A27" s="1"/>
      <c r="B27" s="12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">
    <mergeCell ref="A1:B1"/>
    <mergeCell ref="M5:N5"/>
    <mergeCell ref="C5:D5"/>
    <mergeCell ref="E5:F5"/>
    <mergeCell ref="G5:H5"/>
    <mergeCell ref="I5:J5"/>
    <mergeCell ref="K5:L5"/>
  </mergeCells>
  <hyperlinks>
    <hyperlink ref="A1:B1" location="Sommaire!A1" display="Aller vers le 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0"/>
  <sheetViews>
    <sheetView zoomScale="60" zoomScaleNormal="60" workbookViewId="0">
      <selection activeCell="P48" sqref="P48"/>
    </sheetView>
  </sheetViews>
  <sheetFormatPr baseColWidth="10" defaultColWidth="9.140625" defaultRowHeight="15" x14ac:dyDescent="0.25"/>
  <cols>
    <col min="2" max="2" width="32.5703125" bestFit="1" customWidth="1"/>
    <col min="3" max="8" width="20.42578125" customWidth="1"/>
    <col min="9" max="9" width="24.7109375" customWidth="1"/>
    <col min="14" max="14" width="9.5703125" bestFit="1" customWidth="1"/>
  </cols>
  <sheetData>
    <row r="1" spans="1:16" x14ac:dyDescent="0.25">
      <c r="A1" s="255" t="s">
        <v>97</v>
      </c>
      <c r="B1" s="255"/>
    </row>
    <row r="2" spans="1:16" ht="15.75" x14ac:dyDescent="0.25">
      <c r="A2" s="1"/>
      <c r="B2" s="283" t="s">
        <v>115</v>
      </c>
      <c r="C2" s="258"/>
      <c r="D2" s="258"/>
      <c r="E2" s="258"/>
      <c r="F2" s="258"/>
      <c r="G2" s="258"/>
      <c r="H2" s="258"/>
      <c r="I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</row>
    <row r="4" spans="1:16" ht="48.75" customHeight="1" x14ac:dyDescent="0.25">
      <c r="A4" s="1"/>
      <c r="B4" s="157"/>
      <c r="C4" s="158" t="s">
        <v>116</v>
      </c>
      <c r="D4" s="158" t="s">
        <v>117</v>
      </c>
      <c r="E4" s="158" t="s">
        <v>118</v>
      </c>
      <c r="F4" s="158" t="s">
        <v>119</v>
      </c>
      <c r="G4" s="158" t="s">
        <v>50</v>
      </c>
      <c r="H4" s="158" t="s">
        <v>120</v>
      </c>
      <c r="I4" s="1"/>
    </row>
    <row r="5" spans="1:16" x14ac:dyDescent="0.25">
      <c r="A5" s="1"/>
      <c r="B5" s="159"/>
      <c r="C5" s="160" t="s">
        <v>0</v>
      </c>
      <c r="D5" s="160" t="s">
        <v>0</v>
      </c>
      <c r="E5" s="160" t="s">
        <v>0</v>
      </c>
      <c r="F5" s="160" t="s">
        <v>2</v>
      </c>
      <c r="G5" s="160" t="s">
        <v>0</v>
      </c>
      <c r="H5" s="160" t="s">
        <v>0</v>
      </c>
      <c r="I5" s="1"/>
    </row>
    <row r="6" spans="1:16" x14ac:dyDescent="0.25">
      <c r="A6" s="1"/>
      <c r="B6" s="1" t="s">
        <v>51</v>
      </c>
      <c r="C6" s="43">
        <v>20.239339577630108</v>
      </c>
      <c r="D6" s="43">
        <v>8.2625368991838606</v>
      </c>
      <c r="E6" s="56">
        <v>0.40806307358369392</v>
      </c>
      <c r="F6" s="16">
        <v>3219.4881</v>
      </c>
      <c r="G6" s="56">
        <v>2.0161876923825766</v>
      </c>
      <c r="H6" s="43">
        <v>32.698304421862034</v>
      </c>
      <c r="I6" s="193"/>
      <c r="P6" s="211"/>
    </row>
    <row r="7" spans="1:16" x14ac:dyDescent="0.25">
      <c r="A7" s="1"/>
      <c r="B7" s="1" t="s">
        <v>52</v>
      </c>
      <c r="C7" s="43">
        <v>30.300524374127253</v>
      </c>
      <c r="D7" s="43">
        <v>0.68580438969689583</v>
      </c>
      <c r="E7" s="56">
        <v>0.33138168503968501</v>
      </c>
      <c r="F7" s="16">
        <v>267.22290000000004</v>
      </c>
      <c r="G7" s="56">
        <v>1.0936500007328001</v>
      </c>
      <c r="H7" s="43">
        <v>2.7140139864759232</v>
      </c>
      <c r="I7" s="1"/>
      <c r="P7" s="211"/>
    </row>
    <row r="8" spans="1:16" x14ac:dyDescent="0.25">
      <c r="A8" s="1"/>
      <c r="B8" s="1" t="s">
        <v>53</v>
      </c>
      <c r="C8" s="43">
        <v>20.790677709077954</v>
      </c>
      <c r="D8" s="43">
        <v>0.62859801191976783</v>
      </c>
      <c r="E8" s="56">
        <v>0.27752198005485718</v>
      </c>
      <c r="F8" s="16">
        <v>244.9325</v>
      </c>
      <c r="G8" s="56">
        <v>1.3348385460935752</v>
      </c>
      <c r="H8" s="43">
        <v>2.4876244915481198</v>
      </c>
      <c r="I8" s="1"/>
      <c r="P8" s="211"/>
    </row>
    <row r="9" spans="1:16" x14ac:dyDescent="0.25">
      <c r="A9" s="1"/>
      <c r="B9" s="1" t="s">
        <v>54</v>
      </c>
      <c r="C9" s="43">
        <v>24.211742854948458</v>
      </c>
      <c r="D9" s="43">
        <v>0.64642149525898007</v>
      </c>
      <c r="E9" s="56">
        <v>0.23309175971399079</v>
      </c>
      <c r="F9" s="16">
        <v>251.87739999999999</v>
      </c>
      <c r="G9" s="56">
        <v>0.96272193666698758</v>
      </c>
      <c r="H9" s="43">
        <v>2.5581594484499295</v>
      </c>
      <c r="I9" s="1"/>
      <c r="P9" s="211"/>
    </row>
    <row r="10" spans="1:16" x14ac:dyDescent="0.25">
      <c r="A10" s="1"/>
      <c r="B10" s="1" t="s">
        <v>55</v>
      </c>
      <c r="C10" s="43">
        <v>43.808052101015427</v>
      </c>
      <c r="D10" s="43">
        <v>1.4450089681001044</v>
      </c>
      <c r="E10" s="56">
        <v>0.30113980094654502</v>
      </c>
      <c r="F10" s="16">
        <v>563.04610000000002</v>
      </c>
      <c r="G10" s="56">
        <v>0.68740742056313631</v>
      </c>
      <c r="H10" s="43">
        <v>5.7185031313960035</v>
      </c>
      <c r="I10" s="1"/>
      <c r="P10" s="211"/>
    </row>
    <row r="11" spans="1:16" x14ac:dyDescent="0.25">
      <c r="A11" s="1"/>
      <c r="B11" s="1" t="s">
        <v>56</v>
      </c>
      <c r="C11" s="43">
        <v>44.19396020825517</v>
      </c>
      <c r="D11" s="43">
        <v>1.4126793471810524</v>
      </c>
      <c r="E11" s="56">
        <v>0.30517428615240594</v>
      </c>
      <c r="F11" s="16">
        <v>550.44889999999998</v>
      </c>
      <c r="G11" s="56">
        <v>0.69053392073109843</v>
      </c>
      <c r="H11" s="43">
        <v>5.5905613382696124</v>
      </c>
      <c r="I11" s="1"/>
      <c r="P11" s="211"/>
    </row>
    <row r="12" spans="1:16" x14ac:dyDescent="0.25">
      <c r="A12" s="1"/>
      <c r="B12" s="1" t="s">
        <v>57</v>
      </c>
      <c r="C12" s="43">
        <v>38.568833472818895</v>
      </c>
      <c r="D12" s="43">
        <v>1.1296175683428533</v>
      </c>
      <c r="E12" s="56">
        <v>0.31858405938816031</v>
      </c>
      <c r="F12" s="16">
        <v>440.1542</v>
      </c>
      <c r="G12" s="56">
        <v>0.82601424700251869</v>
      </c>
      <c r="H12" s="43">
        <v>4.4703678277801817</v>
      </c>
      <c r="I12" s="1"/>
      <c r="P12" s="211"/>
    </row>
    <row r="13" spans="1:16" x14ac:dyDescent="0.25">
      <c r="A13" s="1"/>
      <c r="B13" s="1" t="s">
        <v>58</v>
      </c>
      <c r="C13" s="43">
        <v>32.903201797287068</v>
      </c>
      <c r="D13" s="43">
        <v>1.0619445874321582</v>
      </c>
      <c r="E13" s="56">
        <v>0.35635661765916737</v>
      </c>
      <c r="F13" s="16">
        <v>413.78550000000001</v>
      </c>
      <c r="G13" s="56">
        <v>1.083045412585196</v>
      </c>
      <c r="H13" s="43">
        <v>4.2025576191296965</v>
      </c>
      <c r="I13" s="1"/>
      <c r="P13" s="211"/>
    </row>
    <row r="14" spans="1:16" x14ac:dyDescent="0.25">
      <c r="A14" s="1"/>
      <c r="B14" s="1" t="s">
        <v>59</v>
      </c>
      <c r="C14" s="43">
        <v>23.068020321757071</v>
      </c>
      <c r="D14" s="43">
        <v>1.1119588487339147</v>
      </c>
      <c r="E14" s="56">
        <v>0.2153563612300923</v>
      </c>
      <c r="F14" s="16">
        <v>433.27350000000001</v>
      </c>
      <c r="G14" s="56">
        <v>0.93357105736106261</v>
      </c>
      <c r="H14" s="43">
        <v>4.4004849096741925</v>
      </c>
      <c r="I14" s="1"/>
      <c r="P14" s="211"/>
    </row>
    <row r="15" spans="1:16" x14ac:dyDescent="0.25">
      <c r="A15" s="1"/>
      <c r="B15" s="1" t="s">
        <v>60</v>
      </c>
      <c r="C15" s="43">
        <v>20.352403435597409</v>
      </c>
      <c r="D15" s="43">
        <v>2.1159571614506598</v>
      </c>
      <c r="E15" s="56">
        <v>0.42362438382469081</v>
      </c>
      <c r="F15" s="16">
        <v>824.48030000000006</v>
      </c>
      <c r="G15" s="56">
        <v>2.0814464746888315</v>
      </c>
      <c r="H15" s="43">
        <v>8.3737249531154152</v>
      </c>
      <c r="I15" s="1"/>
      <c r="P15" s="211"/>
    </row>
    <row r="16" spans="1:16" x14ac:dyDescent="0.25">
      <c r="A16" s="1"/>
      <c r="B16" s="1" t="s">
        <v>61</v>
      </c>
      <c r="C16" s="43">
        <v>27.776768903840349</v>
      </c>
      <c r="D16" s="43">
        <v>4.8174171236255274</v>
      </c>
      <c r="E16" s="56">
        <v>0.61114527149605591</v>
      </c>
      <c r="F16" s="16">
        <v>1877.1011000000001</v>
      </c>
      <c r="G16" s="56">
        <v>2.2002028875704132</v>
      </c>
      <c r="H16" s="43">
        <v>19.064528674111912</v>
      </c>
      <c r="I16" s="1"/>
      <c r="P16" s="211"/>
    </row>
    <row r="17" spans="1:16" x14ac:dyDescent="0.25">
      <c r="A17" s="1"/>
      <c r="B17" s="1" t="s">
        <v>78</v>
      </c>
      <c r="C17" s="43">
        <v>32.711521580901547</v>
      </c>
      <c r="D17" s="43">
        <v>1.9327691504973523</v>
      </c>
      <c r="E17" s="56">
        <v>0.36134597710262173</v>
      </c>
      <c r="F17" s="16">
        <v>753.10130000000004</v>
      </c>
      <c r="G17" s="56">
        <v>1.1046443566036739</v>
      </c>
      <c r="H17" s="43">
        <v>7.6487735947525461</v>
      </c>
      <c r="I17" s="1"/>
      <c r="P17" s="211"/>
    </row>
    <row r="18" spans="1:16" x14ac:dyDescent="0.25">
      <c r="A18" s="1"/>
      <c r="B18" s="1" t="s">
        <v>77</v>
      </c>
      <c r="C18" s="229" t="s">
        <v>125</v>
      </c>
      <c r="D18" s="229" t="s">
        <v>125</v>
      </c>
      <c r="E18" s="230" t="s">
        <v>125</v>
      </c>
      <c r="F18" s="231" t="s">
        <v>125</v>
      </c>
      <c r="G18" s="56">
        <v>9.5817451272310492E-2</v>
      </c>
      <c r="H18" s="229" t="s">
        <v>125</v>
      </c>
      <c r="I18" s="1"/>
      <c r="P18" s="211"/>
    </row>
    <row r="19" spans="1:16" x14ac:dyDescent="0.25">
      <c r="A19" s="1"/>
      <c r="B19" s="1" t="s">
        <v>76</v>
      </c>
      <c r="C19" s="229" t="s">
        <v>125</v>
      </c>
      <c r="D19" s="229" t="s">
        <v>125</v>
      </c>
      <c r="E19" s="230" t="s">
        <v>125</v>
      </c>
      <c r="F19" s="231" t="s">
        <v>125</v>
      </c>
      <c r="G19" s="56">
        <v>6.2066422019837302E-2</v>
      </c>
      <c r="H19" s="229" t="s">
        <v>125</v>
      </c>
      <c r="I19" s="1"/>
      <c r="P19" s="211"/>
    </row>
    <row r="20" spans="1:16" x14ac:dyDescent="0.25">
      <c r="A20" s="1"/>
      <c r="B20" s="54" t="s">
        <v>128</v>
      </c>
      <c r="C20" s="57">
        <v>25.269007201668664</v>
      </c>
      <c r="D20" s="57">
        <v>25.269007201668664</v>
      </c>
      <c r="E20" s="208">
        <v>0.37078820984132543</v>
      </c>
      <c r="F20" s="55">
        <v>9846.0398999999998</v>
      </c>
      <c r="G20" s="208">
        <v>1.4673635844974553</v>
      </c>
      <c r="H20" s="58">
        <v>100</v>
      </c>
      <c r="I20" s="126"/>
      <c r="P20" s="21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6" ht="29.25" customHeight="1" x14ac:dyDescent="0.25">
      <c r="A22" s="1"/>
      <c r="B22" s="288" t="s">
        <v>126</v>
      </c>
      <c r="C22" s="288"/>
      <c r="D22" s="288"/>
      <c r="E22" s="288"/>
      <c r="F22" s="288"/>
      <c r="G22" s="288"/>
      <c r="H22" s="288"/>
      <c r="I22" s="288"/>
    </row>
    <row r="23" spans="1:16" x14ac:dyDescent="0.25">
      <c r="A23" s="1"/>
      <c r="B23" s="194" t="s">
        <v>121</v>
      </c>
      <c r="C23" s="1"/>
      <c r="D23" s="1"/>
      <c r="E23" s="1"/>
      <c r="F23" s="1"/>
      <c r="G23" s="1"/>
      <c r="H23" s="1"/>
      <c r="I23" s="1"/>
    </row>
    <row r="24" spans="1:16" x14ac:dyDescent="0.25">
      <c r="A24" s="1"/>
      <c r="B24" s="1" t="s">
        <v>122</v>
      </c>
      <c r="C24" s="1"/>
      <c r="D24" s="1"/>
      <c r="E24" s="1"/>
      <c r="F24" s="1"/>
      <c r="G24" s="1"/>
      <c r="H24" s="1"/>
      <c r="I24" s="1"/>
    </row>
    <row r="25" spans="1:16" x14ac:dyDescent="0.25">
      <c r="A25" s="1"/>
      <c r="B25" s="1" t="s">
        <v>114</v>
      </c>
      <c r="C25" s="1"/>
      <c r="D25" s="1"/>
      <c r="E25" s="1"/>
      <c r="F25" s="1"/>
      <c r="G25" s="1"/>
      <c r="H25" s="1"/>
      <c r="I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16" x14ac:dyDescent="0.25">
      <c r="A27" s="179"/>
      <c r="B27" s="179"/>
      <c r="C27" s="179"/>
      <c r="D27" s="179"/>
      <c r="E27" s="179"/>
      <c r="F27" s="179"/>
      <c r="G27" s="179"/>
    </row>
    <row r="28" spans="1:16" x14ac:dyDescent="0.25">
      <c r="A28" s="179"/>
      <c r="B28" s="180"/>
      <c r="C28" s="181"/>
      <c r="D28" s="181"/>
      <c r="E28" s="179"/>
      <c r="F28" s="179"/>
      <c r="G28" s="179"/>
    </row>
    <row r="29" spans="1:16" x14ac:dyDescent="0.25">
      <c r="A29" s="179"/>
      <c r="B29" s="180"/>
      <c r="C29" s="182"/>
      <c r="D29" s="182"/>
      <c r="E29" s="179"/>
      <c r="F29" s="179"/>
      <c r="G29" s="179"/>
    </row>
    <row r="30" spans="1:16" x14ac:dyDescent="0.25">
      <c r="A30" s="179"/>
      <c r="B30" s="179"/>
      <c r="C30" s="183"/>
      <c r="D30" s="183"/>
      <c r="E30" s="179"/>
      <c r="F30" s="179"/>
      <c r="G30" s="179"/>
    </row>
    <row r="31" spans="1:16" x14ac:dyDescent="0.25">
      <c r="A31" s="179"/>
      <c r="B31" s="179"/>
      <c r="C31" s="183"/>
      <c r="D31" s="183"/>
      <c r="E31" s="179"/>
      <c r="F31" s="179"/>
      <c r="G31" s="179"/>
    </row>
    <row r="32" spans="1:16" x14ac:dyDescent="0.25">
      <c r="A32" s="179"/>
      <c r="B32" s="179"/>
      <c r="C32" s="183"/>
      <c r="D32" s="183"/>
      <c r="E32" s="179"/>
      <c r="F32" s="179"/>
      <c r="G32" s="179"/>
    </row>
    <row r="33" spans="1:10" x14ac:dyDescent="0.25">
      <c r="A33" s="179"/>
      <c r="B33" s="179"/>
      <c r="C33" s="183"/>
      <c r="D33" s="183"/>
      <c r="E33" s="179"/>
      <c r="F33" s="179"/>
      <c r="G33" s="179"/>
    </row>
    <row r="34" spans="1:10" x14ac:dyDescent="0.25">
      <c r="A34" s="179"/>
      <c r="B34" s="179"/>
      <c r="C34" s="183"/>
      <c r="D34" s="183"/>
      <c r="E34" s="179"/>
      <c r="F34" s="179"/>
      <c r="G34" s="179"/>
    </row>
    <row r="35" spans="1:10" x14ac:dyDescent="0.25">
      <c r="A35" s="179"/>
      <c r="B35" s="179"/>
      <c r="C35" s="183"/>
      <c r="D35" s="183"/>
      <c r="E35" s="179"/>
      <c r="F35" s="179"/>
      <c r="G35" s="179"/>
    </row>
    <row r="36" spans="1:10" x14ac:dyDescent="0.25">
      <c r="A36" s="179"/>
      <c r="B36" s="179"/>
      <c r="C36" s="183"/>
      <c r="D36" s="183"/>
      <c r="E36" s="179"/>
      <c r="F36" s="179"/>
      <c r="G36" s="179"/>
    </row>
    <row r="37" spans="1:10" x14ac:dyDescent="0.25">
      <c r="A37" s="179"/>
      <c r="B37" s="179"/>
      <c r="C37" s="183"/>
      <c r="D37" s="183"/>
      <c r="E37" s="179"/>
      <c r="F37" s="179"/>
      <c r="G37" s="179"/>
    </row>
    <row r="38" spans="1:10" x14ac:dyDescent="0.25">
      <c r="A38" s="179"/>
      <c r="B38" s="179"/>
      <c r="C38" s="183"/>
      <c r="D38" s="183"/>
      <c r="E38" s="179"/>
      <c r="F38" s="179"/>
      <c r="G38" s="179"/>
    </row>
    <row r="39" spans="1:10" x14ac:dyDescent="0.25">
      <c r="A39" s="179"/>
      <c r="B39" s="179"/>
      <c r="C39" s="183"/>
      <c r="D39" s="183"/>
      <c r="E39" s="179"/>
      <c r="F39" s="179"/>
      <c r="G39" s="179"/>
    </row>
    <row r="40" spans="1:10" x14ac:dyDescent="0.25">
      <c r="A40" s="179"/>
      <c r="B40" s="179"/>
      <c r="C40" s="183"/>
      <c r="D40" s="183"/>
      <c r="E40" s="179"/>
      <c r="F40" s="179"/>
      <c r="G40" s="179"/>
    </row>
    <row r="41" spans="1:10" x14ac:dyDescent="0.25">
      <c r="A41" s="179"/>
      <c r="B41" s="179"/>
      <c r="C41" s="183"/>
      <c r="D41" s="183"/>
      <c r="E41" s="179"/>
      <c r="F41" s="179"/>
      <c r="G41" s="179"/>
    </row>
    <row r="42" spans="1:10" x14ac:dyDescent="0.25">
      <c r="A42" s="179"/>
      <c r="B42" s="179"/>
      <c r="C42" s="183"/>
      <c r="D42" s="183"/>
      <c r="E42" s="179"/>
      <c r="F42" s="179"/>
      <c r="G42" s="179"/>
      <c r="J42" s="232"/>
    </row>
    <row r="43" spans="1:10" x14ac:dyDescent="0.25">
      <c r="A43" s="179"/>
      <c r="B43" s="184"/>
      <c r="C43" s="185"/>
      <c r="D43" s="186"/>
      <c r="E43" s="179"/>
      <c r="F43" s="179"/>
      <c r="G43" s="179"/>
      <c r="J43" s="164"/>
    </row>
    <row r="44" spans="1:10" x14ac:dyDescent="0.25">
      <c r="A44" s="179"/>
      <c r="B44" s="179"/>
      <c r="C44" s="179"/>
      <c r="D44" s="179"/>
      <c r="E44" s="179"/>
      <c r="F44" s="179"/>
      <c r="G44" s="179"/>
    </row>
    <row r="45" spans="1:10" x14ac:dyDescent="0.25">
      <c r="A45" s="179"/>
      <c r="B45" s="179"/>
      <c r="C45" s="179"/>
      <c r="D45" s="179"/>
      <c r="E45" s="179"/>
      <c r="F45" s="179"/>
      <c r="G45" s="179"/>
      <c r="J45" s="164"/>
    </row>
    <row r="46" spans="1:10" x14ac:dyDescent="0.25">
      <c r="A46" s="179"/>
      <c r="B46" s="179"/>
      <c r="C46" s="179"/>
      <c r="D46" s="179"/>
      <c r="E46" s="179"/>
      <c r="F46" s="179"/>
      <c r="G46" s="179"/>
    </row>
    <row r="47" spans="1:10" x14ac:dyDescent="0.25">
      <c r="A47" s="179"/>
      <c r="B47" s="179"/>
      <c r="C47" s="179"/>
      <c r="D47" s="179"/>
      <c r="E47" s="179"/>
      <c r="F47" s="179"/>
      <c r="G47" s="179"/>
    </row>
    <row r="48" spans="1:10" x14ac:dyDescent="0.25">
      <c r="A48" s="179"/>
      <c r="B48" s="179"/>
      <c r="C48" s="179"/>
      <c r="D48" s="179"/>
      <c r="E48" s="179"/>
      <c r="F48" s="179"/>
      <c r="G48" s="179"/>
    </row>
    <row r="49" spans="1:7" x14ac:dyDescent="0.25">
      <c r="A49" s="179"/>
      <c r="B49" s="179"/>
      <c r="C49" s="179"/>
      <c r="D49" s="179"/>
      <c r="E49" s="179"/>
      <c r="F49" s="179"/>
      <c r="G49" s="179"/>
    </row>
    <row r="50" spans="1:7" x14ac:dyDescent="0.25">
      <c r="A50" s="179"/>
      <c r="B50" s="179"/>
      <c r="C50" s="179"/>
      <c r="D50" s="179"/>
      <c r="E50" s="179"/>
      <c r="F50" s="179"/>
      <c r="G50" s="179"/>
    </row>
  </sheetData>
  <mergeCells count="3">
    <mergeCell ref="A1:B1"/>
    <mergeCell ref="B2:H2"/>
    <mergeCell ref="B22:I22"/>
  </mergeCells>
  <hyperlinks>
    <hyperlink ref="A1:B1" location="Sommaire!A1" display="Aller vers le sommair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workbookViewId="0">
      <selection sqref="A1:B1"/>
    </sheetView>
  </sheetViews>
  <sheetFormatPr baseColWidth="10" defaultRowHeight="15" x14ac:dyDescent="0.25"/>
  <cols>
    <col min="2" max="2" width="38.28515625" customWidth="1"/>
    <col min="3" max="3" width="91.85546875" customWidth="1"/>
    <col min="5" max="5" width="13" bestFit="1" customWidth="1"/>
    <col min="6" max="6" width="21.140625" customWidth="1"/>
  </cols>
  <sheetData>
    <row r="1" spans="1:13" x14ac:dyDescent="0.25">
      <c r="A1" s="255" t="s">
        <v>97</v>
      </c>
      <c r="B1" s="255"/>
    </row>
    <row r="2" spans="1:13" x14ac:dyDescent="0.25">
      <c r="C2" s="290" t="s">
        <v>130</v>
      </c>
      <c r="D2" s="291"/>
      <c r="E2" s="291"/>
      <c r="F2" s="291"/>
      <c r="G2" s="291"/>
      <c r="H2" s="291"/>
    </row>
    <row r="4" spans="1:13" x14ac:dyDescent="0.25">
      <c r="D4" s="289" t="s">
        <v>132</v>
      </c>
      <c r="E4" s="289"/>
      <c r="F4" s="289"/>
      <c r="G4" s="289"/>
      <c r="H4" s="289"/>
    </row>
    <row r="5" spans="1:13" x14ac:dyDescent="0.25">
      <c r="D5" s="199" t="s">
        <v>82</v>
      </c>
      <c r="E5" s="252" t="s">
        <v>135</v>
      </c>
      <c r="F5" s="199" t="s">
        <v>83</v>
      </c>
      <c r="G5" s="199" t="s">
        <v>84</v>
      </c>
      <c r="H5" s="199" t="s">
        <v>85</v>
      </c>
    </row>
    <row r="6" spans="1:13" x14ac:dyDescent="0.25">
      <c r="B6" s="1"/>
      <c r="C6" s="196" t="s">
        <v>80</v>
      </c>
      <c r="D6" s="203">
        <f>3824902/3994303*100</f>
        <v>95.758934662693335</v>
      </c>
      <c r="E6" s="203">
        <f>162279/3994303*100</f>
        <v>4.0627613879067264</v>
      </c>
      <c r="F6" s="203">
        <f>D6+E6</f>
        <v>99.821696050600067</v>
      </c>
      <c r="G6" s="203">
        <f>6811/3994303*100</f>
        <v>0.17051786006219358</v>
      </c>
      <c r="H6" s="203">
        <f>311/3994303*100</f>
        <v>7.7860893377392753E-3</v>
      </c>
      <c r="I6" s="200"/>
      <c r="J6" s="200"/>
      <c r="K6" s="200"/>
      <c r="L6" s="200"/>
      <c r="M6" s="200"/>
    </row>
    <row r="7" spans="1:13" x14ac:dyDescent="0.25">
      <c r="B7" s="1"/>
      <c r="C7" s="196" t="s">
        <v>81</v>
      </c>
      <c r="D7" s="203">
        <v>43.25693431391673</v>
      </c>
      <c r="E7" s="203">
        <v>42.915095633113644</v>
      </c>
      <c r="F7" s="203">
        <v>86.172029947030367</v>
      </c>
      <c r="G7" s="203">
        <v>11.503707385503578</v>
      </c>
      <c r="H7" s="203">
        <v>2.3242626674660429</v>
      </c>
      <c r="I7" s="200"/>
      <c r="J7" s="200"/>
      <c r="K7" s="200"/>
      <c r="L7" s="200"/>
      <c r="M7" s="200"/>
    </row>
    <row r="8" spans="1:13" x14ac:dyDescent="0.25">
      <c r="B8" s="1"/>
      <c r="C8" s="1"/>
    </row>
    <row r="9" spans="1:13" x14ac:dyDescent="0.25">
      <c r="B9" s="1"/>
      <c r="C9" s="1"/>
      <c r="D9" s="1"/>
      <c r="E9" s="1"/>
      <c r="F9" s="1"/>
      <c r="G9" s="1"/>
    </row>
    <row r="10" spans="1:13" x14ac:dyDescent="0.25">
      <c r="B10" s="1"/>
      <c r="C10" s="1"/>
      <c r="D10" s="1"/>
      <c r="E10" s="1"/>
      <c r="F10" s="1"/>
      <c r="G10" s="1"/>
    </row>
    <row r="11" spans="1:13" x14ac:dyDescent="0.25">
      <c r="B11" s="1"/>
      <c r="C11" s="1"/>
      <c r="D11" s="1"/>
      <c r="E11" s="1"/>
      <c r="F11" s="1"/>
      <c r="G11" s="1"/>
    </row>
    <row r="12" spans="1:13" x14ac:dyDescent="0.25">
      <c r="B12" s="1"/>
      <c r="C12" s="1"/>
      <c r="D12" s="1"/>
      <c r="E12" s="1"/>
      <c r="F12" s="1"/>
      <c r="G12" s="1"/>
    </row>
    <row r="13" spans="1:13" x14ac:dyDescent="0.25">
      <c r="B13" s="1"/>
      <c r="C13" s="1"/>
      <c r="D13" s="1"/>
      <c r="E13" s="1"/>
      <c r="F13" s="1"/>
      <c r="G13" s="1"/>
    </row>
    <row r="14" spans="1:13" x14ac:dyDescent="0.25">
      <c r="B14" s="1"/>
      <c r="C14" s="1"/>
      <c r="D14" s="1"/>
      <c r="E14" s="1"/>
      <c r="F14" s="1"/>
      <c r="G14" s="1"/>
    </row>
    <row r="15" spans="1:13" x14ac:dyDescent="0.25">
      <c r="B15" s="1"/>
      <c r="C15" s="1"/>
      <c r="D15" s="1"/>
      <c r="E15" s="1"/>
      <c r="F15" s="1"/>
      <c r="G15" s="1"/>
    </row>
    <row r="16" spans="1:13" x14ac:dyDescent="0.25">
      <c r="B16" s="1"/>
      <c r="C16" s="1"/>
      <c r="D16" s="1"/>
      <c r="E16" s="1"/>
      <c r="F16" s="1"/>
      <c r="G16" s="1"/>
    </row>
    <row r="17" spans="2:7" x14ac:dyDescent="0.25">
      <c r="B17" s="1"/>
      <c r="C17" s="1"/>
      <c r="D17" s="1"/>
      <c r="E17" s="1"/>
      <c r="F17" s="1"/>
      <c r="G17" s="1"/>
    </row>
    <row r="18" spans="2:7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  <row r="20" spans="2:7" x14ac:dyDescent="0.25">
      <c r="B20" s="1"/>
      <c r="C20" s="1"/>
      <c r="D20" s="1"/>
      <c r="E20" s="1"/>
      <c r="F20" s="1"/>
      <c r="G20" s="1"/>
    </row>
    <row r="21" spans="2:7" ht="60" x14ac:dyDescent="0.25">
      <c r="B21" s="1"/>
      <c r="C21" s="228" t="s">
        <v>131</v>
      </c>
      <c r="D21" s="1"/>
      <c r="E21" s="227"/>
      <c r="F21" s="1"/>
      <c r="G21" s="1"/>
    </row>
    <row r="22" spans="2:7" x14ac:dyDescent="0.25">
      <c r="C22" s="1" t="s">
        <v>107</v>
      </c>
      <c r="D22" s="1"/>
      <c r="E22" s="1"/>
      <c r="F22" s="1"/>
      <c r="G22" s="1"/>
    </row>
    <row r="23" spans="2:7" x14ac:dyDescent="0.25">
      <c r="C23" s="1"/>
      <c r="D23" s="1"/>
      <c r="E23" s="1"/>
      <c r="F23" s="1"/>
      <c r="G23" s="1"/>
    </row>
  </sheetData>
  <mergeCells count="3">
    <mergeCell ref="D4:H4"/>
    <mergeCell ref="A1:B1"/>
    <mergeCell ref="C2:H2"/>
  </mergeCells>
  <hyperlinks>
    <hyperlink ref="A1:B1" location="Sommaire!A1" display="Aller vers le sommai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Tableau 01</vt:lpstr>
      <vt:lpstr>Tableau 02</vt:lpstr>
      <vt:lpstr>Tableau 03</vt:lpstr>
      <vt:lpstr>Tableau 04</vt:lpstr>
      <vt:lpstr>Tableau 05</vt:lpstr>
      <vt:lpstr>Carte 01</vt:lpstr>
      <vt:lpstr>Tableau 01 bis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SEVERINE MAYO-SIMBSLER</dc:creator>
  <cp:keywords/>
  <dc:description/>
  <cp:lastModifiedBy> </cp:lastModifiedBy>
  <cp:revision/>
  <dcterms:created xsi:type="dcterms:W3CDTF">2023-09-20T09:24:55Z</dcterms:created>
  <dcterms:modified xsi:type="dcterms:W3CDTF">2025-03-25T14:30:23Z</dcterms:modified>
  <cp:category/>
  <cp:contentStatus/>
</cp:coreProperties>
</file>