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tr-dgesip-dgri-a2-1-recherche\PUBLICATIONS du SIES\Égalité Femmes-Hommes\Brochure 2025\03 - Mise en ligne\"/>
    </mc:Choice>
  </mc:AlternateContent>
  <xr:revisionPtr revIDLastSave="0" documentId="13_ncr:1_{02A6C74E-FB60-41B3-BFA1-D6098046007C}" xr6:coauthVersionLast="47" xr6:coauthVersionMax="47" xr10:uidLastSave="{00000000-0000-0000-0000-000000000000}"/>
  <bookViews>
    <workbookView xWindow="-25320" yWindow="-120" windowWidth="25440" windowHeight="15390" tabRatio="639" activeTab="6" xr2:uid="{00000000-000D-0000-FFFF-FFFF00000000}"/>
  </bookViews>
  <sheets>
    <sheet name="Sommaire" sheetId="17" r:id="rId1"/>
    <sheet name="01" sheetId="1" r:id="rId2"/>
    <sheet name="02" sheetId="18" r:id="rId3"/>
    <sheet name="03" sheetId="16" r:id="rId4"/>
    <sheet name="04" sheetId="2" r:id="rId5"/>
    <sheet name="05" sheetId="4" r:id="rId6"/>
    <sheet name="06" sheetId="6" r:id="rId7"/>
    <sheet name="07" sheetId="7" r:id="rId8"/>
    <sheet name="08" sheetId="8" r:id="rId9"/>
    <sheet name="09" sheetId="9" r:id="rId10"/>
    <sheet name="10" sheetId="10" r:id="rId11"/>
    <sheet name="11" sheetId="5" r:id="rId12"/>
    <sheet name="12" sheetId="12" r:id="rId13"/>
    <sheet name="13" sheetId="13" r:id="rId14"/>
    <sheet name="14" sheetId="14" r:id="rId15"/>
    <sheet name="15" sheetId="11" r:id="rId16"/>
    <sheet name="16" sheetId="15"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2" l="1"/>
  <c r="J38" i="2"/>
  <c r="G38" i="2"/>
  <c r="D38" i="2"/>
  <c r="E33" i="15" l="1"/>
  <c r="E35" i="15"/>
  <c r="E34" i="15"/>
  <c r="L50" i="5"/>
  <c r="L53" i="5" s="1"/>
  <c r="K50" i="5"/>
  <c r="K53" i="5" s="1"/>
  <c r="J50" i="5"/>
  <c r="J53" i="5" s="1"/>
  <c r="I50" i="5"/>
  <c r="I53" i="5" s="1"/>
  <c r="H50" i="5"/>
  <c r="H53" i="5" s="1"/>
  <c r="G50" i="5"/>
  <c r="G53" i="5" s="1"/>
  <c r="F50" i="5"/>
  <c r="F53" i="5" s="1"/>
  <c r="E50" i="5"/>
  <c r="E53" i="5" s="1"/>
  <c r="D50" i="5"/>
  <c r="D53" i="5" s="1"/>
  <c r="C50" i="5"/>
  <c r="C53" i="5" s="1"/>
  <c r="B50" i="5"/>
  <c r="B53" i="5" s="1"/>
  <c r="D11" i="13"/>
  <c r="D10" i="13"/>
  <c r="D9" i="13"/>
  <c r="D8" i="13"/>
  <c r="D7" i="13"/>
  <c r="D6" i="13"/>
  <c r="D5" i="13"/>
  <c r="E31" i="15" l="1"/>
  <c r="E30" i="15"/>
  <c r="E29" i="15"/>
  <c r="K55" i="5"/>
  <c r="K58" i="5" s="1"/>
  <c r="J55" i="5"/>
  <c r="J58" i="5" s="1"/>
  <c r="I55" i="5"/>
  <c r="I58" i="5" s="1"/>
  <c r="H55" i="5"/>
  <c r="H58" i="5" s="1"/>
  <c r="G55" i="5"/>
  <c r="G58" i="5" s="1"/>
  <c r="F55" i="5"/>
  <c r="F58" i="5" s="1"/>
  <c r="E55" i="5"/>
  <c r="E58" i="5" s="1"/>
  <c r="D55" i="5"/>
  <c r="D58" i="5" s="1"/>
  <c r="C55" i="5"/>
  <c r="C58" i="5" s="1"/>
  <c r="B55" i="5"/>
  <c r="B58" i="5" s="1"/>
  <c r="L55" i="5" l="1"/>
  <c r="L58" i="5" s="1"/>
  <c r="E25" i="15" l="1"/>
  <c r="E27" i="15"/>
  <c r="E26" i="15"/>
  <c r="L47" i="5" l="1"/>
  <c r="L46" i="5"/>
  <c r="K45" i="5"/>
  <c r="K48" i="5" s="1"/>
  <c r="J45" i="5"/>
  <c r="J48" i="5" s="1"/>
  <c r="I45" i="5"/>
  <c r="I48" i="5" s="1"/>
  <c r="H45" i="5"/>
  <c r="H48" i="5" s="1"/>
  <c r="G45" i="5"/>
  <c r="G48" i="5" s="1"/>
  <c r="F45" i="5"/>
  <c r="F48" i="5" s="1"/>
  <c r="E45" i="5"/>
  <c r="E48" i="5" s="1"/>
  <c r="D45" i="5"/>
  <c r="D48" i="5" s="1"/>
  <c r="C45" i="5"/>
  <c r="C48" i="5" s="1"/>
  <c r="B45" i="5"/>
  <c r="B48" i="5" s="1"/>
  <c r="L45" i="5" l="1"/>
  <c r="L48" i="5" s="1"/>
  <c r="E21" i="15" l="1"/>
  <c r="E23" i="15"/>
  <c r="E22" i="15"/>
  <c r="L42" i="5"/>
  <c r="L41" i="5"/>
  <c r="L37" i="5"/>
  <c r="L36" i="5"/>
  <c r="K35" i="5"/>
  <c r="K38" i="5" s="1"/>
  <c r="J35" i="5"/>
  <c r="J38" i="5" s="1"/>
  <c r="I35" i="5"/>
  <c r="I38" i="5" s="1"/>
  <c r="H35" i="5"/>
  <c r="H38" i="5" s="1"/>
  <c r="G35" i="5"/>
  <c r="G38" i="5" s="1"/>
  <c r="F35" i="5"/>
  <c r="F38" i="5" s="1"/>
  <c r="E35" i="5"/>
  <c r="E38" i="5" s="1"/>
  <c r="D35" i="5"/>
  <c r="D38" i="5" s="1"/>
  <c r="C35" i="5"/>
  <c r="C38" i="5" s="1"/>
  <c r="B35" i="5"/>
  <c r="B38" i="5" s="1"/>
  <c r="L35" i="5" l="1"/>
  <c r="L38" i="5" s="1"/>
  <c r="E5" i="15" l="1"/>
  <c r="E19" i="15"/>
  <c r="E18" i="15"/>
  <c r="E17" i="15"/>
  <c r="E15" i="15"/>
  <c r="E14" i="15"/>
  <c r="E13" i="15"/>
  <c r="E11" i="15"/>
  <c r="E10" i="15"/>
  <c r="E9" i="15"/>
  <c r="E7" i="15"/>
  <c r="E6" i="15"/>
  <c r="L11" i="5" l="1"/>
  <c r="L12" i="5"/>
  <c r="L13" i="5" s="1"/>
  <c r="B13" i="5"/>
  <c r="C13" i="5"/>
  <c r="D13" i="5"/>
  <c r="E13" i="5"/>
  <c r="F13" i="5"/>
  <c r="G13" i="5"/>
  <c r="H13" i="5"/>
  <c r="I13" i="5"/>
  <c r="J13" i="5"/>
  <c r="K13" i="5"/>
  <c r="L15" i="5"/>
  <c r="L16" i="5"/>
  <c r="L17" i="5"/>
  <c r="B18" i="5"/>
  <c r="C18" i="5"/>
  <c r="D18" i="5"/>
  <c r="E18" i="5"/>
  <c r="F18" i="5"/>
  <c r="G18" i="5"/>
  <c r="H18" i="5"/>
  <c r="I18" i="5"/>
  <c r="J18" i="5"/>
  <c r="K18" i="5"/>
  <c r="L20" i="5"/>
  <c r="L21" i="5"/>
  <c r="L22" i="5"/>
  <c r="B23" i="5"/>
  <c r="C23" i="5"/>
  <c r="D23" i="5"/>
  <c r="E23" i="5"/>
  <c r="F23" i="5"/>
  <c r="G23" i="5"/>
  <c r="H23" i="5"/>
  <c r="I23" i="5"/>
  <c r="J23" i="5"/>
  <c r="K23" i="5"/>
  <c r="L26" i="5"/>
  <c r="L27" i="5"/>
  <c r="L28" i="5" s="1"/>
  <c r="B28" i="5"/>
  <c r="C28" i="5"/>
  <c r="D28" i="5"/>
  <c r="E28" i="5"/>
  <c r="F28" i="5"/>
  <c r="G28" i="5"/>
  <c r="H28" i="5"/>
  <c r="I28" i="5"/>
  <c r="J28" i="5"/>
  <c r="K28" i="5"/>
  <c r="B33" i="5"/>
  <c r="C33" i="5"/>
  <c r="D33" i="5"/>
  <c r="E33" i="5"/>
  <c r="F33" i="5"/>
  <c r="G33" i="5"/>
  <c r="H33" i="5"/>
  <c r="I33" i="5"/>
  <c r="J33" i="5"/>
  <c r="K33" i="5"/>
  <c r="L33" i="5"/>
  <c r="K40" i="5"/>
  <c r="K43" i="5" s="1"/>
  <c r="J40" i="5"/>
  <c r="J43" i="5" s="1"/>
  <c r="I40" i="5"/>
  <c r="I43" i="5" s="1"/>
  <c r="H40" i="5"/>
  <c r="H43" i="5" s="1"/>
  <c r="G40" i="5"/>
  <c r="G43" i="5" s="1"/>
  <c r="F40" i="5"/>
  <c r="F43" i="5" s="1"/>
  <c r="E40" i="5"/>
  <c r="E43" i="5" s="1"/>
  <c r="D40" i="5"/>
  <c r="D43" i="5" s="1"/>
  <c r="C40" i="5"/>
  <c r="C43" i="5" s="1"/>
  <c r="B40" i="5"/>
  <c r="B43" i="5" s="1"/>
  <c r="K8" i="5"/>
  <c r="J8" i="5"/>
  <c r="I8" i="5"/>
  <c r="H8" i="5"/>
  <c r="G8" i="5"/>
  <c r="F8" i="5"/>
  <c r="E8" i="5"/>
  <c r="D8" i="5"/>
  <c r="C8" i="5"/>
  <c r="B8" i="5"/>
  <c r="L7" i="5"/>
  <c r="L8" i="5" s="1"/>
  <c r="L6" i="5"/>
  <c r="L18" i="5" l="1"/>
  <c r="L23" i="5"/>
  <c r="L40" i="5"/>
  <c r="L43" i="5" s="1"/>
</calcChain>
</file>

<file path=xl/sharedStrings.xml><?xml version="1.0" encoding="utf-8"?>
<sst xmlns="http://schemas.openxmlformats.org/spreadsheetml/2006/main" count="855" uniqueCount="314">
  <si>
    <t>Hommes</t>
  </si>
  <si>
    <t>p : données provisoires.</t>
  </si>
  <si>
    <t>- Système d'information du ministère en charge de l'agriculture.</t>
  </si>
  <si>
    <t>Champ : France métropolitaine jusqu'en 2000, France hors Mayotte depuis 2001 ; établissements d'enseignement supérieur publics et privés.</t>
  </si>
  <si>
    <t>Sources :</t>
  </si>
  <si>
    <t>25-34 ans</t>
  </si>
  <si>
    <t>35-44 ans</t>
  </si>
  <si>
    <t xml:space="preserve">Femmes </t>
  </si>
  <si>
    <t>Source : Insee, enquêtes Emploi.</t>
  </si>
  <si>
    <t xml:space="preserve">Formation </t>
  </si>
  <si>
    <t>Candidates ayant sélectionné la filière de formation (Vœux)</t>
  </si>
  <si>
    <t>IUT</t>
  </si>
  <si>
    <t>CPGE</t>
  </si>
  <si>
    <t>STS</t>
  </si>
  <si>
    <t>Licence</t>
  </si>
  <si>
    <t>STS Services</t>
  </si>
  <si>
    <t>STS Agricuture</t>
  </si>
  <si>
    <t>CPGE Littéraire</t>
  </si>
  <si>
    <t>CPGE Scientifique</t>
  </si>
  <si>
    <t>CPGE Economique et commerciale</t>
  </si>
  <si>
    <t>Femmes</t>
  </si>
  <si>
    <t>Universités*</t>
  </si>
  <si>
    <t>Formations ingénieur**</t>
  </si>
  <si>
    <t>Autres établissements d'enseignement universitaire</t>
  </si>
  <si>
    <t>Ecoles de commerce</t>
  </si>
  <si>
    <t>Ensemble</t>
  </si>
  <si>
    <t>2012-2013</t>
  </si>
  <si>
    <t>2013-2014</t>
  </si>
  <si>
    <t>2014-2015</t>
  </si>
  <si>
    <t>2015-2016</t>
  </si>
  <si>
    <t>2016-2017</t>
  </si>
  <si>
    <t>2017-2018</t>
  </si>
  <si>
    <t>2018-2019</t>
  </si>
  <si>
    <t>2019-2020</t>
  </si>
  <si>
    <t>* hors IUT et formations d'ingénieur ; y compris l'université de Lorraine, devenue un grand établissement en 2011.</t>
  </si>
  <si>
    <t>** y compris formation d'ingénieur en université.</t>
  </si>
  <si>
    <t>Mathématiques</t>
  </si>
  <si>
    <t>Physique</t>
  </si>
  <si>
    <t>Santé</t>
  </si>
  <si>
    <t>Sciences pour l'ingénieur</t>
  </si>
  <si>
    <t>STIC</t>
  </si>
  <si>
    <t>Total 2013</t>
  </si>
  <si>
    <t xml:space="preserve">% de Femmes par discipline </t>
  </si>
  <si>
    <t>Total 2014</t>
  </si>
  <si>
    <t>Total 2015</t>
  </si>
  <si>
    <t>Total 2016</t>
  </si>
  <si>
    <t>Total 2017</t>
  </si>
  <si>
    <t>Total 2018</t>
  </si>
  <si>
    <t>2007-2008</t>
  </si>
  <si>
    <t>2008-2009</t>
  </si>
  <si>
    <t>2009-2010</t>
  </si>
  <si>
    <t>2010-2011</t>
  </si>
  <si>
    <t>2011-2012</t>
  </si>
  <si>
    <t>Droit, sciences politiques</t>
  </si>
  <si>
    <t>Administration économique et sociale</t>
  </si>
  <si>
    <t>Lettres, langues et sciences humaines</t>
  </si>
  <si>
    <t>Staps</t>
  </si>
  <si>
    <t>Formations d'ingénieurs</t>
  </si>
  <si>
    <t>Classes préparatoires aux grandes écoles</t>
  </si>
  <si>
    <t>Écoles de commerce, gestion et comptabilité</t>
  </si>
  <si>
    <t>Universités - Droit, économie, AES</t>
  </si>
  <si>
    <t>Universités - Médecine, odontologie, pharmacie</t>
  </si>
  <si>
    <t xml:space="preserve">Formations paramédicales et sociales </t>
  </si>
  <si>
    <t>Universités - Langues, lettres, sciences humaines</t>
  </si>
  <si>
    <t>Ensemble des disciplines scientifiques</t>
  </si>
  <si>
    <t>Sciences de la vie, de la santé, de la Terre et de l'Univers</t>
  </si>
  <si>
    <t>Médecine et odontologie**</t>
  </si>
  <si>
    <t>Pharmacie</t>
  </si>
  <si>
    <t xml:space="preserve">Hommes </t>
  </si>
  <si>
    <t>Premières inscriptions Hommes</t>
  </si>
  <si>
    <t>Premières inscriptions Femmes</t>
  </si>
  <si>
    <t>Soutenances Hommes</t>
  </si>
  <si>
    <t>Soutenances  Femmes</t>
  </si>
  <si>
    <t xml:space="preserve">En France </t>
  </si>
  <si>
    <t>A l'étranger</t>
  </si>
  <si>
    <t>Sciences, technologies et santé</t>
  </si>
  <si>
    <t>Droit, économie et gestion</t>
  </si>
  <si>
    <t>Sciences humaines et sociales</t>
  </si>
  <si>
    <t>Lettres, langues et arts</t>
  </si>
  <si>
    <t>Doctorat 2012</t>
  </si>
  <si>
    <t>Doctorat 2014</t>
  </si>
  <si>
    <t>Accès aux emplois stables</t>
  </si>
  <si>
    <t>Accès aux emplois de niveau cadre</t>
  </si>
  <si>
    <t>Salaire médian</t>
  </si>
  <si>
    <t>Sciences de la terre</t>
  </si>
  <si>
    <t>Sciences de l'homme</t>
  </si>
  <si>
    <t>Sciences de la société</t>
  </si>
  <si>
    <t>Universités - Sciences, Staps</t>
  </si>
  <si>
    <t>Candidates ayant accepté une proposition d'admission dans la filière de formation (Admission)</t>
  </si>
  <si>
    <t>Staps**</t>
  </si>
  <si>
    <t>Bac général</t>
  </si>
  <si>
    <t>Bac technologique</t>
  </si>
  <si>
    <t>Bac professionnel</t>
  </si>
  <si>
    <t>r : données révisées.</t>
  </si>
  <si>
    <t>Bac + 2</t>
  </si>
  <si>
    <t>Diplôme supérieur au Bac + 2</t>
  </si>
  <si>
    <t>Établissements d'enseignement universitaire privés</t>
  </si>
  <si>
    <t>Économie, gestion</t>
  </si>
  <si>
    <t>2000-2001</t>
  </si>
  <si>
    <t>2001-2002</t>
  </si>
  <si>
    <t>2002-2003</t>
  </si>
  <si>
    <t>2003-2004</t>
  </si>
  <si>
    <t>2004-2005</t>
  </si>
  <si>
    <t>2005-2006</t>
  </si>
  <si>
    <t>2006-2007</t>
  </si>
  <si>
    <t>Ensemble étudiants</t>
  </si>
  <si>
    <t>Ensemble universités</t>
  </si>
  <si>
    <t>Sciences fondamentales et applications*</t>
  </si>
  <si>
    <t>Chimie / Matériaux</t>
  </si>
  <si>
    <t>Agronomie / Agroalimentaire</t>
  </si>
  <si>
    <t>Total 2019</t>
  </si>
  <si>
    <t xml:space="preserve">% de femmes par discipline </t>
  </si>
  <si>
    <t>Ecart de salaire F/H</t>
  </si>
  <si>
    <t>en %</t>
  </si>
  <si>
    <t>Evolution</t>
  </si>
  <si>
    <t>15 Salaires mensuels médians, 1 an et 5 ans après la fin d'un contrat Cifre</t>
  </si>
  <si>
    <t>Enquête 2016</t>
  </si>
  <si>
    <t>Enquête 2017</t>
  </si>
  <si>
    <t>Enquête 2018</t>
  </si>
  <si>
    <t>Enquête 2019</t>
  </si>
  <si>
    <t xml:space="preserve">Fin du contrat Cifre en </t>
  </si>
  <si>
    <t>Salaire médian hommes</t>
  </si>
  <si>
    <t>Salaire médian femmes</t>
  </si>
  <si>
    <t>Sommaire</t>
  </si>
  <si>
    <t>Tableau 1</t>
  </si>
  <si>
    <t>Tableau 2</t>
  </si>
  <si>
    <t>Tableau 3</t>
  </si>
  <si>
    <t>Tableau 4</t>
  </si>
  <si>
    <t>Tableau 5</t>
  </si>
  <si>
    <t>Tableau 6</t>
  </si>
  <si>
    <t>Tableau 7</t>
  </si>
  <si>
    <t>Tableau 8</t>
  </si>
  <si>
    <t>Tableau 9</t>
  </si>
  <si>
    <t>Tableau 10</t>
  </si>
  <si>
    <t>Tableau 11</t>
  </si>
  <si>
    <t>Tableau 12</t>
  </si>
  <si>
    <t>Tableau 13</t>
  </si>
  <si>
    <t>Tableau 14</t>
  </si>
  <si>
    <t>Tableau 15</t>
  </si>
  <si>
    <t>Salaires mensuels médians, 1 an et 5 ans après la fin d'un contrat Cifre</t>
  </si>
  <si>
    <t>2020-2021</t>
  </si>
  <si>
    <t xml:space="preserve"> * Il n'y a plus de diplômes de master à partir de 2019-2020</t>
  </si>
  <si>
    <t>Médecine, pharmacie, ondotologie*</t>
  </si>
  <si>
    <t>* Y compris les STS en apprentissage à partir de 2010.</t>
  </si>
  <si>
    <t>STS et assimilés (y compris apprentis) *</t>
  </si>
  <si>
    <t xml:space="preserve">Pluri-santé*** </t>
  </si>
  <si>
    <t>Total 2020</t>
  </si>
  <si>
    <t>Doctorat 2016</t>
  </si>
  <si>
    <t>Ensemble Femmes</t>
  </si>
  <si>
    <t>Ensemble Hommes</t>
  </si>
  <si>
    <t>Ensemble Français</t>
  </si>
  <si>
    <t>Ensemble étrangers</t>
  </si>
  <si>
    <t>Enquête 2020</t>
  </si>
  <si>
    <t>Effectif</t>
  </si>
  <si>
    <t>Au niveau de la doublette</t>
  </si>
  <si>
    <t>Aucun enseignement scientifique</t>
  </si>
  <si>
    <t>Au moins un enseignement scientifique</t>
  </si>
  <si>
    <t>Deux enseignements scientifiques</t>
  </si>
  <si>
    <t>Au niveau des enseignements de spécialité</t>
  </si>
  <si>
    <t>Physique-chimie</t>
  </si>
  <si>
    <t>Sciences de la vie et de la Terre</t>
  </si>
  <si>
    <t>Numérique et sciences informatiques (NSI)</t>
  </si>
  <si>
    <t xml:space="preserve">Sciences de l'ingénieur et sciences physiques </t>
  </si>
  <si>
    <t>Biologie-écologie</t>
  </si>
  <si>
    <t>Note : les écarts entre les sous-totaux et les sommes des éléments sont dûs aux valeurs manquantes (enseignements de spécialités non renseignés).</t>
  </si>
  <si>
    <t xml:space="preserve">Champ : France, établissements relevant du MENJ, enseignement public et privé, y compris hors contrat. </t>
  </si>
  <si>
    <t>Taux de féminisation (en %)</t>
  </si>
  <si>
    <t>Part parmi l'ensemble (en %)</t>
  </si>
  <si>
    <t>Garçons (en %)</t>
  </si>
  <si>
    <t>Filles      (en %)</t>
  </si>
  <si>
    <t>STS Production</t>
  </si>
  <si>
    <t>Tableau 16</t>
  </si>
  <si>
    <t>2021-2022</t>
  </si>
  <si>
    <t>Champ : France.</t>
  </si>
  <si>
    <t>Source : MESR-SIES / Systèmes d'information AGLAE (extractions annuelles au 15 mars n+1).</t>
  </si>
  <si>
    <t>Source : MESR-Sies.</t>
  </si>
  <si>
    <t>Chimie</t>
  </si>
  <si>
    <t>Mécanique, génie mécanique, ingénierie mécanique</t>
  </si>
  <si>
    <t>Génie civil</t>
  </si>
  <si>
    <t>Génie des procédés, matériaux</t>
  </si>
  <si>
    <t>Informatique</t>
  </si>
  <si>
    <t>Electronique,génie électrique, électron-électrotech-automatique (EEA)</t>
  </si>
  <si>
    <t>Sciences et technologies industrielles</t>
  </si>
  <si>
    <t xml:space="preserve">*** Entre 2010 et 2019 : Paces et PluriPass (première année commune aux études de santé). A partir de 2020, Pass (parcours accès santé spécifique) et Paces. Les étudiants en LAS (licence accès santé) ne sont pas inclus dans cette discipline mais dans les licences de tous les groupes disciplinaires. </t>
  </si>
  <si>
    <t>* Regroupement des disciplines "sciences et structures de la matière" et "sciences et technologie/sciences pour l'ingénieur" à partir de la rentrée 2003.</t>
  </si>
  <si>
    <t>** Hors Paces-Pluripass à partir de 2010.</t>
  </si>
  <si>
    <t>Champ : France, formations d'ingénieurs classiques, spécialisés et en partenariat.</t>
  </si>
  <si>
    <t>Source : MESR-SIES.</t>
  </si>
  <si>
    <t>Total 2021</t>
  </si>
  <si>
    <t>Champ : France, doctorants bénéficiant d'une convention.</t>
  </si>
  <si>
    <t>Sources : ANRT, MESR-SIES.</t>
  </si>
  <si>
    <t>Sciences exactes et applications</t>
  </si>
  <si>
    <t>Mathématiques et leurs interactions</t>
  </si>
  <si>
    <t>Enquête 2021</t>
  </si>
  <si>
    <t>2022 (p)</t>
  </si>
  <si>
    <t>Rentrée 2021</t>
  </si>
  <si>
    <t>Rentrée 2022</t>
  </si>
  <si>
    <t>&lt;5</t>
  </si>
  <si>
    <t>ns</t>
  </si>
  <si>
    <t>Effectifs</t>
  </si>
  <si>
    <t>2022-2023</t>
  </si>
  <si>
    <t xml:space="preserve">  dont CPGE scientifique</t>
  </si>
  <si>
    <t>Autres établissements</t>
  </si>
  <si>
    <t>Ensemble étudiantes</t>
  </si>
  <si>
    <t>Préparation DUT ou BUT</t>
  </si>
  <si>
    <t>Répartition des effectifs des écoles doctorales par domaine scientifique de la thèse</t>
  </si>
  <si>
    <t>Soutenances 2010</t>
  </si>
  <si>
    <t>Soutenances 2011</t>
  </si>
  <si>
    <t>Soutenances 2012</t>
  </si>
  <si>
    <t>Soutenances 2013</t>
  </si>
  <si>
    <t>Soutenances 2014</t>
  </si>
  <si>
    <t>Soutenances 2015</t>
  </si>
  <si>
    <t>Soutenances 2016</t>
  </si>
  <si>
    <t>Soutenances 2017</t>
  </si>
  <si>
    <t>Soutenances 2018</t>
  </si>
  <si>
    <t>Soutenances 2019</t>
  </si>
  <si>
    <t>Soutenances 2020</t>
  </si>
  <si>
    <t>Soutenances 2021</t>
  </si>
  <si>
    <t>Soutenances 2022</t>
  </si>
  <si>
    <t>Domaine scientifique</t>
  </si>
  <si>
    <t>Total</t>
  </si>
  <si>
    <t>Biologie, médecine et santé</t>
  </si>
  <si>
    <t>Sciences humaines et humanités</t>
  </si>
  <si>
    <t>Sciences agronomiques et écologiques</t>
  </si>
  <si>
    <t>Sciences de la Terre et de l'univers, espace</t>
  </si>
  <si>
    <t>1ères inscriptions 
2010-2011</t>
  </si>
  <si>
    <t>1ères inscriptions 
2011-2012</t>
  </si>
  <si>
    <t>1ères inscriptions 
2012-2013</t>
  </si>
  <si>
    <t>1ères inscriptions 
2013-2014</t>
  </si>
  <si>
    <t>1ères inscriptions 
2014-2015</t>
  </si>
  <si>
    <t>1ères inscriptions 
2015-2016</t>
  </si>
  <si>
    <t>1ères inscriptions 
2016-2017</t>
  </si>
  <si>
    <t>1ères inscriptions 
2017-2018</t>
  </si>
  <si>
    <t>1ères inscriptions 
2018-2019</t>
  </si>
  <si>
    <t>1ères inscriptions 
2019-2020</t>
  </si>
  <si>
    <t>1ères inscriptions 
2020-2021</t>
  </si>
  <si>
    <t>1ères inscriptions 
2021-2022</t>
  </si>
  <si>
    <t>1ères inscriptions 
2022-2023</t>
  </si>
  <si>
    <t>Total 2022</t>
  </si>
  <si>
    <t>Enquête 2022</t>
  </si>
  <si>
    <t>Champ : France métropolitaine de 2003 à 2013; France hors Mayotte à partir de 2014 ; population des ménages, personnes de 25 à 44 ans.</t>
  </si>
  <si>
    <t>Champ : France hors Mayotte ; population des ménages, personnes âgées de 25 à 44 ans.</t>
  </si>
  <si>
    <t>01 Part des bacheliers dans une génération selon la filière et le sexe entre 2000 et 2023 (en %)</t>
  </si>
  <si>
    <t>2023 (p)</t>
  </si>
  <si>
    <t>2021 (r)</t>
  </si>
  <si>
    <t>Part des bacheliers dans une génération selon la filière et le sexe entre 2000 et 2023 (en %)</t>
  </si>
  <si>
    <t>Rentrée 2023</t>
  </si>
  <si>
    <t>02 Enseignements de spécialité scientifique en terminale générale selon le sexe aux rentrées de 2021 à 2023</t>
  </si>
  <si>
    <t>Enseignements de spécialité scientifique en terminale générale selon le sexe aux rentrées de 2021 à 2023</t>
  </si>
  <si>
    <t>Diplôme le plus élevé obtenu selon l’âge et le sexe entre 2003 et 2023 (en %)</t>
  </si>
  <si>
    <t>05 Part des boursières et des boursiers sur critères sociaux selon le sexe et la formation suivie entre 2012-2013 et 2023-2024 (en %)</t>
  </si>
  <si>
    <t>2023-2024</t>
  </si>
  <si>
    <t>Part des boursières et des boursiers sur critères sociaux selon le sexe et la formation suivie entre 2012-2013 et 2023-2024 (en %)</t>
  </si>
  <si>
    <t>06 Part des femmes diplômées en cursus master dans les universités selon les disciplines entre 2007-2008 et 2022-2023 (en %)</t>
  </si>
  <si>
    <t>Part des femmes diplômées en cursus master dans les universités selon les disciplines entre 2007-2008 et 2022-2023 (en %)</t>
  </si>
  <si>
    <t>Nombre de femmes dans les principales formations d’enseignement supérieur entre 2010-2011 et 2023-2024 (en milliers)</t>
  </si>
  <si>
    <t>07 Part des femmes dans les principales formations d’enseignement supérieur entre 2000-2001 et 2023-2024 (en %)</t>
  </si>
  <si>
    <t>Part des femmes dans les principales formations d’enseignement supérieur entre 2000-2001 et 2023-2024 (en %)</t>
  </si>
  <si>
    <t>08 Part des femmes dans les disciplines scientifiques à l’université entre 2000-2001 et 2023-2024 (en %)</t>
  </si>
  <si>
    <t>Nombre de femmes dans les disciplines scientifiques à l’université en 2023-2024</t>
  </si>
  <si>
    <t>Part des femmes dans les disciplines scientifiques à l’université entre 2000-2001 et 2023-2024 (en %)</t>
  </si>
  <si>
    <t>09 Part des femmes diplômées d’un titre d’ingénieur entre 2000 et 2023 (en %)</t>
  </si>
  <si>
    <t>Nombre de diplômés d’un titre d’ingénieur par sexe entre 2000 et 2023</t>
  </si>
  <si>
    <t>Part des femmes diplômées d’un titre d’ingénieur entre 2000 et 2023 (en %)</t>
  </si>
  <si>
    <t>10 Part des doctorantes et des doctorants en première inscription et lors de la soutenance entre 2010 et 2024 (en %)</t>
  </si>
  <si>
    <t>Nombre de  doctorantes et de doctorants en première inscription et lors de la soutenance entre 2010 et 2024</t>
  </si>
  <si>
    <t>Source : MESR-SIES, enquêtes auprès des écoles doctorales.</t>
  </si>
  <si>
    <t>Soutenances 2023</t>
  </si>
  <si>
    <t>1ères inscriptions 2023-2024</t>
  </si>
  <si>
    <t>Part des doctorantes et des doctorants en première inscription et lors de la soutenance entre 2010 et 2024 (en %)</t>
  </si>
  <si>
    <t>Taux d'emploi à 18 mois</t>
  </si>
  <si>
    <t>Taux d'emploi salarié en France à 18 mois</t>
  </si>
  <si>
    <t>Proportion d'emplois stables à 18 mois</t>
  </si>
  <si>
    <t>Proportion d'emplois à temps plein à 18 mois</t>
  </si>
  <si>
    <t>Proportion d'emplois cadres à 18 mois</t>
  </si>
  <si>
    <t>Promotion 2022</t>
  </si>
  <si>
    <t>12 Insertion professionnelle à 18 mois des diplômés d’un master de l’université en 2022 (en %)</t>
  </si>
  <si>
    <t>Champ : France hors Mayotte.</t>
  </si>
  <si>
    <t>Ensemble Master (hors enseignement)</t>
  </si>
  <si>
    <t>Insertion professionnelle à 18 mois des diplômés d’un master de l’université en 2022 (en %)</t>
  </si>
  <si>
    <t xml:space="preserve">Ensemble masters hors enseignement </t>
  </si>
  <si>
    <t>Ensemble masters enseignement</t>
  </si>
  <si>
    <t>*Staps : sciences et techniques des activités physiques et sportives.</t>
  </si>
  <si>
    <t>13 Insertion professionnelle à 18 mois des diplômés d’un master de l’université en 2022 - Salaire net mensuel médian en euros</t>
  </si>
  <si>
    <t>Part des femmes dans le dispositif Cifre par domaine scientifique entre 2013 et 2023</t>
  </si>
  <si>
    <t>11 Part des femmes dans le dispositif Cifre par domaine scientifique entre 2013 et 2023</t>
  </si>
  <si>
    <t>Total 2023</t>
  </si>
  <si>
    <t>Enquête 2023</t>
  </si>
  <si>
    <t>14 Situation professionnelle des personnes diplômées de doctorat en 2012, 2014, 2016 et 2018, trois ans après l'obtention de leur diplôme (en %)</t>
  </si>
  <si>
    <t>Doctorat 2018</t>
  </si>
  <si>
    <t>Taux d'insertion</t>
  </si>
  <si>
    <t>Source : MESR-SIES, enquêtes IPDoc 2015, 2017, 2019 et 2021.</t>
  </si>
  <si>
    <t>15 Mobilité internationale des docteurs diplômés en 2016 et en 2018, en emploi trois ans après l'obtention de leur doctorat en France (en %)</t>
  </si>
  <si>
    <t>Docteurs diplômés en 2016, en emploi</t>
  </si>
  <si>
    <t>Docteurs diplômés en 2018, en emploi</t>
  </si>
  <si>
    <t>Champ : France, docteurs diplômés en 2016 et en 2018.</t>
  </si>
  <si>
    <t>Source : MESR-SIES, enquêtes IPDoc 2019 et IPDoc 2021.</t>
  </si>
  <si>
    <t>Champ : France, établissements de formation publics.</t>
  </si>
  <si>
    <t>Source : Parcoursup, traitements MESR-SIES.</t>
  </si>
  <si>
    <t>04 Diplôme le plus élevé obtenu selon l’âge et le sexe entre 2003 et 2023 (en %)</t>
  </si>
  <si>
    <t>Part des femmes diplômées en cursus master dans les universités dans les matières scientifiques (en %)</t>
  </si>
  <si>
    <t>Source : MESR-SIES, système d'information Sise et scolarité, enquêtes menées par le Sies sur les établissements d'enseignement supérieur, enquêtes spécifiques aux ministères en charge de l'agriculture, de la santé, des affaires sociales et de la culture.</t>
  </si>
  <si>
    <t>Insertion professionnelle à 18 mois des diplômés d’un master de l’université en 2022 - Salaire net mensuel médian en euros</t>
  </si>
  <si>
    <t>Situation professionnelle des personnes diplômées de doctorat en 2012, 2014, 2016 et 2018, trois ans après l'obtention de leur diplôme (en %)</t>
  </si>
  <si>
    <t>Mobilité internationale des docteurs diplômés en 2016 et en 2018,  en emploi trois ans après l'obtention de leur doctorat en France (en %)</t>
  </si>
  <si>
    <t>- MENESR-Depp / Système d'information Ocean et enquête n° 60 sur les résultats définitifs du baccalauréat.</t>
  </si>
  <si>
    <t>- Insee, Estimations démographiques ; traitements MENESR-Depp.</t>
  </si>
  <si>
    <t>Source : MENESR-Depp.</t>
  </si>
  <si>
    <t>03 Vœux et admission des néobachelières en poursuite d'études dans l'enseignement supérieur entre 2018 et 2024 (en %)</t>
  </si>
  <si>
    <t>Vœux et admission des néobachelières en poursuite d'études dans l'enseignement supérieur entre 2018 et 2024 (en %)</t>
  </si>
  <si>
    <t>Source : MESR-SIES, enquête d'insertion professionnelle des diplômés de master en 2022.</t>
  </si>
  <si>
    <t>Sciences**</t>
  </si>
  <si>
    <t>Ensemble "Sciences fondamentales et applications"</t>
  </si>
  <si>
    <t>**Les sciences comprennent les « sciences fondamentales et applications », les « sciences de la vie, de la santé, de la terre et de l’univers » et les « plurisciences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</si>
</sst>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0\ &quot;€&quot;"/>
    <numFmt numFmtId="6" formatCode="#,##0\ &quot;€&quot;;[Red]\-#,##0\ &quot;€&quot;"/>
    <numFmt numFmtId="44" formatCode="_-* #,##0.00\ &quot;€&quot;_-;\-* #,##0.00\ &quot;€&quot;_-;_-* &quot;-&quot;??\ &quot;€&quot;_-;_-@_-"/>
    <numFmt numFmtId="43" formatCode="_-* #,##0.00_-;\-* #,##0.00_-;_-* &quot;-&quot;??_-;_-@_-"/>
    <numFmt numFmtId="164" formatCode="0.0"/>
    <numFmt numFmtId="165" formatCode="#,##0.0"/>
    <numFmt numFmtId="166" formatCode="0.0%"/>
    <numFmt numFmtId="167" formatCode="#,##0\ &quot;€&quot;"/>
    <numFmt numFmtId="168" formatCode="&quot;(r) &quot;0.0"/>
    <numFmt numFmtId="169" formatCode="0\%"/>
    <numFmt numFmtId="170" formatCode="_-* #,##0_-;\-* #,##0_-;_-* &quot;-&quot;??_-;_-@_-"/>
  </numFmts>
  <fonts count="25" x14ac:knownFonts="1">
    <font>
      <sz val="11"/>
      <color theme="1"/>
      <name val="Calibri"/>
      <family val="2"/>
      <scheme val="minor"/>
    </font>
    <font>
      <sz val="10"/>
      <color theme="1"/>
      <name val="Arial"/>
      <family val="2"/>
    </font>
    <font>
      <sz val="10"/>
      <name val="Arial"/>
      <family val="2"/>
    </font>
    <font>
      <b/>
      <sz val="10"/>
      <name val="Arial"/>
      <family val="2"/>
    </font>
    <font>
      <sz val="10"/>
      <name val="MS Sans Serif"/>
      <family val="2"/>
    </font>
    <font>
      <sz val="11"/>
      <color indexed="8"/>
      <name val="Calibri"/>
      <family val="2"/>
    </font>
    <font>
      <i/>
      <sz val="10"/>
      <name val="Arial"/>
      <family val="2"/>
    </font>
    <font>
      <sz val="11"/>
      <color theme="1"/>
      <name val="Calibri"/>
      <family val="2"/>
      <scheme val="minor"/>
    </font>
    <font>
      <sz val="11"/>
      <color theme="1"/>
      <name val="Arial"/>
      <family val="2"/>
    </font>
    <font>
      <i/>
      <sz val="8"/>
      <name val="Arial"/>
      <family val="2"/>
    </font>
    <font>
      <i/>
      <sz val="9"/>
      <name val="Arial"/>
      <family val="2"/>
    </font>
    <font>
      <b/>
      <sz val="10"/>
      <color rgb="FF000000"/>
      <name val="Arial"/>
      <family val="2"/>
    </font>
    <font>
      <b/>
      <sz val="10"/>
      <color theme="1"/>
      <name val="Arial"/>
      <family val="2"/>
    </font>
    <font>
      <i/>
      <sz val="10"/>
      <color theme="1"/>
      <name val="Arial"/>
      <family val="2"/>
    </font>
    <font>
      <sz val="8"/>
      <name val="Arial"/>
      <family val="2"/>
    </font>
    <font>
      <sz val="11"/>
      <name val="Arial"/>
      <family val="2"/>
    </font>
    <font>
      <sz val="10"/>
      <color rgb="FF000000"/>
      <name val="Arial"/>
      <family val="2"/>
    </font>
    <font>
      <sz val="10"/>
      <color rgb="FFFF0000"/>
      <name val="Arial"/>
      <family val="2"/>
    </font>
    <font>
      <b/>
      <sz val="10"/>
      <color rgb="FFFF0000"/>
      <name val="Arial"/>
      <family val="2"/>
    </font>
    <font>
      <i/>
      <sz val="10"/>
      <color rgb="FF000000"/>
      <name val="Arial"/>
      <family val="2"/>
    </font>
    <font>
      <b/>
      <sz val="11"/>
      <color theme="1"/>
      <name val="Calibri"/>
      <family val="2"/>
      <scheme val="minor"/>
    </font>
    <font>
      <i/>
      <sz val="11"/>
      <color theme="1"/>
      <name val="Calibri"/>
      <family val="2"/>
      <scheme val="minor"/>
    </font>
    <font>
      <u/>
      <sz val="11"/>
      <color theme="10"/>
      <name val="Calibri"/>
      <family val="2"/>
      <scheme val="minor"/>
    </font>
    <font>
      <sz val="8"/>
      <name val="Calibri"/>
      <family val="2"/>
      <scheme val="minor"/>
    </font>
    <font>
      <b/>
      <sz val="22"/>
      <color theme="9" tint="-0.499984740745262"/>
      <name val="Arial"/>
      <family val="2"/>
    </font>
  </fonts>
  <fills count="4">
    <fill>
      <patternFill patternType="none"/>
    </fill>
    <fill>
      <patternFill patternType="gray125"/>
    </fill>
    <fill>
      <patternFill patternType="solid">
        <fgColor rgb="FFFFFFFF"/>
        <bgColor rgb="FF000000"/>
      </patternFill>
    </fill>
    <fill>
      <patternFill patternType="solid">
        <fgColor theme="0"/>
        <bgColor rgb="FF000000"/>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2" fillId="0" borderId="0"/>
    <xf numFmtId="0" fontId="2" fillId="0" borderId="0"/>
    <xf numFmtId="0" fontId="2" fillId="0" borderId="0"/>
    <xf numFmtId="0" fontId="4" fillId="0" borderId="0"/>
    <xf numFmtId="0" fontId="5" fillId="0" borderId="0" applyFill="0" applyProtection="0"/>
    <xf numFmtId="9" fontId="7" fillId="0" borderId="0" applyFont="0" applyFill="0" applyBorder="0" applyAlignment="0" applyProtection="0"/>
    <xf numFmtId="0" fontId="2" fillId="0" borderId="0"/>
    <xf numFmtId="0" fontId="5" fillId="0" borderId="0" applyFill="0" applyProtection="0"/>
    <xf numFmtId="0" fontId="15" fillId="0" borderId="0"/>
    <xf numFmtId="44" fontId="7" fillId="0" borderId="0" applyFont="0" applyFill="0" applyBorder="0" applyAlignment="0" applyProtection="0"/>
    <xf numFmtId="0" fontId="22" fillId="0" borderId="0" applyNumberFormat="0" applyFill="0" applyBorder="0" applyAlignment="0" applyProtection="0"/>
    <xf numFmtId="43" fontId="7" fillId="0" borderId="0" applyFont="0" applyFill="0" applyBorder="0" applyAlignment="0" applyProtection="0"/>
  </cellStyleXfs>
  <cellXfs count="300">
    <xf numFmtId="0" fontId="0" fillId="0" borderId="0" xfId="0"/>
    <xf numFmtId="0" fontId="1" fillId="0" borderId="0" xfId="0" applyFont="1"/>
    <xf numFmtId="0" fontId="2" fillId="0" borderId="0" xfId="1" applyFont="1" applyFill="1"/>
    <xf numFmtId="0" fontId="3" fillId="0" borderId="0" xfId="0" applyFont="1" applyFill="1" applyAlignment="1">
      <alignment vertical="center"/>
    </xf>
    <xf numFmtId="0" fontId="2" fillId="0" borderId="0" xfId="2" applyFont="1" applyFill="1"/>
    <xf numFmtId="0" fontId="2" fillId="0" borderId="0" xfId="0" applyFont="1" applyFill="1" applyAlignment="1">
      <alignment vertical="center"/>
    </xf>
    <xf numFmtId="0" fontId="2" fillId="0" borderId="0" xfId="0" applyFont="1" applyFill="1" applyAlignment="1"/>
    <xf numFmtId="0" fontId="2" fillId="0" borderId="0" xfId="0" applyFont="1" applyFill="1"/>
    <xf numFmtId="0" fontId="2" fillId="0" borderId="0" xfId="1" applyFont="1" applyFill="1" applyBorder="1" applyAlignment="1">
      <alignment horizontal="left"/>
    </xf>
    <xf numFmtId="165" fontId="2" fillId="0" borderId="0" xfId="5" applyNumberFormat="1" applyFont="1" applyFill="1" applyBorder="1" applyAlignment="1">
      <alignment vertical="center"/>
    </xf>
    <xf numFmtId="0" fontId="2" fillId="0" borderId="0" xfId="5" applyFont="1" applyFill="1" applyBorder="1" applyAlignment="1">
      <alignment vertical="center"/>
    </xf>
    <xf numFmtId="0" fontId="3" fillId="0" borderId="0" xfId="5" applyFont="1" applyFill="1" applyBorder="1" applyAlignment="1">
      <alignment vertical="center"/>
    </xf>
    <xf numFmtId="165" fontId="3" fillId="0" borderId="0" xfId="5" applyNumberFormat="1" applyFont="1" applyFill="1" applyBorder="1" applyAlignment="1">
      <alignment vertical="center"/>
    </xf>
    <xf numFmtId="0" fontId="3" fillId="0" borderId="0" xfId="5" applyFont="1" applyFill="1" applyBorder="1" applyAlignment="1">
      <alignment horizontal="center" vertical="center"/>
    </xf>
    <xf numFmtId="0" fontId="3" fillId="0" borderId="0" xfId="4" applyFont="1" applyFill="1" applyBorder="1" applyAlignment="1">
      <alignment vertical="center"/>
    </xf>
    <xf numFmtId="0" fontId="2" fillId="0" borderId="0" xfId="4" applyFont="1" applyFill="1" applyBorder="1" applyAlignment="1">
      <alignment vertical="center" wrapText="1"/>
    </xf>
    <xf numFmtId="0" fontId="6" fillId="0" borderId="0" xfId="5" applyFont="1" applyFill="1" applyBorder="1" applyAlignment="1">
      <alignment vertical="center"/>
    </xf>
    <xf numFmtId="0" fontId="2" fillId="0" borderId="0" xfId="5" applyFont="1" applyFill="1" applyAlignment="1">
      <alignment horizontal="center" vertical="center"/>
    </xf>
    <xf numFmtId="0" fontId="2" fillId="0" borderId="0" xfId="5" applyFont="1" applyFill="1" applyAlignment="1"/>
    <xf numFmtId="0" fontId="11" fillId="0" borderId="0" xfId="0" applyFont="1" applyAlignment="1">
      <alignment vertical="center"/>
    </xf>
    <xf numFmtId="0" fontId="12" fillId="0" borderId="0" xfId="0" applyFont="1" applyAlignment="1">
      <alignment vertical="center"/>
    </xf>
    <xf numFmtId="164" fontId="1" fillId="0" borderId="0" xfId="0" applyNumberFormat="1" applyFont="1"/>
    <xf numFmtId="0" fontId="6" fillId="0" borderId="0" xfId="5" applyFont="1" applyBorder="1" applyAlignment="1">
      <alignment vertical="center"/>
    </xf>
    <xf numFmtId="0" fontId="1" fillId="0" borderId="0" xfId="0" applyFont="1" applyBorder="1"/>
    <xf numFmtId="0" fontId="12" fillId="0" borderId="0" xfId="0" applyFont="1"/>
    <xf numFmtId="0" fontId="13" fillId="0" borderId="0" xfId="0" applyFont="1"/>
    <xf numFmtId="0" fontId="1" fillId="0" borderId="0" xfId="0" applyFont="1" applyAlignment="1"/>
    <xf numFmtId="1" fontId="12" fillId="0" borderId="0" xfId="0" applyNumberFormat="1" applyFont="1" applyFill="1" applyBorder="1" applyAlignment="1"/>
    <xf numFmtId="0" fontId="12" fillId="0" borderId="0" xfId="0" applyFont="1" applyBorder="1" applyAlignment="1"/>
    <xf numFmtId="0" fontId="1" fillId="0" borderId="0" xfId="0" applyFont="1" applyFill="1"/>
    <xf numFmtId="0" fontId="2" fillId="0" borderId="3" xfId="0" applyFont="1" applyFill="1" applyBorder="1"/>
    <xf numFmtId="0" fontId="1" fillId="0" borderId="3" xfId="0" applyFont="1" applyBorder="1"/>
    <xf numFmtId="0" fontId="1" fillId="0" borderId="0" xfId="0" applyFont="1" applyAlignment="1">
      <alignment horizontal="center"/>
    </xf>
    <xf numFmtId="0" fontId="2" fillId="0" borderId="0" xfId="7" applyFont="1" applyFill="1" applyProtection="1"/>
    <xf numFmtId="0" fontId="16" fillId="0" borderId="0" xfId="0" applyFont="1"/>
    <xf numFmtId="164" fontId="16" fillId="0" borderId="0" xfId="0" applyNumberFormat="1" applyFont="1"/>
    <xf numFmtId="0" fontId="17" fillId="0" borderId="0" xfId="0" applyFont="1"/>
    <xf numFmtId="0" fontId="3" fillId="0" borderId="0" xfId="7" applyFont="1" applyFill="1" applyProtection="1"/>
    <xf numFmtId="0" fontId="3" fillId="0" borderId="0" xfId="0" applyFont="1" applyFill="1" applyAlignment="1">
      <alignment horizontal="left" vertical="top"/>
    </xf>
    <xf numFmtId="0" fontId="2" fillId="0" borderId="0" xfId="0" applyFont="1" applyFill="1" applyAlignment="1">
      <alignment horizontal="right" vertical="top"/>
    </xf>
    <xf numFmtId="0" fontId="14" fillId="0" borderId="0" xfId="0" applyFont="1" applyFill="1"/>
    <xf numFmtId="0" fontId="10" fillId="0" borderId="0" xfId="9" applyFont="1" applyFill="1" applyBorder="1" applyAlignment="1">
      <alignment horizontal="left" wrapText="1"/>
    </xf>
    <xf numFmtId="0" fontId="10" fillId="0" borderId="0" xfId="9" applyFont="1" applyFill="1" applyBorder="1" applyAlignment="1">
      <alignment horizontal="right" wrapText="1"/>
    </xf>
    <xf numFmtId="0" fontId="9" fillId="0" borderId="0" xfId="0" applyFont="1" applyFill="1"/>
    <xf numFmtId="166" fontId="14" fillId="0" borderId="0" xfId="6" applyNumberFormat="1" applyFont="1" applyFill="1"/>
    <xf numFmtId="0" fontId="14" fillId="0" borderId="0" xfId="0" applyFont="1" applyFill="1" applyAlignment="1"/>
    <xf numFmtId="0" fontId="2" fillId="0" borderId="0" xfId="0" applyFont="1" applyFill="1" applyAlignment="1">
      <alignment horizontal="right"/>
    </xf>
    <xf numFmtId="0" fontId="8" fillId="0" borderId="0" xfId="0" applyFont="1" applyFill="1"/>
    <xf numFmtId="0" fontId="8" fillId="0" borderId="0" xfId="0" applyFont="1" applyFill="1" applyAlignment="1">
      <alignment horizontal="left"/>
    </xf>
    <xf numFmtId="44" fontId="1" fillId="0" borderId="0" xfId="10" applyFont="1"/>
    <xf numFmtId="166" fontId="1" fillId="0" borderId="0" xfId="0" applyNumberFormat="1" applyFont="1"/>
    <xf numFmtId="0" fontId="0" fillId="0" borderId="0" xfId="0" applyAlignment="1"/>
    <xf numFmtId="0" fontId="12" fillId="0" borderId="0" xfId="0" applyFont="1" applyAlignment="1">
      <alignment wrapText="1"/>
    </xf>
    <xf numFmtId="0" fontId="18" fillId="0" borderId="0" xfId="0" applyFont="1" applyFill="1"/>
    <xf numFmtId="0" fontId="19" fillId="0" borderId="0" xfId="0" applyFont="1" applyAlignment="1">
      <alignment horizontal="center" vertical="center" readingOrder="1"/>
    </xf>
    <xf numFmtId="167" fontId="1" fillId="0" borderId="0" xfId="0" applyNumberFormat="1" applyFont="1"/>
    <xf numFmtId="6" fontId="1" fillId="0" borderId="0" xfId="0" applyNumberFormat="1" applyFont="1"/>
    <xf numFmtId="0" fontId="1" fillId="0" borderId="0" xfId="0" applyFont="1" applyAlignment="1">
      <alignment horizontal="center"/>
    </xf>
    <xf numFmtId="0" fontId="2" fillId="0" borderId="6" xfId="0" applyFont="1" applyFill="1" applyBorder="1"/>
    <xf numFmtId="0" fontId="2" fillId="0" borderId="4" xfId="0" applyFont="1" applyFill="1" applyBorder="1"/>
    <xf numFmtId="0" fontId="3" fillId="0" borderId="4" xfId="0" applyFont="1" applyFill="1" applyBorder="1" applyAlignment="1">
      <alignment horizontal="center" vertical="center"/>
    </xf>
    <xf numFmtId="164" fontId="2" fillId="0" borderId="5" xfId="0" applyNumberFormat="1" applyFont="1" applyFill="1" applyBorder="1" applyAlignment="1">
      <alignment vertical="center"/>
    </xf>
    <xf numFmtId="168" fontId="2" fillId="0" borderId="5" xfId="0" applyNumberFormat="1" applyFont="1" applyFill="1" applyBorder="1" applyAlignment="1">
      <alignment vertical="center"/>
    </xf>
    <xf numFmtId="164" fontId="2" fillId="0" borderId="4" xfId="0" applyNumberFormat="1" applyFont="1" applyFill="1" applyBorder="1" applyAlignment="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164" fontId="2" fillId="0" borderId="0" xfId="0" applyNumberFormat="1"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Border="1" applyAlignment="1"/>
    <xf numFmtId="0" fontId="2" fillId="0" borderId="0" xfId="0" applyFont="1" applyFill="1" applyBorder="1" applyAlignment="1">
      <alignment horizontal="center" vertical="center"/>
    </xf>
    <xf numFmtId="0" fontId="2" fillId="0" borderId="6" xfId="4" applyFont="1" applyFill="1" applyBorder="1" applyAlignment="1">
      <alignment vertical="center"/>
    </xf>
    <xf numFmtId="0" fontId="2" fillId="0" borderId="5" xfId="4" applyFont="1" applyFill="1" applyBorder="1" applyAlignment="1">
      <alignment vertical="center"/>
    </xf>
    <xf numFmtId="0" fontId="2" fillId="0" borderId="5" xfId="0" applyFont="1" applyFill="1" applyBorder="1"/>
    <xf numFmtId="0" fontId="3" fillId="0" borderId="3" xfId="0" applyFont="1" applyFill="1" applyBorder="1" applyAlignment="1">
      <alignment horizontal="center" vertical="center"/>
    </xf>
    <xf numFmtId="0" fontId="2" fillId="0" borderId="4" xfId="4" applyFont="1" applyFill="1" applyBorder="1" applyAlignment="1">
      <alignment vertical="center"/>
    </xf>
    <xf numFmtId="0" fontId="3" fillId="0" borderId="3" xfId="0" applyFont="1" applyFill="1" applyBorder="1" applyAlignment="1">
      <alignment horizontal="center"/>
    </xf>
    <xf numFmtId="0" fontId="1" fillId="0" borderId="5" xfId="0" applyFont="1" applyBorder="1"/>
    <xf numFmtId="0" fontId="1" fillId="0" borderId="4" xfId="0" applyFont="1" applyBorder="1"/>
    <xf numFmtId="0" fontId="12" fillId="0" borderId="4" xfId="0" applyFont="1" applyBorder="1" applyAlignment="1">
      <alignment horizontal="center"/>
    </xf>
    <xf numFmtId="9" fontId="1" fillId="0" borderId="5" xfId="0" applyNumberFormat="1" applyFont="1" applyBorder="1"/>
    <xf numFmtId="9" fontId="1" fillId="0" borderId="4" xfId="0" applyNumberFormat="1" applyFont="1" applyBorder="1"/>
    <xf numFmtId="0" fontId="12" fillId="0" borderId="6" xfId="0" applyFont="1" applyBorder="1"/>
    <xf numFmtId="0" fontId="12" fillId="0" borderId="4" xfId="0" applyFont="1" applyBorder="1" applyAlignment="1">
      <alignment horizontal="center" vertical="center" wrapText="1"/>
    </xf>
    <xf numFmtId="0" fontId="1" fillId="0" borderId="6" xfId="0" applyFont="1" applyBorder="1" applyAlignment="1"/>
    <xf numFmtId="164" fontId="1" fillId="0" borderId="5" xfId="0" applyNumberFormat="1" applyFont="1" applyBorder="1" applyAlignment="1">
      <alignment horizontal="center"/>
    </xf>
    <xf numFmtId="0" fontId="2" fillId="0" borderId="0" xfId="0" applyFont="1" applyFill="1" applyAlignment="1">
      <alignment horizontal="center"/>
    </xf>
    <xf numFmtId="0" fontId="3" fillId="0" borderId="4" xfId="0" applyFont="1" applyFill="1" applyBorder="1" applyAlignment="1">
      <alignment vertical="center"/>
    </xf>
    <xf numFmtId="0" fontId="6" fillId="0" borderId="0" xfId="0" applyFont="1" applyFill="1" applyAlignment="1"/>
    <xf numFmtId="0" fontId="6" fillId="0" borderId="0" xfId="0" quotePrefix="1" applyFont="1" applyFill="1" applyBorder="1"/>
    <xf numFmtId="0" fontId="6" fillId="0" borderId="0" xfId="3" quotePrefix="1" applyFont="1" applyFill="1"/>
    <xf numFmtId="9" fontId="1" fillId="0" borderId="0" xfId="0" applyNumberFormat="1" applyFont="1" applyBorder="1"/>
    <xf numFmtId="164" fontId="1" fillId="0" borderId="0" xfId="0" applyNumberFormat="1" applyFont="1" applyBorder="1" applyAlignment="1">
      <alignment horizontal="center"/>
    </xf>
    <xf numFmtId="164" fontId="2" fillId="0" borderId="5" xfId="0" applyNumberFormat="1" applyFont="1" applyFill="1" applyBorder="1" applyAlignment="1">
      <alignment horizontal="center"/>
    </xf>
    <xf numFmtId="164" fontId="2" fillId="0" borderId="4" xfId="0" applyNumberFormat="1" applyFont="1" applyFill="1" applyBorder="1" applyAlignment="1">
      <alignment horizontal="center"/>
    </xf>
    <xf numFmtId="164" fontId="3" fillId="0" borderId="4" xfId="0" applyNumberFormat="1" applyFont="1" applyFill="1" applyBorder="1" applyAlignment="1">
      <alignment horizontal="center" vertical="center"/>
    </xf>
    <xf numFmtId="0" fontId="3" fillId="0" borderId="0" xfId="8" applyFont="1" applyFill="1" applyProtection="1"/>
    <xf numFmtId="0" fontId="2" fillId="0" borderId="0" xfId="7" applyFont="1" applyFill="1" applyAlignment="1" applyProtection="1"/>
    <xf numFmtId="0" fontId="2" fillId="0" borderId="0" xfId="7" applyFont="1" applyFill="1" applyAlignment="1" applyProtection="1">
      <alignment horizontal="center"/>
    </xf>
    <xf numFmtId="164" fontId="2" fillId="0" borderId="5" xfId="7" applyNumberFormat="1" applyFont="1" applyFill="1" applyBorder="1" applyAlignment="1" applyProtection="1">
      <alignment horizontal="center"/>
    </xf>
    <xf numFmtId="0" fontId="2" fillId="0" borderId="5" xfId="0" applyFont="1" applyFill="1" applyBorder="1" applyAlignment="1">
      <alignment horizontal="left"/>
    </xf>
    <xf numFmtId="0" fontId="2" fillId="0" borderId="5" xfId="7" applyFont="1" applyFill="1" applyBorder="1" applyAlignment="1" applyProtection="1">
      <alignment horizontal="left"/>
    </xf>
    <xf numFmtId="0" fontId="2" fillId="0" borderId="4" xfId="0" applyFont="1" applyFill="1" applyBorder="1" applyAlignment="1">
      <alignment horizontal="left"/>
    </xf>
    <xf numFmtId="0" fontId="3" fillId="0" borderId="5" xfId="0" applyFont="1" applyFill="1" applyBorder="1" applyAlignment="1">
      <alignment horizontal="left"/>
    </xf>
    <xf numFmtId="164" fontId="3" fillId="0" borderId="5" xfId="0" applyNumberFormat="1" applyFont="1" applyFill="1" applyBorder="1" applyAlignment="1">
      <alignment horizontal="center"/>
    </xf>
    <xf numFmtId="0" fontId="3" fillId="0" borderId="0" xfId="7" applyFont="1" applyFill="1" applyAlignment="1" applyProtection="1">
      <alignment horizontal="center"/>
    </xf>
    <xf numFmtId="0" fontId="3" fillId="0" borderId="4" xfId="0" applyFont="1" applyFill="1" applyBorder="1" applyAlignment="1">
      <alignment horizontal="left"/>
    </xf>
    <xf numFmtId="164" fontId="3" fillId="0" borderId="4" xfId="0" applyNumberFormat="1" applyFont="1" applyFill="1" applyBorder="1" applyAlignment="1">
      <alignment horizontal="center"/>
    </xf>
    <xf numFmtId="164" fontId="3" fillId="0" borderId="5" xfId="7" applyNumberFormat="1" applyFont="1" applyFill="1" applyBorder="1" applyAlignment="1" applyProtection="1">
      <alignment horizontal="center"/>
    </xf>
    <xf numFmtId="164" fontId="2" fillId="0" borderId="4" xfId="7" applyNumberFormat="1" applyFont="1" applyFill="1" applyBorder="1" applyAlignment="1" applyProtection="1">
      <alignment horizontal="center"/>
    </xf>
    <xf numFmtId="0" fontId="21" fillId="0" borderId="0" xfId="0" applyFont="1" applyAlignment="1"/>
    <xf numFmtId="0" fontId="6" fillId="0" borderId="0" xfId="9" applyFont="1" applyFill="1" applyBorder="1" applyAlignment="1">
      <alignment horizontal="center" wrapText="1"/>
    </xf>
    <xf numFmtId="166" fontId="2" fillId="0" borderId="0" xfId="6" applyNumberFormat="1" applyFont="1" applyFill="1" applyAlignment="1">
      <alignment horizontal="center"/>
    </xf>
    <xf numFmtId="0" fontId="2" fillId="0" borderId="3" xfId="0" applyFont="1" applyFill="1" applyBorder="1" applyAlignment="1">
      <alignment horizontal="center"/>
    </xf>
    <xf numFmtId="166" fontId="2" fillId="0" borderId="5" xfId="0" applyNumberFormat="1" applyFont="1" applyFill="1" applyBorder="1" applyAlignment="1">
      <alignment horizontal="center"/>
    </xf>
    <xf numFmtId="166" fontId="2" fillId="0" borderId="4" xfId="0" applyNumberFormat="1" applyFont="1" applyFill="1" applyBorder="1" applyAlignment="1">
      <alignment horizontal="center"/>
    </xf>
    <xf numFmtId="164" fontId="16" fillId="2" borderId="4"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164" fontId="16" fillId="2" borderId="5" xfId="0" applyNumberFormat="1" applyFont="1" applyFill="1" applyBorder="1" applyAlignment="1">
      <alignment horizontal="center" vertical="center" wrapText="1"/>
    </xf>
    <xf numFmtId="0" fontId="1" fillId="0" borderId="0" xfId="0" applyFont="1" applyBorder="1" applyAlignment="1">
      <alignment horizontal="center"/>
    </xf>
    <xf numFmtId="0" fontId="2" fillId="2" borderId="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3" xfId="7"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left"/>
    </xf>
    <xf numFmtId="0" fontId="1" fillId="0" borderId="3" xfId="0" applyFont="1" applyBorder="1" applyAlignment="1">
      <alignment horizontal="left" vertical="center" wrapText="1"/>
    </xf>
    <xf numFmtId="0" fontId="2" fillId="0" borderId="5" xfId="0" applyFont="1" applyBorder="1" applyAlignment="1">
      <alignment horizontal="left"/>
    </xf>
    <xf numFmtId="0" fontId="1" fillId="0" borderId="5" xfId="0" applyFont="1" applyBorder="1" applyAlignment="1">
      <alignment horizontal="left"/>
    </xf>
    <xf numFmtId="3" fontId="2" fillId="0" borderId="5" xfId="7" applyNumberFormat="1" applyFont="1" applyBorder="1"/>
    <xf numFmtId="3" fontId="1" fillId="0" borderId="5" xfId="0" applyNumberFormat="1" applyFont="1" applyBorder="1"/>
    <xf numFmtId="3" fontId="2" fillId="0" borderId="5" xfId="0" applyNumberFormat="1" applyFont="1" applyBorder="1"/>
    <xf numFmtId="3" fontId="2" fillId="0" borderId="5" xfId="0" applyNumberFormat="1" applyFont="1" applyFill="1" applyBorder="1"/>
    <xf numFmtId="3" fontId="1" fillId="0" borderId="5" xfId="0" applyNumberFormat="1" applyFont="1" applyFill="1" applyBorder="1"/>
    <xf numFmtId="166" fontId="1" fillId="0" borderId="5" xfId="0" applyNumberFormat="1" applyFont="1" applyBorder="1"/>
    <xf numFmtId="166" fontId="1" fillId="0" borderId="4" xfId="0" applyNumberFormat="1" applyFont="1" applyBorder="1"/>
    <xf numFmtId="0" fontId="12" fillId="0" borderId="5" xfId="0" applyFont="1" applyBorder="1"/>
    <xf numFmtId="164" fontId="2" fillId="0" borderId="5"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Font="1" applyAlignment="1">
      <alignment horizontal="right"/>
    </xf>
    <xf numFmtId="6" fontId="1" fillId="0" borderId="5" xfId="0" applyNumberFormat="1" applyFont="1" applyBorder="1"/>
    <xf numFmtId="6" fontId="1" fillId="0" borderId="4" xfId="0" applyNumberFormat="1" applyFont="1" applyBorder="1"/>
    <xf numFmtId="0" fontId="12" fillId="0" borderId="3" xfId="0" applyFont="1" applyBorder="1" applyAlignment="1">
      <alignment horizontal="center"/>
    </xf>
    <xf numFmtId="0" fontId="3" fillId="0" borderId="3" xfId="0" applyFont="1" applyFill="1" applyBorder="1" applyAlignment="1">
      <alignment horizontal="center" vertical="center"/>
    </xf>
    <xf numFmtId="0" fontId="12" fillId="0" borderId="3" xfId="0" applyFont="1" applyBorder="1" applyAlignment="1">
      <alignment horizont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22" fillId="0" borderId="0" xfId="11"/>
    <xf numFmtId="0" fontId="22" fillId="0" borderId="0" xfId="1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left"/>
    </xf>
    <xf numFmtId="164" fontId="3" fillId="0" borderId="0" xfId="0" applyNumberFormat="1" applyFont="1" applyFill="1" applyBorder="1" applyAlignment="1">
      <alignment horizontal="center"/>
    </xf>
    <xf numFmtId="9" fontId="1" fillId="0" borderId="0" xfId="0" applyNumberFormat="1" applyFont="1" applyBorder="1" applyAlignment="1">
      <alignment horizontal="center" vertical="center"/>
    </xf>
    <xf numFmtId="6" fontId="1" fillId="0" borderId="0" xfId="0" applyNumberFormat="1" applyFont="1" applyBorder="1"/>
    <xf numFmtId="6" fontId="1" fillId="0" borderId="7" xfId="0" applyNumberFormat="1" applyFont="1" applyBorder="1"/>
    <xf numFmtId="0" fontId="3" fillId="0" borderId="3" xfId="0" applyFont="1" applyFill="1" applyBorder="1" applyAlignment="1">
      <alignment horizontal="center" vertical="center"/>
    </xf>
    <xf numFmtId="0" fontId="12" fillId="0" borderId="3" xfId="0" applyFont="1" applyBorder="1" applyAlignment="1">
      <alignment horizontal="center"/>
    </xf>
    <xf numFmtId="3" fontId="12" fillId="0" borderId="5" xfId="0" applyNumberFormat="1" applyFont="1" applyBorder="1"/>
    <xf numFmtId="164" fontId="12" fillId="0" borderId="5" xfId="0" applyNumberFormat="1" applyFont="1" applyBorder="1"/>
    <xf numFmtId="164" fontId="1" fillId="0" borderId="5" xfId="0" applyNumberFormat="1" applyFont="1" applyBorder="1"/>
    <xf numFmtId="3" fontId="1" fillId="0" borderId="4" xfId="0" applyNumberFormat="1" applyFont="1" applyBorder="1"/>
    <xf numFmtId="164" fontId="1" fillId="0" borderId="4" xfId="0" applyNumberFormat="1" applyFont="1" applyBorder="1"/>
    <xf numFmtId="0" fontId="12" fillId="0" borderId="3" xfId="0" applyFont="1" applyBorder="1" applyAlignment="1">
      <alignment horizontal="center" vertical="center" wrapText="1"/>
    </xf>
    <xf numFmtId="0" fontId="2" fillId="0" borderId="5" xfId="4"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5" xfId="5" applyNumberFormat="1" applyFont="1" applyFill="1" applyBorder="1" applyAlignment="1">
      <alignment horizontal="center" vertical="center"/>
    </xf>
    <xf numFmtId="0" fontId="3" fillId="0" borderId="3" xfId="0" applyFont="1" applyFill="1" applyBorder="1"/>
    <xf numFmtId="0" fontId="2" fillId="0" borderId="5" xfId="0" applyFont="1" applyFill="1" applyBorder="1" applyAlignment="1">
      <alignment wrapText="1"/>
    </xf>
    <xf numFmtId="164" fontId="2" fillId="0" borderId="3" xfId="0" applyNumberFormat="1" applyFont="1" applyFill="1" applyBorder="1" applyAlignment="1">
      <alignment horizontal="center"/>
    </xf>
    <xf numFmtId="0" fontId="3" fillId="0" borderId="4" xfId="7" applyFont="1" applyFill="1" applyBorder="1" applyAlignment="1" applyProtection="1">
      <alignment horizontal="center"/>
    </xf>
    <xf numFmtId="164" fontId="12" fillId="0" borderId="0" xfId="0" applyNumberFormat="1" applyFont="1" applyAlignment="1">
      <alignment horizontal="center"/>
    </xf>
    <xf numFmtId="0" fontId="12" fillId="0" borderId="0" xfId="0" applyFont="1" applyAlignment="1">
      <alignment horizontal="center"/>
    </xf>
    <xf numFmtId="166" fontId="1" fillId="0" borderId="0" xfId="0" applyNumberFormat="1" applyFont="1" applyAlignment="1">
      <alignment horizontal="center"/>
    </xf>
    <xf numFmtId="0" fontId="16" fillId="0" borderId="5" xfId="0" applyFont="1" applyBorder="1"/>
    <xf numFmtId="0" fontId="16" fillId="0" borderId="4" xfId="0" applyFont="1" applyBorder="1"/>
    <xf numFmtId="0" fontId="12" fillId="0" borderId="6" xfId="0" applyFont="1" applyBorder="1" applyAlignment="1">
      <alignment horizontal="center"/>
    </xf>
    <xf numFmtId="166" fontId="1"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12" fillId="0" borderId="3" xfId="0" applyFont="1" applyBorder="1" applyAlignment="1">
      <alignment horizontal="center" vertical="center"/>
    </xf>
    <xf numFmtId="0" fontId="12" fillId="0" borderId="3" xfId="0" applyFont="1" applyBorder="1" applyAlignment="1">
      <alignment horizontal="center"/>
    </xf>
    <xf numFmtId="164" fontId="2" fillId="0" borderId="0" xfId="0" applyNumberFormat="1" applyFont="1" applyFill="1"/>
    <xf numFmtId="0" fontId="3" fillId="0" borderId="0" xfId="0" applyFont="1" applyFill="1" applyAlignment="1"/>
    <xf numFmtId="0" fontId="2" fillId="0" borderId="3" xfId="0" applyFont="1" applyFill="1" applyBorder="1" applyAlignment="1"/>
    <xf numFmtId="0" fontId="12" fillId="0" borderId="4" xfId="0" applyFont="1" applyBorder="1"/>
    <xf numFmtId="164" fontId="12" fillId="0" borderId="4" xfId="0" applyNumberFormat="1" applyFont="1" applyBorder="1" applyAlignment="1">
      <alignment horizontal="center"/>
    </xf>
    <xf numFmtId="0" fontId="13" fillId="0" borderId="5" xfId="0" applyFont="1" applyBorder="1"/>
    <xf numFmtId="3" fontId="1" fillId="0" borderId="5" xfId="0" applyNumberFormat="1" applyFont="1" applyBorder="1" applyAlignment="1">
      <alignment horizontal="right"/>
    </xf>
    <xf numFmtId="3" fontId="13" fillId="0" borderId="5" xfId="0" applyNumberFormat="1" applyFont="1" applyBorder="1" applyAlignment="1">
      <alignment horizontal="right"/>
    </xf>
    <xf numFmtId="3" fontId="12" fillId="0" borderId="4" xfId="0" applyNumberFormat="1" applyFont="1" applyBorder="1" applyAlignment="1">
      <alignment horizontal="right"/>
    </xf>
    <xf numFmtId="3" fontId="1" fillId="0" borderId="0" xfId="0" applyNumberFormat="1" applyFont="1"/>
    <xf numFmtId="164" fontId="2" fillId="0" borderId="0" xfId="0" applyNumberFormat="1" applyFont="1" applyFill="1" applyAlignment="1">
      <alignment horizontal="center"/>
    </xf>
    <xf numFmtId="165" fontId="3" fillId="0" borderId="5" xfId="0" applyNumberFormat="1" applyFont="1" applyFill="1" applyBorder="1" applyAlignment="1">
      <alignment horizontal="right"/>
    </xf>
    <xf numFmtId="165" fontId="2" fillId="0" borderId="5" xfId="7" applyNumberFormat="1" applyFont="1" applyFill="1" applyBorder="1" applyAlignment="1" applyProtection="1">
      <alignment horizontal="right"/>
    </xf>
    <xf numFmtId="165" fontId="2" fillId="0" borderId="5" xfId="0" applyNumberFormat="1" applyFont="1" applyFill="1" applyBorder="1" applyAlignment="1">
      <alignment horizontal="right"/>
    </xf>
    <xf numFmtId="165" fontId="3" fillId="0" borderId="4" xfId="0" applyNumberFormat="1" applyFont="1" applyFill="1" applyBorder="1" applyAlignment="1">
      <alignment horizontal="right"/>
    </xf>
    <xf numFmtId="165" fontId="3" fillId="0" borderId="4" xfId="7" applyNumberFormat="1" applyFont="1" applyFill="1" applyBorder="1" applyAlignment="1" applyProtection="1">
      <alignment horizontal="right"/>
    </xf>
    <xf numFmtId="3" fontId="3" fillId="0" borderId="5" xfId="0" applyNumberFormat="1" applyFont="1" applyFill="1" applyBorder="1" applyAlignment="1"/>
    <xf numFmtId="3" fontId="2" fillId="0" borderId="5" xfId="0" applyNumberFormat="1" applyFont="1" applyFill="1" applyBorder="1" applyAlignment="1"/>
    <xf numFmtId="3" fontId="2" fillId="0" borderId="4" xfId="0" applyNumberFormat="1" applyFont="1" applyFill="1" applyBorder="1" applyAlignment="1"/>
    <xf numFmtId="0" fontId="2" fillId="0" borderId="5" xfId="9" applyFont="1" applyFill="1" applyBorder="1" applyAlignment="1">
      <alignment horizontal="left" wrapText="1"/>
    </xf>
    <xf numFmtId="3" fontId="2" fillId="0" borderId="5" xfId="9" applyNumberFormat="1" applyFont="1" applyFill="1" applyBorder="1" applyAlignment="1">
      <alignment horizontal="right" wrapText="1"/>
    </xf>
    <xf numFmtId="0" fontId="3" fillId="0" borderId="4" xfId="9" applyFont="1" applyFill="1" applyBorder="1" applyAlignment="1">
      <alignment horizontal="left" wrapText="1"/>
    </xf>
    <xf numFmtId="3" fontId="3" fillId="0" borderId="4" xfId="9" applyNumberFormat="1" applyFont="1" applyFill="1" applyBorder="1" applyAlignment="1">
      <alignment horizontal="right" wrapText="1"/>
    </xf>
    <xf numFmtId="3" fontId="12" fillId="0" borderId="4" xfId="0" applyNumberFormat="1" applyFont="1" applyFill="1" applyBorder="1"/>
    <xf numFmtId="3" fontId="3" fillId="0" borderId="4" xfId="0" applyNumberFormat="1" applyFont="1" applyFill="1" applyBorder="1"/>
    <xf numFmtId="0" fontId="2" fillId="0" borderId="5" xfId="0" applyFont="1" applyFill="1" applyBorder="1" applyAlignment="1"/>
    <xf numFmtId="0" fontId="2" fillId="0" borderId="4" xfId="0" applyFont="1" applyFill="1" applyBorder="1" applyAlignment="1"/>
    <xf numFmtId="3" fontId="10" fillId="0" borderId="0" xfId="9" applyNumberFormat="1" applyFont="1" applyFill="1" applyBorder="1" applyAlignment="1">
      <alignment horizontal="right" wrapText="1"/>
    </xf>
    <xf numFmtId="3" fontId="16" fillId="2" borderId="5" xfId="0" applyNumberFormat="1" applyFont="1" applyFill="1" applyBorder="1" applyAlignment="1">
      <alignment horizontal="center" vertical="center" wrapText="1"/>
    </xf>
    <xf numFmtId="3" fontId="1" fillId="0" borderId="0" xfId="0" applyNumberFormat="1" applyFont="1" applyBorder="1" applyAlignment="1">
      <alignment horizontal="center"/>
    </xf>
    <xf numFmtId="3" fontId="16" fillId="2" borderId="4" xfId="0" applyNumberFormat="1" applyFont="1" applyFill="1" applyBorder="1" applyAlignment="1">
      <alignment horizontal="center" vertical="center" wrapText="1"/>
    </xf>
    <xf numFmtId="3" fontId="12" fillId="0" borderId="4" xfId="0" applyNumberFormat="1" applyFont="1" applyBorder="1"/>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2" fillId="0" borderId="0" xfId="5" applyFont="1" applyFill="1" applyAlignment="1">
      <alignment vertical="center"/>
    </xf>
    <xf numFmtId="0" fontId="6" fillId="0" borderId="0" xfId="5" applyFont="1" applyFill="1" applyAlignment="1">
      <alignment vertical="center"/>
    </xf>
    <xf numFmtId="169" fontId="0" fillId="0" borderId="6" xfId="0" applyNumberFormat="1" applyBorder="1"/>
    <xf numFmtId="169" fontId="0" fillId="0" borderId="10" xfId="0" applyNumberFormat="1" applyBorder="1"/>
    <xf numFmtId="169" fontId="0" fillId="0" borderId="5" xfId="0" applyNumberFormat="1" applyBorder="1"/>
    <xf numFmtId="169" fontId="0" fillId="0" borderId="8" xfId="0" applyNumberFormat="1" applyBorder="1"/>
    <xf numFmtId="169" fontId="0" fillId="0" borderId="4" xfId="0" applyNumberFormat="1" applyBorder="1"/>
    <xf numFmtId="0" fontId="1" fillId="0" borderId="7" xfId="0" applyFont="1" applyBorder="1"/>
    <xf numFmtId="0" fontId="1" fillId="0" borderId="8" xfId="0" applyFont="1" applyBorder="1"/>
    <xf numFmtId="0" fontId="1" fillId="0" borderId="11" xfId="0" applyFont="1" applyBorder="1"/>
    <xf numFmtId="0" fontId="1" fillId="0" borderId="10" xfId="0" applyFont="1" applyBorder="1"/>
    <xf numFmtId="0" fontId="16" fillId="0" borderId="11" xfId="0" applyFont="1" applyBorder="1"/>
    <xf numFmtId="0" fontId="16" fillId="0" borderId="10" xfId="0" applyFont="1" applyBorder="1"/>
    <xf numFmtId="1" fontId="16" fillId="0" borderId="3" xfId="0" applyNumberFormat="1" applyFont="1" applyFill="1" applyBorder="1"/>
    <xf numFmtId="0" fontId="2" fillId="0" borderId="0" xfId="1" applyAlignment="1">
      <alignment horizontal="left"/>
    </xf>
    <xf numFmtId="170" fontId="16" fillId="0" borderId="3" xfId="12" applyNumberFormat="1" applyFont="1" applyFill="1" applyBorder="1"/>
    <xf numFmtId="0" fontId="2" fillId="0" borderId="3" xfId="0" applyFont="1" applyBorder="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2" fillId="0" borderId="5" xfId="0" applyFont="1" applyBorder="1" applyAlignment="1">
      <alignment vertical="center"/>
    </xf>
    <xf numFmtId="5" fontId="2" fillId="0" borderId="5" xfId="0" applyNumberFormat="1" applyFont="1" applyBorder="1"/>
    <xf numFmtId="9" fontId="2" fillId="0" borderId="5" xfId="0" applyNumberFormat="1" applyFont="1" applyBorder="1"/>
    <xf numFmtId="0" fontId="2" fillId="0" borderId="4" xfId="0" applyFont="1" applyBorder="1"/>
    <xf numFmtId="5" fontId="2" fillId="0" borderId="4" xfId="0" applyNumberFormat="1" applyFont="1" applyBorder="1"/>
    <xf numFmtId="9" fontId="2" fillId="0" borderId="4" xfId="0" applyNumberFormat="1" applyFont="1" applyBorder="1"/>
    <xf numFmtId="170" fontId="16" fillId="0" borderId="11" xfId="12" applyNumberFormat="1" applyFont="1" applyBorder="1"/>
    <xf numFmtId="170" fontId="16" fillId="0" borderId="10" xfId="12" applyNumberFormat="1" applyFont="1" applyBorder="1"/>
    <xf numFmtId="170" fontId="16" fillId="0" borderId="7" xfId="12" applyNumberFormat="1" applyFont="1" applyBorder="1"/>
    <xf numFmtId="170" fontId="16" fillId="0" borderId="8" xfId="12" applyNumberFormat="1" applyFont="1" applyBorder="1"/>
    <xf numFmtId="170" fontId="16" fillId="0" borderId="12" xfId="12" applyNumberFormat="1" applyFont="1" applyBorder="1"/>
    <xf numFmtId="170" fontId="16" fillId="0" borderId="13" xfId="12" applyNumberFormat="1" applyFont="1" applyBorder="1"/>
    <xf numFmtId="0" fontId="2" fillId="0" borderId="0" xfId="0" applyFont="1" applyBorder="1"/>
    <xf numFmtId="5" fontId="2" fillId="0" borderId="0" xfId="0" applyNumberFormat="1" applyFont="1" applyBorder="1"/>
    <xf numFmtId="9" fontId="2" fillId="0" borderId="0" xfId="0" applyNumberFormat="1" applyFont="1" applyBorder="1"/>
    <xf numFmtId="0" fontId="12" fillId="0" borderId="3" xfId="0" applyFont="1" applyBorder="1" applyAlignment="1">
      <alignment horizontal="center"/>
    </xf>
    <xf numFmtId="164" fontId="3" fillId="0" borderId="5" xfId="0" applyNumberFormat="1" applyFont="1" applyFill="1" applyBorder="1" applyAlignment="1">
      <alignment horizontal="right" vertical="center"/>
    </xf>
    <xf numFmtId="164" fontId="2" fillId="0" borderId="0" xfId="2" applyNumberFormat="1" applyFont="1" applyFill="1"/>
    <xf numFmtId="1" fontId="2" fillId="0" borderId="0" xfId="2" applyNumberFormat="1" applyFont="1" applyFill="1"/>
    <xf numFmtId="9" fontId="1" fillId="0" borderId="0" xfId="6" applyFont="1"/>
    <xf numFmtId="9" fontId="1" fillId="0" borderId="0" xfId="0" applyNumberFormat="1" applyFont="1"/>
    <xf numFmtId="0" fontId="12" fillId="0" borderId="3" xfId="0" applyFont="1" applyBorder="1" applyAlignment="1">
      <alignment horizontal="center" vertical="center"/>
    </xf>
    <xf numFmtId="0" fontId="24" fillId="0" borderId="0" xfId="0" applyFont="1" applyFill="1"/>
    <xf numFmtId="0" fontId="3" fillId="0" borderId="0" xfId="1" applyFont="1" applyFill="1"/>
    <xf numFmtId="0" fontId="12" fillId="0" borderId="0" xfId="0" applyFont="1" applyFill="1"/>
    <xf numFmtId="0" fontId="12" fillId="0" borderId="3" xfId="0" applyFont="1" applyFill="1" applyBorder="1" applyAlignment="1">
      <alignment horizontal="center" vertical="center"/>
    </xf>
    <xf numFmtId="3" fontId="12" fillId="0" borderId="5" xfId="0" applyNumberFormat="1" applyFont="1" applyFill="1" applyBorder="1"/>
    <xf numFmtId="3" fontId="1" fillId="0" borderId="4" xfId="0" applyNumberFormat="1" applyFont="1" applyFill="1" applyBorder="1"/>
    <xf numFmtId="9" fontId="1" fillId="0" borderId="0" xfId="0" applyNumberFormat="1" applyFont="1" applyFill="1" applyBorder="1"/>
    <xf numFmtId="0" fontId="13" fillId="0" borderId="0" xfId="0" applyFont="1" applyFill="1"/>
    <xf numFmtId="0" fontId="3" fillId="0" borderId="0" xfId="4" applyFont="1" applyFill="1" applyBorder="1" applyAlignment="1">
      <alignment vertical="center" wrapText="1"/>
    </xf>
    <xf numFmtId="3" fontId="2" fillId="0" borderId="3" xfId="5" applyNumberFormat="1" applyFont="1" applyFill="1" applyBorder="1" applyAlignment="1">
      <alignment vertical="center"/>
    </xf>
    <xf numFmtId="0" fontId="22" fillId="0" borderId="0" xfId="11" applyFill="1"/>
    <xf numFmtId="166" fontId="16" fillId="0" borderId="6" xfId="0" applyNumberFormat="1" applyFont="1" applyFill="1" applyBorder="1" applyAlignment="1">
      <alignment horizontal="center" vertical="center" wrapText="1"/>
    </xf>
    <xf numFmtId="166" fontId="16" fillId="0" borderId="5" xfId="0" applyNumberFormat="1" applyFont="1" applyFill="1" applyBorder="1" applyAlignment="1">
      <alignment horizontal="center" vertical="center" wrapText="1"/>
    </xf>
    <xf numFmtId="166" fontId="16" fillId="0" borderId="4" xfId="0" applyNumberFormat="1" applyFont="1" applyFill="1" applyBorder="1" applyAlignment="1">
      <alignment horizontal="center" vertical="center" wrapText="1"/>
    </xf>
    <xf numFmtId="166" fontId="1" fillId="0" borderId="8" xfId="0" applyNumberFormat="1" applyFont="1" applyBorder="1"/>
    <xf numFmtId="3" fontId="1" fillId="0" borderId="8" xfId="0" applyNumberFormat="1" applyFont="1" applyBorder="1"/>
    <xf numFmtId="3" fontId="2" fillId="0" borderId="8" xfId="0" applyNumberFormat="1" applyFont="1" applyBorder="1"/>
    <xf numFmtId="3" fontId="2" fillId="0" borderId="8" xfId="0" applyNumberFormat="1" applyFont="1" applyFill="1" applyBorder="1"/>
    <xf numFmtId="3" fontId="1" fillId="0" borderId="8" xfId="0" applyNumberFormat="1" applyFont="1" applyFill="1" applyBorder="1"/>
    <xf numFmtId="166" fontId="1" fillId="0" borderId="13" xfId="0" applyNumberFormat="1" applyFont="1" applyBorder="1"/>
    <xf numFmtId="0" fontId="2" fillId="0" borderId="8" xfId="0" applyFont="1" applyFill="1" applyBorder="1" applyAlignment="1">
      <alignment horizontal="left"/>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1"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0" fillId="0" borderId="2" xfId="0" applyBorder="1" applyAlignment="1">
      <alignment horizontal="center"/>
    </xf>
    <xf numFmtId="0" fontId="12" fillId="0" borderId="6" xfId="0" applyFont="1" applyBorder="1" applyAlignment="1">
      <alignment horizontal="center" vertical="center"/>
    </xf>
    <xf numFmtId="0" fontId="0" fillId="0" borderId="4" xfId="0" applyBorder="1" applyAlignment="1">
      <alignment horizontal="center" vertical="center"/>
    </xf>
    <xf numFmtId="0" fontId="3" fillId="0" borderId="3" xfId="4" applyFont="1" applyFill="1" applyBorder="1" applyAlignment="1">
      <alignment horizontal="center" vertical="center"/>
    </xf>
    <xf numFmtId="0" fontId="12" fillId="0" borderId="3" xfId="0" applyFont="1" applyBorder="1" applyAlignment="1">
      <alignment horizontal="center"/>
    </xf>
    <xf numFmtId="0" fontId="20" fillId="0" borderId="3" xfId="0" applyFont="1" applyBorder="1" applyAlignment="1">
      <alignment horizontal="center"/>
    </xf>
    <xf numFmtId="0" fontId="12" fillId="0" borderId="3" xfId="0" applyFont="1"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3" xfId="0" applyFont="1" applyFill="1" applyBorder="1" applyAlignment="1">
      <alignment horizontal="center"/>
    </xf>
    <xf numFmtId="0" fontId="12" fillId="0" borderId="3" xfId="0" applyFont="1" applyBorder="1" applyAlignment="1">
      <alignment horizontal="center" vertical="center" wrapText="1"/>
    </xf>
  </cellXfs>
  <cellStyles count="13">
    <cellStyle name="Lien hypertexte" xfId="11" builtinId="8"/>
    <cellStyle name="Milliers" xfId="12" builtinId="3"/>
    <cellStyle name="Monétaire" xfId="10" builtinId="4"/>
    <cellStyle name="Normal" xfId="0" builtinId="0"/>
    <cellStyle name="Normal 2" xfId="7" xr:uid="{00000000-0005-0000-0000-000004000000}"/>
    <cellStyle name="Normal 25 2" xfId="8" xr:uid="{00000000-0005-0000-0000-000005000000}"/>
    <cellStyle name="Normal 27" xfId="4" xr:uid="{00000000-0005-0000-0000-000006000000}"/>
    <cellStyle name="Normal 4" xfId="5" xr:uid="{00000000-0005-0000-0000-000007000000}"/>
    <cellStyle name="Normal 5" xfId="2" xr:uid="{00000000-0005-0000-0000-000008000000}"/>
    <cellStyle name="Normal_Feuil1" xfId="9" xr:uid="{00000000-0005-0000-0000-000009000000}"/>
    <cellStyle name="Normal_Niveau IV et V 2" xfId="3" xr:uid="{00000000-0005-0000-0000-00000A000000}"/>
    <cellStyle name="Normal_RERS2009_08_09" xfId="1" xr:uid="{00000000-0005-0000-0000-00000B000000}"/>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B8" sqref="B8"/>
    </sheetView>
  </sheetViews>
  <sheetFormatPr baseColWidth="10" defaultColWidth="11.44140625" defaultRowHeight="13.2" x14ac:dyDescent="0.25"/>
  <cols>
    <col min="1" max="16384" width="11.44140625" style="1"/>
  </cols>
  <sheetData>
    <row r="1" spans="1:12" x14ac:dyDescent="0.25">
      <c r="A1" s="24" t="s">
        <v>123</v>
      </c>
    </row>
    <row r="3" spans="1:12" ht="14.4" x14ac:dyDescent="0.3">
      <c r="A3" s="1" t="s">
        <v>124</v>
      </c>
      <c r="B3" s="148" t="s">
        <v>245</v>
      </c>
    </row>
    <row r="4" spans="1:12" ht="14.4" x14ac:dyDescent="0.3">
      <c r="A4" s="1" t="s">
        <v>125</v>
      </c>
      <c r="B4" s="148" t="s">
        <v>248</v>
      </c>
    </row>
    <row r="5" spans="1:12" ht="14.4" x14ac:dyDescent="0.3">
      <c r="A5" s="1" t="s">
        <v>126</v>
      </c>
      <c r="B5" s="148" t="s">
        <v>309</v>
      </c>
    </row>
    <row r="6" spans="1:12" ht="14.4" x14ac:dyDescent="0.3">
      <c r="A6" s="29" t="s">
        <v>127</v>
      </c>
      <c r="B6" s="148" t="s">
        <v>249</v>
      </c>
    </row>
    <row r="7" spans="1:12" ht="14.4" x14ac:dyDescent="0.3">
      <c r="A7" s="1" t="s">
        <v>128</v>
      </c>
      <c r="B7" s="148" t="s">
        <v>252</v>
      </c>
    </row>
    <row r="8" spans="1:12" ht="14.4" x14ac:dyDescent="0.3">
      <c r="A8" s="1" t="s">
        <v>129</v>
      </c>
      <c r="B8" s="148" t="s">
        <v>254</v>
      </c>
    </row>
    <row r="9" spans="1:12" ht="14.4" x14ac:dyDescent="0.3">
      <c r="A9" s="1" t="s">
        <v>130</v>
      </c>
      <c r="B9" s="148" t="s">
        <v>257</v>
      </c>
    </row>
    <row r="10" spans="1:12" ht="14.4" x14ac:dyDescent="0.3">
      <c r="A10" s="1" t="s">
        <v>131</v>
      </c>
      <c r="B10" s="148" t="s">
        <v>260</v>
      </c>
    </row>
    <row r="11" spans="1:12" ht="14.4" x14ac:dyDescent="0.3">
      <c r="A11" s="1" t="s">
        <v>132</v>
      </c>
      <c r="B11" s="148" t="s">
        <v>263</v>
      </c>
    </row>
    <row r="12" spans="1:12" ht="14.4" x14ac:dyDescent="0.3">
      <c r="A12" s="1" t="s">
        <v>133</v>
      </c>
      <c r="B12" s="148" t="s">
        <v>269</v>
      </c>
    </row>
    <row r="13" spans="1:12" ht="14.4" x14ac:dyDescent="0.3">
      <c r="A13" s="29" t="s">
        <v>134</v>
      </c>
      <c r="B13" s="272" t="s">
        <v>284</v>
      </c>
      <c r="C13" s="29"/>
    </row>
    <row r="14" spans="1:12" ht="14.4" x14ac:dyDescent="0.3">
      <c r="A14" s="29" t="s">
        <v>135</v>
      </c>
      <c r="B14" s="272" t="s">
        <v>279</v>
      </c>
      <c r="C14" s="29"/>
    </row>
    <row r="15" spans="1:12" ht="14.4" x14ac:dyDescent="0.3">
      <c r="A15" s="29" t="s">
        <v>136</v>
      </c>
      <c r="B15" s="272" t="s">
        <v>302</v>
      </c>
      <c r="C15" s="29"/>
      <c r="L15" s="264"/>
    </row>
    <row r="16" spans="1:12" ht="14.4" x14ac:dyDescent="0.3">
      <c r="A16" s="29" t="s">
        <v>137</v>
      </c>
      <c r="B16" s="272" t="s">
        <v>303</v>
      </c>
      <c r="C16" s="29"/>
    </row>
    <row r="17" spans="1:3" ht="14.4" x14ac:dyDescent="0.3">
      <c r="A17" s="29" t="s">
        <v>138</v>
      </c>
      <c r="B17" s="272" t="s">
        <v>304</v>
      </c>
      <c r="C17" s="29"/>
    </row>
    <row r="18" spans="1:3" ht="14.4" x14ac:dyDescent="0.3">
      <c r="A18" s="29" t="s">
        <v>171</v>
      </c>
      <c r="B18" s="272" t="s">
        <v>139</v>
      </c>
      <c r="C18" s="29"/>
    </row>
    <row r="19" spans="1:3" x14ac:dyDescent="0.25">
      <c r="A19" s="29"/>
      <c r="B19" s="29"/>
      <c r="C19" s="29"/>
    </row>
    <row r="20" spans="1:3" x14ac:dyDescent="0.25">
      <c r="A20" s="29"/>
      <c r="B20" s="29"/>
      <c r="C20" s="29"/>
    </row>
  </sheetData>
  <hyperlinks>
    <hyperlink ref="B18" location="'16'!A1" display="Salaires mensuels médians, 1 an et 5 ans après la fin d'un contrat Cifre" xr:uid="{00000000-0004-0000-0000-000000000000}"/>
    <hyperlink ref="B3" location="'01'!A1" display="Part des bacheliers dans une génération selon la filière et le sexe entre 2000 et 2023 (en %)" xr:uid="{00000000-0004-0000-0000-000001000000}"/>
    <hyperlink ref="B4" location="'02'!A1" display="Enseignements de spécialité scientifique en terminale générale selon le sexe aux rentrées de 2021 à 2023" xr:uid="{00000000-0004-0000-0000-000002000000}"/>
    <hyperlink ref="B5" location="'03'!A1" display="Vœux et admission des néobachelières en poursuite d'études dans l'enseignement supérieur entre 2018 et 2024 (en %)" xr:uid="{00000000-0004-0000-0000-000003000000}"/>
    <hyperlink ref="B6" location="'04'!A1" display="Diplôme le plus élevé obtenu selon l’âge et le sexe entre 2003 et 2023 (en %)" xr:uid="{00000000-0004-0000-0000-000004000000}"/>
    <hyperlink ref="B7" location="'05'!A1" display="Part des boursières et des boursiers sur critères sociaux selon le sexe et la formation suivie entre 2012-2013 et 2023-2024 (en %)" xr:uid="{00000000-0004-0000-0000-000005000000}"/>
    <hyperlink ref="B8" location="'06'!A1" display="Part des femmes diplômées en cursus master dans les universités selon les disciplines entre 2007-2008 et 2022-2023 (en %)" xr:uid="{00000000-0004-0000-0000-000006000000}"/>
    <hyperlink ref="B9" location="'07'!A1" display="Part des femmes dans les principales formations d’enseignement supérieur entre 2000-2001 et 2023-2024 (en %)" xr:uid="{00000000-0004-0000-0000-000007000000}"/>
    <hyperlink ref="B10" location="'08'!A1" display="Part des femmes dans les disciplines scientifiques à l’université entre 2000-2001 et 2023-2024 (en %)" xr:uid="{00000000-0004-0000-0000-000008000000}"/>
    <hyperlink ref="B11" location="'09'!A1" display="Part des femmes diplômées d’un titre d’ingénieur entre 2000 et 2023 (en %)" xr:uid="{00000000-0004-0000-0000-000009000000}"/>
    <hyperlink ref="B12" location="'10'!A1" display="Part des doctorantes et des doctorants en première inscription et lors de la soutenance entre 2010 et 2024 (en %)" xr:uid="{00000000-0004-0000-0000-00000A000000}"/>
    <hyperlink ref="B13" location="'11'!A1" display="Part des femmes dans le dispositif Cifre par domaine scientifique entre 2013 et 2023" xr:uid="{00000000-0004-0000-0000-00000B000000}"/>
    <hyperlink ref="B14" location="'12'!A1" display="Insertion professionnelle à 18 mois des diplômés d’un master de l’université en 2022 (en %)" xr:uid="{00000000-0004-0000-0000-00000C000000}"/>
    <hyperlink ref="B15" location="'13'!A1" display="Insertion professionnelle à 18 mois des diplômés d’un master de l’université en 2022 - Salaire net mensuel médian en euros" xr:uid="{00000000-0004-0000-0000-00000D000000}"/>
    <hyperlink ref="B16" location="'14'!A1" display="Situation professionnelle des personnes diplômées de doctorat en 2012, 2014, 2016 et 2018, trois ans après l'obtention de leur diplôme (en %)" xr:uid="{00000000-0004-0000-0000-00000E000000}"/>
    <hyperlink ref="B17" location="'15'!A1" display="Mobilité internationale des docteurs diplômés en 2016 et en 2018,  en emploi trois ans après l'obtention de leur doctorat en France (en %)" xr:uid="{00000000-0004-0000-0000-00000F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7"/>
  <sheetViews>
    <sheetView workbookViewId="0">
      <selection activeCell="A2" sqref="A2"/>
    </sheetView>
  </sheetViews>
  <sheetFormatPr baseColWidth="10" defaultRowHeight="13.8" x14ac:dyDescent="0.25"/>
  <cols>
    <col min="1" max="1" width="12.21875" style="48" customWidth="1"/>
    <col min="2" max="4" width="8.77734375" style="46" customWidth="1"/>
    <col min="5" max="14" width="8.77734375" style="47" customWidth="1"/>
    <col min="15" max="15" width="8.5546875" style="47" customWidth="1"/>
    <col min="16" max="17" width="8.77734375" style="47" customWidth="1"/>
    <col min="18" max="18" width="7.21875" style="47" customWidth="1"/>
    <col min="19" max="19" width="9.44140625" style="47" customWidth="1"/>
    <col min="20" max="20" width="8.5546875" style="47" customWidth="1"/>
    <col min="21" max="247" width="11.44140625" style="47"/>
    <col min="248" max="248" width="28.77734375" style="47" customWidth="1"/>
    <col min="249" max="258" width="9.21875" style="47" customWidth="1"/>
    <col min="259" max="503" width="11.44140625" style="47"/>
    <col min="504" max="504" width="28.77734375" style="47" customWidth="1"/>
    <col min="505" max="514" width="9.21875" style="47" customWidth="1"/>
    <col min="515" max="759" width="11.44140625" style="47"/>
    <col min="760" max="760" width="28.77734375" style="47" customWidth="1"/>
    <col min="761" max="770" width="9.21875" style="47" customWidth="1"/>
    <col min="771" max="1015" width="11.44140625" style="47"/>
    <col min="1016" max="1016" width="28.77734375" style="47" customWidth="1"/>
    <col min="1017" max="1026" width="9.21875" style="47" customWidth="1"/>
    <col min="1027" max="1271" width="11.44140625" style="47"/>
    <col min="1272" max="1272" width="28.77734375" style="47" customWidth="1"/>
    <col min="1273" max="1282" width="9.21875" style="47" customWidth="1"/>
    <col min="1283" max="1527" width="11.44140625" style="47"/>
    <col min="1528" max="1528" width="28.77734375" style="47" customWidth="1"/>
    <col min="1529" max="1538" width="9.21875" style="47" customWidth="1"/>
    <col min="1539" max="1783" width="11.44140625" style="47"/>
    <col min="1784" max="1784" width="28.77734375" style="47" customWidth="1"/>
    <col min="1785" max="1794" width="9.21875" style="47" customWidth="1"/>
    <col min="1795" max="2039" width="11.44140625" style="47"/>
    <col min="2040" max="2040" width="28.77734375" style="47" customWidth="1"/>
    <col min="2041" max="2050" width="9.21875" style="47" customWidth="1"/>
    <col min="2051" max="2295" width="11.44140625" style="47"/>
    <col min="2296" max="2296" width="28.77734375" style="47" customWidth="1"/>
    <col min="2297" max="2306" width="9.21875" style="47" customWidth="1"/>
    <col min="2307" max="2551" width="11.44140625" style="47"/>
    <col min="2552" max="2552" width="28.77734375" style="47" customWidth="1"/>
    <col min="2553" max="2562" width="9.21875" style="47" customWidth="1"/>
    <col min="2563" max="2807" width="11.44140625" style="47"/>
    <col min="2808" max="2808" width="28.77734375" style="47" customWidth="1"/>
    <col min="2809" max="2818" width="9.21875" style="47" customWidth="1"/>
    <col min="2819" max="3063" width="11.44140625" style="47"/>
    <col min="3064" max="3064" width="28.77734375" style="47" customWidth="1"/>
    <col min="3065" max="3074" width="9.21875" style="47" customWidth="1"/>
    <col min="3075" max="3319" width="11.44140625" style="47"/>
    <col min="3320" max="3320" width="28.77734375" style="47" customWidth="1"/>
    <col min="3321" max="3330" width="9.21875" style="47" customWidth="1"/>
    <col min="3331" max="3575" width="11.44140625" style="47"/>
    <col min="3576" max="3576" width="28.77734375" style="47" customWidth="1"/>
    <col min="3577" max="3586" width="9.21875" style="47" customWidth="1"/>
    <col min="3587" max="3831" width="11.44140625" style="47"/>
    <col min="3832" max="3832" width="28.77734375" style="47" customWidth="1"/>
    <col min="3833" max="3842" width="9.21875" style="47" customWidth="1"/>
    <col min="3843" max="4087" width="11.44140625" style="47"/>
    <col min="4088" max="4088" width="28.77734375" style="47" customWidth="1"/>
    <col min="4089" max="4098" width="9.21875" style="47" customWidth="1"/>
    <col min="4099" max="4343" width="11.44140625" style="47"/>
    <col min="4344" max="4344" width="28.77734375" style="47" customWidth="1"/>
    <col min="4345" max="4354" width="9.21875" style="47" customWidth="1"/>
    <col min="4355" max="4599" width="11.44140625" style="47"/>
    <col min="4600" max="4600" width="28.77734375" style="47" customWidth="1"/>
    <col min="4601" max="4610" width="9.21875" style="47" customWidth="1"/>
    <col min="4611" max="4855" width="11.44140625" style="47"/>
    <col min="4856" max="4856" width="28.77734375" style="47" customWidth="1"/>
    <col min="4857" max="4866" width="9.21875" style="47" customWidth="1"/>
    <col min="4867" max="5111" width="11.44140625" style="47"/>
    <col min="5112" max="5112" width="28.77734375" style="47" customWidth="1"/>
    <col min="5113" max="5122" width="9.21875" style="47" customWidth="1"/>
    <col min="5123" max="5367" width="11.44140625" style="47"/>
    <col min="5368" max="5368" width="28.77734375" style="47" customWidth="1"/>
    <col min="5369" max="5378" width="9.21875" style="47" customWidth="1"/>
    <col min="5379" max="5623" width="11.44140625" style="47"/>
    <col min="5624" max="5624" width="28.77734375" style="47" customWidth="1"/>
    <col min="5625" max="5634" width="9.21875" style="47" customWidth="1"/>
    <col min="5635" max="5879" width="11.44140625" style="47"/>
    <col min="5880" max="5880" width="28.77734375" style="47" customWidth="1"/>
    <col min="5881" max="5890" width="9.21875" style="47" customWidth="1"/>
    <col min="5891" max="6135" width="11.44140625" style="47"/>
    <col min="6136" max="6136" width="28.77734375" style="47" customWidth="1"/>
    <col min="6137" max="6146" width="9.21875" style="47" customWidth="1"/>
    <col min="6147" max="6391" width="11.44140625" style="47"/>
    <col min="6392" max="6392" width="28.77734375" style="47" customWidth="1"/>
    <col min="6393" max="6402" width="9.21875" style="47" customWidth="1"/>
    <col min="6403" max="6647" width="11.44140625" style="47"/>
    <col min="6648" max="6648" width="28.77734375" style="47" customWidth="1"/>
    <col min="6649" max="6658" width="9.21875" style="47" customWidth="1"/>
    <col min="6659" max="6903" width="11.44140625" style="47"/>
    <col min="6904" max="6904" width="28.77734375" style="47" customWidth="1"/>
    <col min="6905" max="6914" width="9.21875" style="47" customWidth="1"/>
    <col min="6915" max="7159" width="11.44140625" style="47"/>
    <col min="7160" max="7160" width="28.77734375" style="47" customWidth="1"/>
    <col min="7161" max="7170" width="9.21875" style="47" customWidth="1"/>
    <col min="7171" max="7415" width="11.44140625" style="47"/>
    <col min="7416" max="7416" width="28.77734375" style="47" customWidth="1"/>
    <col min="7417" max="7426" width="9.21875" style="47" customWidth="1"/>
    <col min="7427" max="7671" width="11.44140625" style="47"/>
    <col min="7672" max="7672" width="28.77734375" style="47" customWidth="1"/>
    <col min="7673" max="7682" width="9.21875" style="47" customWidth="1"/>
    <col min="7683" max="7927" width="11.44140625" style="47"/>
    <col min="7928" max="7928" width="28.77734375" style="47" customWidth="1"/>
    <col min="7929" max="7938" width="9.21875" style="47" customWidth="1"/>
    <col min="7939" max="8183" width="11.44140625" style="47"/>
    <col min="8184" max="8184" width="28.77734375" style="47" customWidth="1"/>
    <col min="8185" max="8194" width="9.21875" style="47" customWidth="1"/>
    <col min="8195" max="8439" width="11.44140625" style="47"/>
    <col min="8440" max="8440" width="28.77734375" style="47" customWidth="1"/>
    <col min="8441" max="8450" width="9.21875" style="47" customWidth="1"/>
    <col min="8451" max="8695" width="11.44140625" style="47"/>
    <col min="8696" max="8696" width="28.77734375" style="47" customWidth="1"/>
    <col min="8697" max="8706" width="9.21875" style="47" customWidth="1"/>
    <col min="8707" max="8951" width="11.44140625" style="47"/>
    <col min="8952" max="8952" width="28.77734375" style="47" customWidth="1"/>
    <col min="8953" max="8962" width="9.21875" style="47" customWidth="1"/>
    <col min="8963" max="9207" width="11.44140625" style="47"/>
    <col min="9208" max="9208" width="28.77734375" style="47" customWidth="1"/>
    <col min="9209" max="9218" width="9.21875" style="47" customWidth="1"/>
    <col min="9219" max="9463" width="11.44140625" style="47"/>
    <col min="9464" max="9464" width="28.77734375" style="47" customWidth="1"/>
    <col min="9465" max="9474" width="9.21875" style="47" customWidth="1"/>
    <col min="9475" max="9719" width="11.44140625" style="47"/>
    <col min="9720" max="9720" width="28.77734375" style="47" customWidth="1"/>
    <col min="9721" max="9730" width="9.21875" style="47" customWidth="1"/>
    <col min="9731" max="9975" width="11.44140625" style="47"/>
    <col min="9976" max="9976" width="28.77734375" style="47" customWidth="1"/>
    <col min="9977" max="9986" width="9.21875" style="47" customWidth="1"/>
    <col min="9987" max="10231" width="11.44140625" style="47"/>
    <col min="10232" max="10232" width="28.77734375" style="47" customWidth="1"/>
    <col min="10233" max="10242" width="9.21875" style="47" customWidth="1"/>
    <col min="10243" max="10487" width="11.44140625" style="47"/>
    <col min="10488" max="10488" width="28.77734375" style="47" customWidth="1"/>
    <col min="10489" max="10498" width="9.21875" style="47" customWidth="1"/>
    <col min="10499" max="10743" width="11.44140625" style="47"/>
    <col min="10744" max="10744" width="28.77734375" style="47" customWidth="1"/>
    <col min="10745" max="10754" width="9.21875" style="47" customWidth="1"/>
    <col min="10755" max="10999" width="11.44140625" style="47"/>
    <col min="11000" max="11000" width="28.77734375" style="47" customWidth="1"/>
    <col min="11001" max="11010" width="9.21875" style="47" customWidth="1"/>
    <col min="11011" max="11255" width="11.44140625" style="47"/>
    <col min="11256" max="11256" width="28.77734375" style="47" customWidth="1"/>
    <col min="11257" max="11266" width="9.21875" style="47" customWidth="1"/>
    <col min="11267" max="11511" width="11.44140625" style="47"/>
    <col min="11512" max="11512" width="28.77734375" style="47" customWidth="1"/>
    <col min="11513" max="11522" width="9.21875" style="47" customWidth="1"/>
    <col min="11523" max="11767" width="11.44140625" style="47"/>
    <col min="11768" max="11768" width="28.77734375" style="47" customWidth="1"/>
    <col min="11769" max="11778" width="9.21875" style="47" customWidth="1"/>
    <col min="11779" max="12023" width="11.44140625" style="47"/>
    <col min="12024" max="12024" width="28.77734375" style="47" customWidth="1"/>
    <col min="12025" max="12034" width="9.21875" style="47" customWidth="1"/>
    <col min="12035" max="12279" width="11.44140625" style="47"/>
    <col min="12280" max="12280" width="28.77734375" style="47" customWidth="1"/>
    <col min="12281" max="12290" width="9.21875" style="47" customWidth="1"/>
    <col min="12291" max="12535" width="11.44140625" style="47"/>
    <col min="12536" max="12536" width="28.77734375" style="47" customWidth="1"/>
    <col min="12537" max="12546" width="9.21875" style="47" customWidth="1"/>
    <col min="12547" max="12791" width="11.44140625" style="47"/>
    <col min="12792" max="12792" width="28.77734375" style="47" customWidth="1"/>
    <col min="12793" max="12802" width="9.21875" style="47" customWidth="1"/>
    <col min="12803" max="13047" width="11.44140625" style="47"/>
    <col min="13048" max="13048" width="28.77734375" style="47" customWidth="1"/>
    <col min="13049" max="13058" width="9.21875" style="47" customWidth="1"/>
    <col min="13059" max="13303" width="11.44140625" style="47"/>
    <col min="13304" max="13304" width="28.77734375" style="47" customWidth="1"/>
    <col min="13305" max="13314" width="9.21875" style="47" customWidth="1"/>
    <col min="13315" max="13559" width="11.44140625" style="47"/>
    <col min="13560" max="13560" width="28.77734375" style="47" customWidth="1"/>
    <col min="13561" max="13570" width="9.21875" style="47" customWidth="1"/>
    <col min="13571" max="13815" width="11.44140625" style="47"/>
    <col min="13816" max="13816" width="28.77734375" style="47" customWidth="1"/>
    <col min="13817" max="13826" width="9.21875" style="47" customWidth="1"/>
    <col min="13827" max="14071" width="11.44140625" style="47"/>
    <col min="14072" max="14072" width="28.77734375" style="47" customWidth="1"/>
    <col min="14073" max="14082" width="9.21875" style="47" customWidth="1"/>
    <col min="14083" max="14327" width="11.44140625" style="47"/>
    <col min="14328" max="14328" width="28.77734375" style="47" customWidth="1"/>
    <col min="14329" max="14338" width="9.21875" style="47" customWidth="1"/>
    <col min="14339" max="14583" width="11.44140625" style="47"/>
    <col min="14584" max="14584" width="28.77734375" style="47" customWidth="1"/>
    <col min="14585" max="14594" width="9.21875" style="47" customWidth="1"/>
    <col min="14595" max="14839" width="11.44140625" style="47"/>
    <col min="14840" max="14840" width="28.77734375" style="47" customWidth="1"/>
    <col min="14841" max="14850" width="9.21875" style="47" customWidth="1"/>
    <col min="14851" max="15095" width="11.44140625" style="47"/>
    <col min="15096" max="15096" width="28.77734375" style="47" customWidth="1"/>
    <col min="15097" max="15106" width="9.21875" style="47" customWidth="1"/>
    <col min="15107" max="15351" width="11.44140625" style="47"/>
    <col min="15352" max="15352" width="28.77734375" style="47" customWidth="1"/>
    <col min="15353" max="15362" width="9.21875" style="47" customWidth="1"/>
    <col min="15363" max="15607" width="11.44140625" style="47"/>
    <col min="15608" max="15608" width="28.77734375" style="47" customWidth="1"/>
    <col min="15609" max="15618" width="9.21875" style="47" customWidth="1"/>
    <col min="15619" max="15863" width="11.44140625" style="47"/>
    <col min="15864" max="15864" width="28.77734375" style="47" customWidth="1"/>
    <col min="15865" max="15874" width="9.21875" style="47" customWidth="1"/>
    <col min="15875" max="16119" width="11.44140625" style="47"/>
    <col min="16120" max="16120" width="28.77734375" style="47" customWidth="1"/>
    <col min="16121" max="16130" width="9.21875" style="47" customWidth="1"/>
    <col min="16131" max="16384" width="11.44140625" style="47"/>
  </cols>
  <sheetData>
    <row r="1" spans="1:20" x14ac:dyDescent="0.25">
      <c r="A1" s="38" t="s">
        <v>261</v>
      </c>
      <c r="B1" s="38"/>
      <c r="C1" s="39"/>
      <c r="D1" s="39"/>
      <c r="E1" s="29"/>
      <c r="F1" s="29"/>
      <c r="G1" s="29"/>
      <c r="H1" s="29"/>
    </row>
    <row r="2" spans="1:20" ht="14.4" x14ac:dyDescent="0.25">
      <c r="A2" s="149" t="s">
        <v>123</v>
      </c>
      <c r="B2" s="38"/>
      <c r="C2" s="39"/>
      <c r="D2" s="39"/>
      <c r="E2" s="29"/>
      <c r="F2" s="29"/>
      <c r="G2" s="29"/>
      <c r="H2" s="29"/>
    </row>
    <row r="3" spans="1:20" x14ac:dyDescent="0.25">
      <c r="A3" s="38"/>
      <c r="B3" s="38"/>
      <c r="C3" s="39"/>
      <c r="D3" s="39"/>
      <c r="E3" s="29"/>
      <c r="F3" s="29"/>
      <c r="G3" s="29"/>
      <c r="H3" s="29"/>
    </row>
    <row r="4" spans="1:20" s="85" customFormat="1" ht="19.5" customHeight="1" x14ac:dyDescent="0.25">
      <c r="A4" s="112"/>
      <c r="B4" s="73">
        <v>2000</v>
      </c>
      <c r="C4" s="73">
        <v>2005</v>
      </c>
      <c r="D4" s="73">
        <v>2007</v>
      </c>
      <c r="E4" s="73">
        <v>2008</v>
      </c>
      <c r="F4" s="73">
        <v>2009</v>
      </c>
      <c r="G4" s="73">
        <v>2010</v>
      </c>
      <c r="H4" s="73">
        <v>2011</v>
      </c>
      <c r="I4" s="73">
        <v>2012</v>
      </c>
      <c r="J4" s="73">
        <v>2013</v>
      </c>
      <c r="K4" s="73">
        <v>2014</v>
      </c>
      <c r="L4" s="73">
        <v>2015</v>
      </c>
      <c r="M4" s="73">
        <v>2016</v>
      </c>
      <c r="N4" s="73">
        <v>2017</v>
      </c>
      <c r="O4" s="73">
        <v>2018</v>
      </c>
      <c r="P4" s="73">
        <v>2019</v>
      </c>
      <c r="Q4" s="144">
        <v>2020</v>
      </c>
      <c r="R4" s="160">
        <v>2021</v>
      </c>
      <c r="S4" s="183">
        <v>2022</v>
      </c>
      <c r="T4" s="219">
        <v>2023</v>
      </c>
    </row>
    <row r="5" spans="1:20" s="85" customFormat="1" ht="15" customHeight="1" x14ac:dyDescent="0.25">
      <c r="A5" s="212" t="s">
        <v>7</v>
      </c>
      <c r="B5" s="113">
        <v>0.21970000000000001</v>
      </c>
      <c r="C5" s="113">
        <v>0.24460000000000001</v>
      </c>
      <c r="D5" s="113">
        <v>0.25900000000000001</v>
      </c>
      <c r="E5" s="113">
        <v>0.26800000000000002</v>
      </c>
      <c r="F5" s="113">
        <v>0.27</v>
      </c>
      <c r="G5" s="113">
        <v>0.27300000000000002</v>
      </c>
      <c r="H5" s="113">
        <v>0.27100000000000002</v>
      </c>
      <c r="I5" s="113">
        <v>0.27400000000000002</v>
      </c>
      <c r="J5" s="113">
        <v>0.28199999999999997</v>
      </c>
      <c r="K5" s="113">
        <v>0.28199999999999997</v>
      </c>
      <c r="L5" s="113">
        <v>0.28999999999999998</v>
      </c>
      <c r="M5" s="113">
        <v>0.28499999999999998</v>
      </c>
      <c r="N5" s="113">
        <v>0.28000000000000003</v>
      </c>
      <c r="O5" s="113">
        <v>0.2772</v>
      </c>
      <c r="P5" s="113">
        <v>0.28210000000000002</v>
      </c>
      <c r="Q5" s="113">
        <v>0.28299999999999997</v>
      </c>
      <c r="R5" s="113">
        <v>0.29199999999999998</v>
      </c>
      <c r="S5" s="113">
        <v>0.28999999999999998</v>
      </c>
      <c r="T5" s="113">
        <v>0.29699999999999999</v>
      </c>
    </row>
    <row r="6" spans="1:20" s="85" customFormat="1" ht="15" customHeight="1" x14ac:dyDescent="0.25">
      <c r="A6" s="213" t="s">
        <v>68</v>
      </c>
      <c r="B6" s="114">
        <v>0.78029999999999999</v>
      </c>
      <c r="C6" s="114">
        <v>0.75539999999999996</v>
      </c>
      <c r="D6" s="114">
        <v>0.74099999999999999</v>
      </c>
      <c r="E6" s="114">
        <v>0.73199999999999998</v>
      </c>
      <c r="F6" s="114">
        <v>0.73</v>
      </c>
      <c r="G6" s="114">
        <v>0.72699999999999998</v>
      </c>
      <c r="H6" s="114">
        <v>0.72899999999999998</v>
      </c>
      <c r="I6" s="114">
        <v>0.72599999999999998</v>
      </c>
      <c r="J6" s="114">
        <v>0.71799999999999997</v>
      </c>
      <c r="K6" s="114">
        <v>0.71799999999999997</v>
      </c>
      <c r="L6" s="114">
        <v>0.71</v>
      </c>
      <c r="M6" s="114">
        <v>0.71499999999999997</v>
      </c>
      <c r="N6" s="114">
        <v>0.72</v>
      </c>
      <c r="O6" s="114">
        <v>0.7228</v>
      </c>
      <c r="P6" s="114">
        <v>0.71789999999999998</v>
      </c>
      <c r="Q6" s="114">
        <v>0.71699999999999997</v>
      </c>
      <c r="R6" s="114">
        <v>0.70799999999999996</v>
      </c>
      <c r="S6" s="114">
        <v>0.71</v>
      </c>
      <c r="T6" s="114">
        <v>0.70299999999999996</v>
      </c>
    </row>
    <row r="7" spans="1:20" s="85" customFormat="1" ht="13.2" x14ac:dyDescent="0.25">
      <c r="A7" s="110"/>
      <c r="B7" s="110"/>
      <c r="C7" s="110"/>
      <c r="D7" s="110"/>
      <c r="F7" s="111"/>
    </row>
    <row r="8" spans="1:20" s="40" customFormat="1" ht="13.2" x14ac:dyDescent="0.25">
      <c r="A8" s="8" t="s">
        <v>186</v>
      </c>
      <c r="B8" s="57"/>
      <c r="C8" s="57"/>
      <c r="D8" s="57"/>
      <c r="E8" s="57"/>
      <c r="F8" s="57"/>
      <c r="G8" s="26"/>
      <c r="H8" s="26"/>
      <c r="I8" s="96"/>
      <c r="J8" s="42"/>
      <c r="K8" s="42"/>
      <c r="L8" s="42"/>
      <c r="M8" s="42"/>
      <c r="N8" s="42"/>
      <c r="O8" s="42"/>
      <c r="P8" s="42"/>
    </row>
    <row r="9" spans="1:20" s="40" customFormat="1" ht="15" customHeight="1" x14ac:dyDescent="0.3">
      <c r="A9" s="22" t="s">
        <v>187</v>
      </c>
      <c r="B9" s="109"/>
      <c r="C9" s="109"/>
      <c r="D9" s="109"/>
      <c r="E9" s="109"/>
      <c r="F9" s="109"/>
      <c r="G9" s="109"/>
      <c r="H9" s="109"/>
      <c r="I9" s="109"/>
      <c r="J9" s="42"/>
      <c r="K9" s="42"/>
      <c r="L9" s="42"/>
      <c r="M9" s="42"/>
      <c r="N9" s="42"/>
      <c r="O9" s="42"/>
      <c r="P9" s="42"/>
    </row>
    <row r="10" spans="1:20" s="40" customFormat="1" x14ac:dyDescent="0.25">
      <c r="A10" s="41"/>
      <c r="B10" s="42"/>
      <c r="C10" s="42"/>
      <c r="D10" s="42"/>
      <c r="E10" s="47"/>
      <c r="F10" s="44"/>
    </row>
    <row r="11" spans="1:20" s="40" customFormat="1" x14ac:dyDescent="0.25">
      <c r="A11" s="41"/>
      <c r="B11" s="42"/>
      <c r="C11" s="42"/>
      <c r="D11" s="42"/>
      <c r="E11" s="47"/>
      <c r="F11" s="44"/>
    </row>
    <row r="12" spans="1:20" s="40" customFormat="1" x14ac:dyDescent="0.25">
      <c r="A12" s="38" t="s">
        <v>262</v>
      </c>
      <c r="B12" s="42"/>
      <c r="C12" s="42"/>
      <c r="D12" s="42"/>
      <c r="E12" s="47"/>
      <c r="F12" s="44"/>
    </row>
    <row r="13" spans="1:20" s="40" customFormat="1" x14ac:dyDescent="0.25">
      <c r="A13" s="41"/>
      <c r="B13" s="42"/>
      <c r="C13" s="42"/>
      <c r="D13" s="42"/>
      <c r="E13" s="47"/>
      <c r="F13" s="44"/>
    </row>
    <row r="14" spans="1:20" s="85" customFormat="1" ht="19.5" customHeight="1" x14ac:dyDescent="0.25">
      <c r="A14" s="112"/>
      <c r="B14" s="183">
        <v>2000</v>
      </c>
      <c r="C14" s="183">
        <v>2005</v>
      </c>
      <c r="D14" s="183">
        <v>2007</v>
      </c>
      <c r="E14" s="183">
        <v>2008</v>
      </c>
      <c r="F14" s="183">
        <v>2009</v>
      </c>
      <c r="G14" s="183">
        <v>2010</v>
      </c>
      <c r="H14" s="183">
        <v>2011</v>
      </c>
      <c r="I14" s="183">
        <v>2012</v>
      </c>
      <c r="J14" s="183">
        <v>2013</v>
      </c>
      <c r="K14" s="183">
        <v>2014</v>
      </c>
      <c r="L14" s="183">
        <v>2015</v>
      </c>
      <c r="M14" s="183">
        <v>2016</v>
      </c>
      <c r="N14" s="183">
        <v>2017</v>
      </c>
      <c r="O14" s="183">
        <v>2018</v>
      </c>
      <c r="P14" s="183">
        <v>2019</v>
      </c>
      <c r="Q14" s="183">
        <v>2020</v>
      </c>
      <c r="R14" s="183">
        <v>2021</v>
      </c>
      <c r="S14" s="183">
        <v>2022</v>
      </c>
      <c r="T14" s="219">
        <v>2023</v>
      </c>
    </row>
    <row r="15" spans="1:20" s="40" customFormat="1" ht="13.2" x14ac:dyDescent="0.25">
      <c r="A15" s="206" t="s">
        <v>7</v>
      </c>
      <c r="B15" s="207">
        <v>5729</v>
      </c>
      <c r="C15" s="207">
        <v>7192</v>
      </c>
      <c r="D15" s="207">
        <v>8086</v>
      </c>
      <c r="E15" s="133">
        <v>8635</v>
      </c>
      <c r="F15" s="132">
        <v>8200</v>
      </c>
      <c r="G15" s="132">
        <v>8907</v>
      </c>
      <c r="H15" s="132">
        <v>8805</v>
      </c>
      <c r="I15" s="132">
        <v>9154</v>
      </c>
      <c r="J15" s="132">
        <v>9559</v>
      </c>
      <c r="K15" s="132">
        <v>9975</v>
      </c>
      <c r="L15" s="132">
        <v>10643</v>
      </c>
      <c r="M15" s="132">
        <v>10338</v>
      </c>
      <c r="N15" s="132">
        <v>10669</v>
      </c>
      <c r="O15" s="132">
        <v>11447</v>
      </c>
      <c r="P15" s="132">
        <v>12008</v>
      </c>
      <c r="Q15" s="132">
        <v>12569</v>
      </c>
      <c r="R15" s="132">
        <v>13474</v>
      </c>
      <c r="S15" s="132">
        <v>13599</v>
      </c>
      <c r="T15" s="132">
        <v>14309</v>
      </c>
    </row>
    <row r="16" spans="1:20" s="40" customFormat="1" ht="13.2" x14ac:dyDescent="0.25">
      <c r="A16" s="206" t="s">
        <v>68</v>
      </c>
      <c r="B16" s="207">
        <v>20347</v>
      </c>
      <c r="C16" s="207">
        <v>22216</v>
      </c>
      <c r="D16" s="207">
        <v>23134</v>
      </c>
      <c r="E16" s="133">
        <v>23584</v>
      </c>
      <c r="F16" s="132">
        <v>22172</v>
      </c>
      <c r="G16" s="132">
        <v>23721</v>
      </c>
      <c r="H16" s="132">
        <v>23686</v>
      </c>
      <c r="I16" s="132">
        <v>24256</v>
      </c>
      <c r="J16" s="132">
        <v>24338</v>
      </c>
      <c r="K16" s="132">
        <v>25396</v>
      </c>
      <c r="L16" s="132">
        <v>26059</v>
      </c>
      <c r="M16" s="132">
        <v>25935</v>
      </c>
      <c r="N16" s="132">
        <v>27435</v>
      </c>
      <c r="O16" s="132">
        <v>29852</v>
      </c>
      <c r="P16" s="132">
        <v>30566</v>
      </c>
      <c r="Q16" s="132">
        <v>31842</v>
      </c>
      <c r="R16" s="132">
        <v>32418</v>
      </c>
      <c r="S16" s="132">
        <v>33265</v>
      </c>
      <c r="T16" s="132">
        <v>33874</v>
      </c>
    </row>
    <row r="17" spans="1:20" s="40" customFormat="1" ht="15" customHeight="1" x14ac:dyDescent="0.25">
      <c r="A17" s="208" t="s">
        <v>25</v>
      </c>
      <c r="B17" s="209">
        <v>26076</v>
      </c>
      <c r="C17" s="209">
        <v>29408</v>
      </c>
      <c r="D17" s="209">
        <v>31220</v>
      </c>
      <c r="E17" s="210">
        <v>32219</v>
      </c>
      <c r="F17" s="211">
        <v>30372</v>
      </c>
      <c r="G17" s="211">
        <v>32628</v>
      </c>
      <c r="H17" s="211">
        <v>32491</v>
      </c>
      <c r="I17" s="211">
        <v>33410</v>
      </c>
      <c r="J17" s="211">
        <v>33897</v>
      </c>
      <c r="K17" s="211">
        <v>35371</v>
      </c>
      <c r="L17" s="211">
        <v>36702</v>
      </c>
      <c r="M17" s="211">
        <v>36273</v>
      </c>
      <c r="N17" s="211">
        <v>38104</v>
      </c>
      <c r="O17" s="211">
        <v>41299</v>
      </c>
      <c r="P17" s="211">
        <v>42574</v>
      </c>
      <c r="Q17" s="211">
        <v>44411</v>
      </c>
      <c r="R17" s="211">
        <v>45892</v>
      </c>
      <c r="S17" s="211">
        <v>46864</v>
      </c>
      <c r="T17" s="211">
        <v>48183</v>
      </c>
    </row>
    <row r="18" spans="1:20" s="43" customFormat="1" ht="16.350000000000001" customHeight="1" x14ac:dyDescent="0.2">
      <c r="A18" s="41"/>
      <c r="B18" s="214"/>
      <c r="C18" s="214"/>
      <c r="D18" s="214"/>
      <c r="E18" s="214"/>
      <c r="F18" s="214"/>
      <c r="G18" s="214"/>
      <c r="H18" s="214"/>
      <c r="I18" s="214"/>
      <c r="J18" s="214"/>
      <c r="K18" s="214"/>
      <c r="L18" s="214"/>
      <c r="M18" s="214"/>
      <c r="N18" s="214"/>
      <c r="O18" s="214"/>
      <c r="P18" s="214"/>
      <c r="Q18" s="214"/>
      <c r="R18" s="214"/>
      <c r="S18" s="214"/>
    </row>
    <row r="19" spans="1:20" s="43" customFormat="1" ht="16.350000000000001" customHeight="1" x14ac:dyDescent="0.25">
      <c r="A19" s="8" t="s">
        <v>186</v>
      </c>
      <c r="B19" s="42"/>
      <c r="C19" s="42"/>
      <c r="D19" s="42"/>
      <c r="E19" s="42"/>
      <c r="F19" s="42"/>
      <c r="G19" s="42"/>
      <c r="H19" s="42"/>
      <c r="I19" s="42"/>
      <c r="J19" s="42"/>
      <c r="K19" s="42"/>
      <c r="L19" s="42"/>
      <c r="M19" s="42"/>
      <c r="N19" s="42"/>
      <c r="O19" s="42"/>
      <c r="P19" s="42"/>
      <c r="Q19" s="42"/>
      <c r="R19" s="42"/>
      <c r="S19" s="42"/>
    </row>
    <row r="20" spans="1:20" s="43" customFormat="1" ht="16.350000000000001" customHeight="1" x14ac:dyDescent="0.2">
      <c r="A20" s="22" t="s">
        <v>187</v>
      </c>
      <c r="B20" s="42"/>
      <c r="C20" s="42"/>
      <c r="D20" s="42"/>
      <c r="E20" s="42"/>
      <c r="F20" s="42"/>
      <c r="G20" s="42"/>
      <c r="H20" s="42"/>
      <c r="I20" s="42"/>
      <c r="J20" s="42"/>
      <c r="K20" s="42"/>
      <c r="L20" s="42"/>
      <c r="M20" s="42"/>
      <c r="N20" s="42"/>
      <c r="O20" s="42"/>
      <c r="P20" s="42"/>
      <c r="Q20" s="42"/>
      <c r="R20" s="42"/>
      <c r="S20" s="42"/>
    </row>
    <row r="21" spans="1:20" s="45" customFormat="1" ht="16.350000000000001" customHeight="1" x14ac:dyDescent="0.25">
      <c r="A21" s="41"/>
      <c r="B21" s="42"/>
      <c r="C21" s="42"/>
      <c r="D21" s="42"/>
      <c r="E21" s="47"/>
    </row>
    <row r="22" spans="1:20" x14ac:dyDescent="0.25">
      <c r="A22" s="41"/>
      <c r="B22" s="42"/>
      <c r="C22" s="42"/>
      <c r="D22" s="42"/>
    </row>
    <row r="23" spans="1:20" x14ac:dyDescent="0.25">
      <c r="A23" s="41"/>
      <c r="B23" s="42"/>
      <c r="C23" s="42"/>
      <c r="D23" s="42"/>
    </row>
    <row r="24" spans="1:20" x14ac:dyDescent="0.25">
      <c r="A24" s="41"/>
      <c r="B24" s="42"/>
      <c r="C24" s="42"/>
      <c r="D24" s="42"/>
    </row>
    <row r="25" spans="1:20" x14ac:dyDescent="0.25">
      <c r="A25" s="41"/>
      <c r="B25" s="42"/>
      <c r="C25" s="42"/>
      <c r="D25" s="42"/>
    </row>
    <row r="26" spans="1:20" x14ac:dyDescent="0.25">
      <c r="A26" s="41"/>
      <c r="B26" s="42"/>
      <c r="C26" s="42"/>
      <c r="D26" s="42"/>
    </row>
    <row r="27" spans="1:20" x14ac:dyDescent="0.25">
      <c r="A27" s="41"/>
      <c r="B27" s="42"/>
      <c r="C27" s="42"/>
      <c r="D27" s="42"/>
    </row>
    <row r="28" spans="1:20" x14ac:dyDescent="0.25">
      <c r="A28" s="41"/>
      <c r="B28" s="42"/>
      <c r="C28" s="42"/>
      <c r="D28" s="42"/>
    </row>
    <row r="29" spans="1:20" x14ac:dyDescent="0.25">
      <c r="A29" s="41"/>
      <c r="B29" s="42"/>
      <c r="C29" s="42"/>
      <c r="D29" s="42"/>
    </row>
    <row r="30" spans="1:20" x14ac:dyDescent="0.25">
      <c r="A30" s="41"/>
      <c r="B30" s="42"/>
      <c r="C30" s="42"/>
      <c r="D30" s="42"/>
    </row>
    <row r="31" spans="1:20" x14ac:dyDescent="0.25">
      <c r="A31" s="41"/>
      <c r="B31" s="42"/>
      <c r="C31" s="42"/>
      <c r="D31" s="42"/>
    </row>
    <row r="32" spans="1:20" x14ac:dyDescent="0.25">
      <c r="A32" s="41"/>
      <c r="B32" s="42"/>
      <c r="C32" s="42"/>
      <c r="D32" s="42"/>
    </row>
    <row r="33" spans="1:4" x14ac:dyDescent="0.25">
      <c r="A33" s="41"/>
      <c r="B33" s="42"/>
      <c r="C33" s="42"/>
      <c r="D33" s="42"/>
    </row>
    <row r="34" spans="1:4" x14ac:dyDescent="0.25">
      <c r="A34" s="41"/>
      <c r="B34" s="42"/>
      <c r="C34" s="42"/>
      <c r="D34" s="42"/>
    </row>
    <row r="35" spans="1:4" x14ac:dyDescent="0.25">
      <c r="A35" s="41"/>
      <c r="B35" s="42"/>
      <c r="C35" s="42"/>
      <c r="D35" s="42"/>
    </row>
    <row r="36" spans="1:4" x14ac:dyDescent="0.25">
      <c r="A36" s="41"/>
      <c r="B36" s="42"/>
      <c r="C36" s="42"/>
      <c r="D36" s="42"/>
    </row>
    <row r="37" spans="1:4" x14ac:dyDescent="0.25">
      <c r="A37" s="41"/>
      <c r="B37" s="42"/>
      <c r="C37" s="42"/>
      <c r="D37" s="42"/>
    </row>
  </sheetData>
  <hyperlinks>
    <hyperlink ref="A2" location="Sommaire!A1" display="Sommair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92"/>
  <sheetViews>
    <sheetView workbookViewId="0">
      <selection activeCell="A2" sqref="A2"/>
    </sheetView>
  </sheetViews>
  <sheetFormatPr baseColWidth="10" defaultColWidth="11.44140625" defaultRowHeight="13.2" x14ac:dyDescent="0.25"/>
  <cols>
    <col min="1" max="1" width="37.5546875" style="1" customWidth="1"/>
    <col min="2" max="3" width="11.44140625" style="1"/>
    <col min="4" max="4" width="7.44140625" style="1" customWidth="1"/>
    <col min="5" max="6" width="13.77734375" style="1" customWidth="1"/>
    <col min="7" max="8" width="11.44140625" style="1"/>
    <col min="9" max="9" width="11.5546875" style="1" customWidth="1"/>
    <col min="10" max="14" width="11.44140625" style="1"/>
    <col min="15" max="15" width="10.77734375" style="1" customWidth="1"/>
    <col min="16" max="18" width="11.44140625" style="1"/>
    <col min="19" max="19" width="12.77734375" style="1" customWidth="1"/>
    <col min="20" max="20" width="15.77734375" style="1" customWidth="1"/>
    <col min="21" max="16384" width="11.44140625" style="1"/>
  </cols>
  <sheetData>
    <row r="1" spans="1:18" x14ac:dyDescent="0.25">
      <c r="A1" s="19" t="s">
        <v>264</v>
      </c>
      <c r="B1" s="19"/>
    </row>
    <row r="2" spans="1:18" ht="14.4" x14ac:dyDescent="0.25">
      <c r="A2" s="149" t="s">
        <v>123</v>
      </c>
      <c r="B2" s="19"/>
    </row>
    <row r="4" spans="1:18" ht="39.6" x14ac:dyDescent="0.25">
      <c r="B4" s="116" t="s">
        <v>69</v>
      </c>
      <c r="C4" s="116" t="s">
        <v>70</v>
      </c>
      <c r="D4" s="24"/>
      <c r="E4" s="116" t="s">
        <v>71</v>
      </c>
      <c r="F4" s="116" t="s">
        <v>72</v>
      </c>
      <c r="I4" s="24"/>
      <c r="J4" s="21"/>
      <c r="K4" s="21"/>
      <c r="L4" s="21"/>
      <c r="M4" s="21"/>
      <c r="O4" s="24"/>
    </row>
    <row r="5" spans="1:18" x14ac:dyDescent="0.25">
      <c r="A5" s="117" t="s">
        <v>51</v>
      </c>
      <c r="B5" s="118">
        <v>54.5</v>
      </c>
      <c r="C5" s="118">
        <v>45.5</v>
      </c>
      <c r="D5" s="119"/>
      <c r="E5" s="118">
        <v>57.8</v>
      </c>
      <c r="F5" s="118">
        <v>42.2</v>
      </c>
      <c r="J5" s="176"/>
      <c r="K5" s="176"/>
      <c r="L5" s="176"/>
      <c r="M5" s="176"/>
      <c r="P5" s="177"/>
      <c r="Q5" s="177"/>
      <c r="R5" s="177"/>
    </row>
    <row r="6" spans="1:18" x14ac:dyDescent="0.25">
      <c r="A6" s="120" t="s">
        <v>52</v>
      </c>
      <c r="B6" s="118">
        <v>53.97</v>
      </c>
      <c r="C6" s="118">
        <v>46.03</v>
      </c>
      <c r="D6" s="119"/>
      <c r="E6" s="118">
        <v>58.19</v>
      </c>
      <c r="F6" s="118">
        <v>41.81</v>
      </c>
      <c r="J6" s="178"/>
      <c r="K6" s="178"/>
      <c r="L6" s="178"/>
      <c r="M6" s="178"/>
      <c r="P6" s="178"/>
      <c r="Q6" s="178"/>
      <c r="R6" s="178"/>
    </row>
    <row r="7" spans="1:18" x14ac:dyDescent="0.25">
      <c r="A7" s="120" t="s">
        <v>26</v>
      </c>
      <c r="B7" s="118">
        <v>54.5</v>
      </c>
      <c r="C7" s="118">
        <v>45.5</v>
      </c>
      <c r="D7" s="119"/>
      <c r="E7" s="118">
        <v>57.1</v>
      </c>
      <c r="F7" s="118">
        <v>42.9</v>
      </c>
      <c r="J7" s="178"/>
      <c r="K7" s="178"/>
      <c r="L7" s="178"/>
      <c r="M7" s="178"/>
      <c r="P7" s="178"/>
      <c r="Q7" s="178"/>
      <c r="R7" s="178"/>
    </row>
    <row r="8" spans="1:18" x14ac:dyDescent="0.25">
      <c r="A8" s="120" t="s">
        <v>27</v>
      </c>
      <c r="B8" s="118">
        <v>54.17</v>
      </c>
      <c r="C8" s="118">
        <v>45.83</v>
      </c>
      <c r="D8" s="119"/>
      <c r="E8" s="118">
        <v>56.64</v>
      </c>
      <c r="F8" s="118">
        <v>43.36</v>
      </c>
      <c r="G8" s="21"/>
      <c r="H8" s="21"/>
      <c r="J8" s="178"/>
      <c r="K8" s="178"/>
      <c r="L8" s="178"/>
      <c r="M8" s="178"/>
      <c r="P8" s="178"/>
      <c r="Q8" s="178"/>
      <c r="R8" s="178"/>
    </row>
    <row r="9" spans="1:18" x14ac:dyDescent="0.25">
      <c r="A9" s="120" t="s">
        <v>28</v>
      </c>
      <c r="B9" s="118">
        <v>54.8</v>
      </c>
      <c r="C9" s="118">
        <v>45.2</v>
      </c>
      <c r="D9" s="119"/>
      <c r="E9" s="118">
        <v>55.7</v>
      </c>
      <c r="F9" s="118">
        <v>44.3</v>
      </c>
      <c r="G9" s="21"/>
      <c r="H9" s="21"/>
      <c r="J9" s="178"/>
      <c r="K9" s="178"/>
      <c r="L9" s="178"/>
      <c r="M9" s="178"/>
      <c r="P9" s="178"/>
      <c r="Q9" s="178"/>
      <c r="R9" s="178"/>
    </row>
    <row r="10" spans="1:18" x14ac:dyDescent="0.25">
      <c r="A10" s="120" t="s">
        <v>29</v>
      </c>
      <c r="B10" s="118">
        <v>54.76</v>
      </c>
      <c r="C10" s="118">
        <v>45.24</v>
      </c>
      <c r="D10" s="119"/>
      <c r="E10" s="118">
        <v>56.31</v>
      </c>
      <c r="F10" s="118">
        <v>43.69</v>
      </c>
      <c r="G10" s="21"/>
      <c r="H10" s="21"/>
      <c r="J10" s="178"/>
      <c r="K10" s="178"/>
      <c r="L10" s="178"/>
      <c r="M10" s="178"/>
      <c r="P10" s="178"/>
      <c r="Q10" s="178"/>
      <c r="R10" s="178"/>
    </row>
    <row r="11" spans="1:18" x14ac:dyDescent="0.25">
      <c r="A11" s="120" t="s">
        <v>30</v>
      </c>
      <c r="B11" s="118">
        <v>54.6</v>
      </c>
      <c r="C11" s="118">
        <v>45.4</v>
      </c>
      <c r="D11" s="119"/>
      <c r="E11" s="118">
        <v>55.7</v>
      </c>
      <c r="F11" s="118">
        <v>44.3</v>
      </c>
      <c r="G11" s="21"/>
      <c r="H11" s="21"/>
      <c r="J11" s="178"/>
      <c r="K11" s="178"/>
      <c r="L11" s="178"/>
      <c r="M11" s="178"/>
      <c r="P11" s="178"/>
      <c r="Q11" s="178"/>
      <c r="R11" s="178"/>
    </row>
    <row r="12" spans="1:18" x14ac:dyDescent="0.25">
      <c r="A12" s="121" t="s">
        <v>31</v>
      </c>
      <c r="B12" s="118">
        <v>54.4</v>
      </c>
      <c r="C12" s="118">
        <v>45.6</v>
      </c>
      <c r="D12" s="119"/>
      <c r="E12" s="118">
        <v>55.7</v>
      </c>
      <c r="F12" s="118">
        <v>44.3</v>
      </c>
      <c r="G12" s="21"/>
      <c r="H12" s="21"/>
    </row>
    <row r="13" spans="1:18" x14ac:dyDescent="0.25">
      <c r="A13" s="121" t="s">
        <v>32</v>
      </c>
      <c r="B13" s="118">
        <v>55</v>
      </c>
      <c r="C13" s="118">
        <v>45</v>
      </c>
      <c r="D13" s="119"/>
      <c r="E13" s="118">
        <v>55.8</v>
      </c>
      <c r="F13" s="118">
        <v>44.2</v>
      </c>
      <c r="G13" s="21"/>
      <c r="H13" s="21"/>
    </row>
    <row r="14" spans="1:18" x14ac:dyDescent="0.25">
      <c r="A14" s="121" t="s">
        <v>33</v>
      </c>
      <c r="B14" s="118">
        <v>54.3</v>
      </c>
      <c r="C14" s="118">
        <v>45.7</v>
      </c>
      <c r="D14" s="119"/>
      <c r="E14" s="118">
        <v>55.8</v>
      </c>
      <c r="F14" s="118">
        <v>44.2</v>
      </c>
      <c r="G14" s="21"/>
      <c r="H14" s="21"/>
      <c r="I14" s="96"/>
    </row>
    <row r="15" spans="1:18" ht="14.4" x14ac:dyDescent="0.3">
      <c r="A15" s="121" t="s">
        <v>140</v>
      </c>
      <c r="B15" s="118">
        <v>55.29</v>
      </c>
      <c r="C15" s="118">
        <v>44.71</v>
      </c>
      <c r="D15" s="119"/>
      <c r="E15" s="118">
        <v>56.52</v>
      </c>
      <c r="F15" s="118">
        <v>43.48</v>
      </c>
      <c r="G15" s="21"/>
      <c r="H15" s="21"/>
      <c r="I15" s="51"/>
    </row>
    <row r="16" spans="1:18" x14ac:dyDescent="0.25">
      <c r="A16" s="121" t="s">
        <v>172</v>
      </c>
      <c r="B16" s="118">
        <v>54.52</v>
      </c>
      <c r="C16" s="118">
        <v>45.48</v>
      </c>
      <c r="D16" s="119"/>
      <c r="E16" s="118">
        <v>56.28</v>
      </c>
      <c r="F16" s="118">
        <v>43.72</v>
      </c>
      <c r="G16" s="21"/>
      <c r="H16" s="21"/>
    </row>
    <row r="17" spans="1:18" x14ac:dyDescent="0.25">
      <c r="A17" s="121" t="s">
        <v>200</v>
      </c>
      <c r="B17" s="118">
        <v>54.11</v>
      </c>
      <c r="C17" s="118">
        <v>45.89</v>
      </c>
      <c r="D17" s="119"/>
      <c r="E17" s="118">
        <v>55.58</v>
      </c>
      <c r="F17" s="118">
        <v>44.42</v>
      </c>
      <c r="G17" s="21"/>
      <c r="H17" s="21"/>
    </row>
    <row r="18" spans="1:18" x14ac:dyDescent="0.25">
      <c r="A18" s="122" t="s">
        <v>251</v>
      </c>
      <c r="B18" s="115">
        <v>54.04</v>
      </c>
      <c r="C18" s="115">
        <v>45.96</v>
      </c>
      <c r="D18" s="119"/>
      <c r="E18" s="115">
        <v>55.63</v>
      </c>
      <c r="F18" s="115">
        <v>43.36</v>
      </c>
      <c r="G18" s="21"/>
      <c r="H18" s="21"/>
    </row>
    <row r="19" spans="1:18" x14ac:dyDescent="0.25">
      <c r="B19" s="21"/>
      <c r="C19" s="21"/>
      <c r="D19" s="21"/>
      <c r="E19" s="21"/>
      <c r="F19" s="21"/>
      <c r="G19" s="26"/>
      <c r="H19" s="26"/>
    </row>
    <row r="20" spans="1:18" ht="14.4" x14ac:dyDescent="0.3">
      <c r="A20" s="8" t="s">
        <v>173</v>
      </c>
      <c r="B20" s="57"/>
      <c r="C20" s="57"/>
      <c r="D20" s="57"/>
      <c r="E20" s="57"/>
      <c r="F20" s="57"/>
      <c r="G20" s="51"/>
      <c r="H20" s="51"/>
    </row>
    <row r="21" spans="1:18" ht="14.4" x14ac:dyDescent="0.3">
      <c r="A21" s="22" t="s">
        <v>266</v>
      </c>
      <c r="B21" s="51"/>
      <c r="C21" s="51"/>
      <c r="D21" s="51"/>
      <c r="E21" s="51"/>
      <c r="F21" s="51"/>
      <c r="H21" s="49"/>
    </row>
    <row r="22" spans="1:18" x14ac:dyDescent="0.25">
      <c r="I22" s="24"/>
      <c r="J22" s="21"/>
      <c r="K22" s="21"/>
      <c r="L22" s="21"/>
      <c r="M22" s="21"/>
      <c r="O22" s="24"/>
    </row>
    <row r="23" spans="1:18" x14ac:dyDescent="0.25">
      <c r="J23" s="176"/>
      <c r="K23" s="176"/>
      <c r="L23" s="176"/>
      <c r="M23" s="176"/>
      <c r="P23" s="177"/>
      <c r="Q23" s="177"/>
      <c r="R23" s="177"/>
    </row>
    <row r="24" spans="1:18" x14ac:dyDescent="0.25">
      <c r="A24" s="19" t="s">
        <v>265</v>
      </c>
      <c r="B24" s="19"/>
      <c r="J24" s="178"/>
      <c r="K24" s="178"/>
      <c r="L24" s="178"/>
      <c r="M24" s="178"/>
      <c r="P24" s="178"/>
      <c r="Q24" s="178"/>
      <c r="R24" s="178"/>
    </row>
    <row r="25" spans="1:18" x14ac:dyDescent="0.25">
      <c r="J25" s="178"/>
      <c r="K25" s="178"/>
      <c r="L25" s="178"/>
      <c r="M25" s="178"/>
      <c r="P25" s="178"/>
      <c r="Q25" s="178"/>
      <c r="R25" s="178"/>
    </row>
    <row r="26" spans="1:18" ht="39.6" x14ac:dyDescent="0.25">
      <c r="B26" s="116" t="s">
        <v>69</v>
      </c>
      <c r="C26" s="116" t="s">
        <v>70</v>
      </c>
      <c r="D26" s="24"/>
      <c r="E26" s="116" t="s">
        <v>71</v>
      </c>
      <c r="F26" s="116" t="s">
        <v>72</v>
      </c>
      <c r="J26" s="178"/>
      <c r="K26" s="178"/>
      <c r="L26" s="178"/>
      <c r="M26" s="178"/>
      <c r="P26" s="178"/>
      <c r="Q26" s="178"/>
      <c r="R26" s="178"/>
    </row>
    <row r="27" spans="1:18" x14ac:dyDescent="0.25">
      <c r="A27" s="117" t="s">
        <v>51</v>
      </c>
      <c r="B27" s="215">
        <v>10445</v>
      </c>
      <c r="C27" s="215">
        <v>8737</v>
      </c>
      <c r="D27" s="216"/>
      <c r="E27" s="215">
        <v>7956</v>
      </c>
      <c r="F27" s="215">
        <v>5802</v>
      </c>
      <c r="J27" s="178"/>
      <c r="K27" s="178"/>
      <c r="L27" s="178"/>
      <c r="M27" s="178"/>
      <c r="P27" s="178"/>
      <c r="Q27" s="178"/>
      <c r="R27" s="178"/>
    </row>
    <row r="28" spans="1:18" x14ac:dyDescent="0.25">
      <c r="A28" s="120" t="s">
        <v>52</v>
      </c>
      <c r="B28" s="215">
        <v>9839</v>
      </c>
      <c r="C28" s="215">
        <v>8393</v>
      </c>
      <c r="D28" s="216"/>
      <c r="E28" s="215">
        <v>8267</v>
      </c>
      <c r="F28" s="215">
        <v>5940</v>
      </c>
      <c r="J28" s="178"/>
      <c r="K28" s="178"/>
      <c r="L28" s="178"/>
      <c r="M28" s="178"/>
      <c r="P28" s="178"/>
      <c r="Q28" s="178"/>
      <c r="R28" s="178"/>
    </row>
    <row r="29" spans="1:18" x14ac:dyDescent="0.25">
      <c r="A29" s="120" t="s">
        <v>26</v>
      </c>
      <c r="B29" s="215">
        <v>10369</v>
      </c>
      <c r="C29" s="215">
        <v>8662</v>
      </c>
      <c r="D29" s="216"/>
      <c r="E29" s="215">
        <v>8446</v>
      </c>
      <c r="F29" s="215">
        <v>6350</v>
      </c>
      <c r="J29" s="178"/>
      <c r="K29" s="178"/>
      <c r="L29" s="178"/>
      <c r="M29" s="178"/>
      <c r="P29" s="178"/>
      <c r="Q29" s="178"/>
      <c r="R29" s="178"/>
    </row>
    <row r="30" spans="1:18" x14ac:dyDescent="0.25">
      <c r="A30" s="120" t="s">
        <v>27</v>
      </c>
      <c r="B30" s="215">
        <v>9806</v>
      </c>
      <c r="C30" s="215">
        <v>8297</v>
      </c>
      <c r="D30" s="216"/>
      <c r="E30" s="215">
        <v>8267</v>
      </c>
      <c r="F30" s="215">
        <v>6329</v>
      </c>
    </row>
    <row r="31" spans="1:18" x14ac:dyDescent="0.25">
      <c r="A31" s="120" t="s">
        <v>28</v>
      </c>
      <c r="B31" s="215">
        <v>9461</v>
      </c>
      <c r="C31" s="215">
        <v>7801</v>
      </c>
      <c r="D31" s="216"/>
      <c r="E31" s="215">
        <v>7999</v>
      </c>
      <c r="F31" s="215">
        <v>6367</v>
      </c>
    </row>
    <row r="32" spans="1:18" x14ac:dyDescent="0.25">
      <c r="A32" s="120" t="s">
        <v>29</v>
      </c>
      <c r="B32" s="215">
        <v>9395</v>
      </c>
      <c r="C32" s="215">
        <v>7763</v>
      </c>
      <c r="D32" s="216"/>
      <c r="E32" s="215">
        <v>8224</v>
      </c>
      <c r="F32" s="215">
        <v>6382</v>
      </c>
      <c r="I32" s="96"/>
    </row>
    <row r="33" spans="1:43" ht="14.4" x14ac:dyDescent="0.3">
      <c r="A33" s="120" t="s">
        <v>30</v>
      </c>
      <c r="B33" s="215">
        <v>9196</v>
      </c>
      <c r="C33" s="215">
        <v>7651</v>
      </c>
      <c r="D33" s="216"/>
      <c r="E33" s="215">
        <v>8119</v>
      </c>
      <c r="F33" s="215">
        <v>6446</v>
      </c>
      <c r="I33" s="51"/>
    </row>
    <row r="34" spans="1:43" x14ac:dyDescent="0.25">
      <c r="A34" s="121" t="s">
        <v>31</v>
      </c>
      <c r="B34" s="215">
        <v>9152</v>
      </c>
      <c r="C34" s="215">
        <v>7675</v>
      </c>
      <c r="D34" s="216"/>
      <c r="E34" s="215">
        <v>8172</v>
      </c>
      <c r="F34" s="215">
        <v>6506</v>
      </c>
    </row>
    <row r="35" spans="1:43" x14ac:dyDescent="0.25">
      <c r="A35" s="121" t="s">
        <v>32</v>
      </c>
      <c r="B35" s="215">
        <v>8814</v>
      </c>
      <c r="C35" s="215">
        <v>7225</v>
      </c>
      <c r="D35" s="216"/>
      <c r="E35" s="215">
        <v>7843</v>
      </c>
      <c r="F35" s="215">
        <v>6222</v>
      </c>
    </row>
    <row r="36" spans="1:43" x14ac:dyDescent="0.25">
      <c r="A36" s="121" t="s">
        <v>33</v>
      </c>
      <c r="B36" s="215">
        <v>8890</v>
      </c>
      <c r="C36" s="215">
        <v>7484</v>
      </c>
      <c r="D36" s="216"/>
      <c r="E36" s="215">
        <v>7759</v>
      </c>
      <c r="F36" s="215">
        <v>6156</v>
      </c>
    </row>
    <row r="37" spans="1:43" x14ac:dyDescent="0.25">
      <c r="A37" s="121" t="s">
        <v>140</v>
      </c>
      <c r="B37" s="215">
        <v>8885</v>
      </c>
      <c r="C37" s="215">
        <v>7184</v>
      </c>
      <c r="D37" s="216"/>
      <c r="E37" s="215">
        <v>6673</v>
      </c>
      <c r="F37" s="215">
        <v>5133</v>
      </c>
    </row>
    <row r="38" spans="1:43" x14ac:dyDescent="0.25">
      <c r="A38" s="121" t="s">
        <v>172</v>
      </c>
      <c r="B38" s="215">
        <v>8939</v>
      </c>
      <c r="C38" s="215">
        <v>7455</v>
      </c>
      <c r="D38" s="216"/>
      <c r="E38" s="215">
        <v>7646</v>
      </c>
      <c r="F38" s="215">
        <v>5942</v>
      </c>
    </row>
    <row r="39" spans="1:43" x14ac:dyDescent="0.25">
      <c r="A39" s="121" t="s">
        <v>200</v>
      </c>
      <c r="B39" s="215">
        <v>8505</v>
      </c>
      <c r="C39" s="215">
        <v>7214</v>
      </c>
      <c r="D39" s="216"/>
      <c r="E39" s="215">
        <v>7699</v>
      </c>
      <c r="F39" s="215">
        <v>6153</v>
      </c>
      <c r="G39" s="26"/>
      <c r="H39" s="26"/>
    </row>
    <row r="40" spans="1:43" x14ac:dyDescent="0.25">
      <c r="A40" s="122" t="s">
        <v>251</v>
      </c>
      <c r="B40" s="217">
        <v>8889</v>
      </c>
      <c r="C40" s="217">
        <v>7560</v>
      </c>
      <c r="D40" s="216"/>
      <c r="E40" s="217">
        <v>8448</v>
      </c>
      <c r="F40" s="217">
        <v>6739</v>
      </c>
      <c r="G40" s="26"/>
      <c r="H40" s="26"/>
    </row>
    <row r="41" spans="1:43" ht="14.4" x14ac:dyDescent="0.3">
      <c r="B41" s="21"/>
      <c r="C41" s="21"/>
      <c r="D41" s="21"/>
      <c r="E41" s="21"/>
      <c r="F41" s="21"/>
      <c r="G41" s="51"/>
      <c r="H41" s="51"/>
    </row>
    <row r="42" spans="1:43" x14ac:dyDescent="0.25">
      <c r="A42" s="8" t="s">
        <v>173</v>
      </c>
      <c r="B42" s="57"/>
      <c r="C42" s="57"/>
      <c r="D42" s="57"/>
      <c r="E42" s="57"/>
      <c r="F42" s="57"/>
    </row>
    <row r="43" spans="1:43" ht="14.4" x14ac:dyDescent="0.3">
      <c r="A43" s="22" t="s">
        <v>266</v>
      </c>
      <c r="B43" s="51"/>
      <c r="C43" s="51"/>
      <c r="D43" s="51"/>
      <c r="E43" s="51"/>
      <c r="F43" s="51"/>
    </row>
    <row r="45" spans="1:43" x14ac:dyDescent="0.25">
      <c r="A45" s="24" t="s">
        <v>205</v>
      </c>
    </row>
    <row r="47" spans="1:43" s="24" customFormat="1" x14ac:dyDescent="0.25">
      <c r="A47" s="81"/>
      <c r="B47" s="293" t="s">
        <v>206</v>
      </c>
      <c r="C47" s="293"/>
      <c r="D47" s="293"/>
      <c r="E47" s="293" t="s">
        <v>207</v>
      </c>
      <c r="F47" s="293"/>
      <c r="G47" s="293"/>
      <c r="H47" s="293" t="s">
        <v>208</v>
      </c>
      <c r="I47" s="293"/>
      <c r="J47" s="293"/>
      <c r="K47" s="293" t="s">
        <v>209</v>
      </c>
      <c r="L47" s="293"/>
      <c r="M47" s="293"/>
      <c r="N47" s="293" t="s">
        <v>210</v>
      </c>
      <c r="O47" s="293"/>
      <c r="P47" s="293"/>
      <c r="Q47" s="293" t="s">
        <v>211</v>
      </c>
      <c r="R47" s="293"/>
      <c r="S47" s="293"/>
      <c r="T47" s="293" t="s">
        <v>212</v>
      </c>
      <c r="U47" s="293"/>
      <c r="V47" s="293"/>
      <c r="W47" s="293" t="s">
        <v>213</v>
      </c>
      <c r="X47" s="293"/>
      <c r="Y47" s="293"/>
      <c r="Z47" s="293" t="s">
        <v>214</v>
      </c>
      <c r="AA47" s="293"/>
      <c r="AB47" s="293"/>
      <c r="AC47" s="293" t="s">
        <v>215</v>
      </c>
      <c r="AD47" s="293"/>
      <c r="AE47" s="293"/>
      <c r="AF47" s="293" t="s">
        <v>216</v>
      </c>
      <c r="AG47" s="293"/>
      <c r="AH47" s="293"/>
      <c r="AI47" s="293" t="s">
        <v>217</v>
      </c>
      <c r="AJ47" s="293"/>
      <c r="AK47" s="293"/>
      <c r="AL47" s="293" t="s">
        <v>218</v>
      </c>
      <c r="AM47" s="293"/>
      <c r="AN47" s="293"/>
      <c r="AO47" s="293" t="s">
        <v>267</v>
      </c>
      <c r="AP47" s="293"/>
      <c r="AQ47" s="293"/>
    </row>
    <row r="48" spans="1:43" s="177" customFormat="1" x14ac:dyDescent="0.25">
      <c r="A48" s="78" t="s">
        <v>219</v>
      </c>
      <c r="B48" s="78" t="s">
        <v>0</v>
      </c>
      <c r="C48" s="78" t="s">
        <v>20</v>
      </c>
      <c r="D48" s="78" t="s">
        <v>220</v>
      </c>
      <c r="E48" s="78" t="s">
        <v>0</v>
      </c>
      <c r="F48" s="78" t="s">
        <v>20</v>
      </c>
      <c r="G48" s="78" t="s">
        <v>220</v>
      </c>
      <c r="H48" s="78" t="s">
        <v>0</v>
      </c>
      <c r="I48" s="78" t="s">
        <v>20</v>
      </c>
      <c r="J48" s="78" t="s">
        <v>220</v>
      </c>
      <c r="K48" s="78" t="s">
        <v>0</v>
      </c>
      <c r="L48" s="78" t="s">
        <v>20</v>
      </c>
      <c r="M48" s="78" t="s">
        <v>220</v>
      </c>
      <c r="N48" s="78" t="s">
        <v>0</v>
      </c>
      <c r="O48" s="78" t="s">
        <v>20</v>
      </c>
      <c r="P48" s="78" t="s">
        <v>220</v>
      </c>
      <c r="Q48" s="78" t="s">
        <v>0</v>
      </c>
      <c r="R48" s="78" t="s">
        <v>20</v>
      </c>
      <c r="S48" s="78" t="s">
        <v>220</v>
      </c>
      <c r="T48" s="78" t="s">
        <v>0</v>
      </c>
      <c r="U48" s="78" t="s">
        <v>20</v>
      </c>
      <c r="V48" s="78" t="s">
        <v>220</v>
      </c>
      <c r="W48" s="78" t="s">
        <v>0</v>
      </c>
      <c r="X48" s="78" t="s">
        <v>20</v>
      </c>
      <c r="Y48" s="78" t="s">
        <v>220</v>
      </c>
      <c r="Z48" s="78" t="s">
        <v>0</v>
      </c>
      <c r="AA48" s="78" t="s">
        <v>20</v>
      </c>
      <c r="AB48" s="78" t="s">
        <v>220</v>
      </c>
      <c r="AC48" s="78" t="s">
        <v>0</v>
      </c>
      <c r="AD48" s="78" t="s">
        <v>20</v>
      </c>
      <c r="AE48" s="78" t="s">
        <v>220</v>
      </c>
      <c r="AF48" s="78" t="s">
        <v>0</v>
      </c>
      <c r="AG48" s="78" t="s">
        <v>20</v>
      </c>
      <c r="AH48" s="78" t="s">
        <v>220</v>
      </c>
      <c r="AI48" s="78" t="s">
        <v>0</v>
      </c>
      <c r="AJ48" s="78" t="s">
        <v>20</v>
      </c>
      <c r="AK48" s="78" t="s">
        <v>220</v>
      </c>
      <c r="AL48" s="78" t="s">
        <v>0</v>
      </c>
      <c r="AM48" s="78" t="s">
        <v>20</v>
      </c>
      <c r="AN48" s="78" t="s">
        <v>220</v>
      </c>
      <c r="AO48" s="78" t="s">
        <v>0</v>
      </c>
      <c r="AP48" s="78" t="s">
        <v>20</v>
      </c>
      <c r="AQ48" s="78" t="s">
        <v>220</v>
      </c>
    </row>
    <row r="49" spans="1:43" x14ac:dyDescent="0.25">
      <c r="A49" s="76" t="s">
        <v>192</v>
      </c>
      <c r="B49" s="130">
        <v>384</v>
      </c>
      <c r="C49" s="130">
        <v>125</v>
      </c>
      <c r="D49" s="130">
        <v>509</v>
      </c>
      <c r="E49" s="130">
        <v>383</v>
      </c>
      <c r="F49" s="130">
        <v>129</v>
      </c>
      <c r="G49" s="130">
        <v>512</v>
      </c>
      <c r="H49" s="130">
        <v>420</v>
      </c>
      <c r="I49" s="130">
        <v>135</v>
      </c>
      <c r="J49" s="130">
        <v>555</v>
      </c>
      <c r="K49" s="130">
        <v>427</v>
      </c>
      <c r="L49" s="130">
        <v>159</v>
      </c>
      <c r="M49" s="130">
        <v>586</v>
      </c>
      <c r="N49" s="130">
        <v>385</v>
      </c>
      <c r="O49" s="130">
        <v>149</v>
      </c>
      <c r="P49" s="130">
        <v>534</v>
      </c>
      <c r="Q49" s="130">
        <v>438</v>
      </c>
      <c r="R49" s="130">
        <v>169</v>
      </c>
      <c r="S49" s="130">
        <v>607</v>
      </c>
      <c r="T49" s="130">
        <v>437</v>
      </c>
      <c r="U49" s="130">
        <v>152</v>
      </c>
      <c r="V49" s="130">
        <v>589</v>
      </c>
      <c r="W49" s="130">
        <v>415</v>
      </c>
      <c r="X49" s="130">
        <v>152</v>
      </c>
      <c r="Y49" s="130">
        <v>567</v>
      </c>
      <c r="Z49" s="130">
        <v>436</v>
      </c>
      <c r="AA49" s="130">
        <v>160</v>
      </c>
      <c r="AB49" s="130">
        <v>596</v>
      </c>
      <c r="AC49" s="130">
        <v>376</v>
      </c>
      <c r="AD49" s="130">
        <v>139</v>
      </c>
      <c r="AE49" s="130">
        <v>515</v>
      </c>
      <c r="AF49" s="130">
        <v>379</v>
      </c>
      <c r="AG49" s="130">
        <v>122</v>
      </c>
      <c r="AH49" s="130">
        <v>501</v>
      </c>
      <c r="AI49" s="130">
        <v>510</v>
      </c>
      <c r="AJ49" s="130">
        <v>137</v>
      </c>
      <c r="AK49" s="130">
        <v>647</v>
      </c>
      <c r="AL49" s="130">
        <v>472</v>
      </c>
      <c r="AM49" s="130">
        <v>151</v>
      </c>
      <c r="AN49" s="130">
        <v>623</v>
      </c>
      <c r="AO49" s="130">
        <v>530</v>
      </c>
      <c r="AP49" s="130">
        <v>153</v>
      </c>
      <c r="AQ49" s="130">
        <v>683</v>
      </c>
    </row>
    <row r="50" spans="1:43" x14ac:dyDescent="0.25">
      <c r="A50" s="76" t="s">
        <v>37</v>
      </c>
      <c r="B50" s="130">
        <v>609</v>
      </c>
      <c r="C50" s="130">
        <v>216</v>
      </c>
      <c r="D50" s="130">
        <v>825</v>
      </c>
      <c r="E50" s="130">
        <v>596</v>
      </c>
      <c r="F50" s="130">
        <v>218</v>
      </c>
      <c r="G50" s="130">
        <v>814</v>
      </c>
      <c r="H50" s="130">
        <v>689</v>
      </c>
      <c r="I50" s="130">
        <v>279</v>
      </c>
      <c r="J50" s="130">
        <v>968</v>
      </c>
      <c r="K50" s="130">
        <v>677</v>
      </c>
      <c r="L50" s="130">
        <v>215</v>
      </c>
      <c r="M50" s="130">
        <v>892</v>
      </c>
      <c r="N50" s="130">
        <v>597</v>
      </c>
      <c r="O50" s="130">
        <v>213</v>
      </c>
      <c r="P50" s="130">
        <v>810</v>
      </c>
      <c r="Q50" s="130">
        <v>657</v>
      </c>
      <c r="R50" s="130">
        <v>228</v>
      </c>
      <c r="S50" s="130">
        <v>885</v>
      </c>
      <c r="T50" s="130">
        <v>707</v>
      </c>
      <c r="U50" s="130">
        <v>275</v>
      </c>
      <c r="V50" s="130">
        <v>982</v>
      </c>
      <c r="W50" s="130">
        <v>681</v>
      </c>
      <c r="X50" s="130">
        <v>273</v>
      </c>
      <c r="Y50" s="130">
        <v>954</v>
      </c>
      <c r="Z50" s="130">
        <v>696</v>
      </c>
      <c r="AA50" s="130">
        <v>259</v>
      </c>
      <c r="AB50" s="130">
        <v>955</v>
      </c>
      <c r="AC50" s="130">
        <v>699</v>
      </c>
      <c r="AD50" s="130">
        <v>237</v>
      </c>
      <c r="AE50" s="130">
        <v>936</v>
      </c>
      <c r="AF50" s="130">
        <v>557</v>
      </c>
      <c r="AG50" s="130">
        <v>227</v>
      </c>
      <c r="AH50" s="130">
        <v>784</v>
      </c>
      <c r="AI50" s="130">
        <v>663</v>
      </c>
      <c r="AJ50" s="130">
        <v>245</v>
      </c>
      <c r="AK50" s="130">
        <v>908</v>
      </c>
      <c r="AL50" s="130">
        <v>709</v>
      </c>
      <c r="AM50" s="130">
        <v>277</v>
      </c>
      <c r="AN50" s="130">
        <v>986</v>
      </c>
      <c r="AO50" s="130">
        <v>779</v>
      </c>
      <c r="AP50" s="130">
        <v>300</v>
      </c>
      <c r="AQ50" s="130">
        <v>1079</v>
      </c>
    </row>
    <row r="51" spans="1:43" x14ac:dyDescent="0.25">
      <c r="A51" s="76" t="s">
        <v>224</v>
      </c>
      <c r="B51" s="130">
        <v>308</v>
      </c>
      <c r="C51" s="130">
        <v>176</v>
      </c>
      <c r="D51" s="130">
        <v>484</v>
      </c>
      <c r="E51" s="130">
        <v>318</v>
      </c>
      <c r="F51" s="130">
        <v>223</v>
      </c>
      <c r="G51" s="130">
        <v>541</v>
      </c>
      <c r="H51" s="130">
        <v>348</v>
      </c>
      <c r="I51" s="130">
        <v>246</v>
      </c>
      <c r="J51" s="130">
        <v>594</v>
      </c>
      <c r="K51" s="130">
        <v>351</v>
      </c>
      <c r="L51" s="130">
        <v>254</v>
      </c>
      <c r="M51" s="130">
        <v>605</v>
      </c>
      <c r="N51" s="130">
        <v>346</v>
      </c>
      <c r="O51" s="130">
        <v>247</v>
      </c>
      <c r="P51" s="130">
        <v>593</v>
      </c>
      <c r="Q51" s="130">
        <v>323</v>
      </c>
      <c r="R51" s="130">
        <v>234</v>
      </c>
      <c r="S51" s="130">
        <v>557</v>
      </c>
      <c r="T51" s="130">
        <v>364</v>
      </c>
      <c r="U51" s="130">
        <v>271</v>
      </c>
      <c r="V51" s="130">
        <v>635</v>
      </c>
      <c r="W51" s="130">
        <v>356</v>
      </c>
      <c r="X51" s="130">
        <v>211</v>
      </c>
      <c r="Y51" s="130">
        <v>567</v>
      </c>
      <c r="Z51" s="130">
        <v>335</v>
      </c>
      <c r="AA51" s="130">
        <v>212</v>
      </c>
      <c r="AB51" s="130">
        <v>547</v>
      </c>
      <c r="AC51" s="130">
        <v>300</v>
      </c>
      <c r="AD51" s="130">
        <v>219</v>
      </c>
      <c r="AE51" s="130">
        <v>519</v>
      </c>
      <c r="AF51" s="130">
        <v>279</v>
      </c>
      <c r="AG51" s="130">
        <v>175</v>
      </c>
      <c r="AH51" s="130">
        <v>454</v>
      </c>
      <c r="AI51" s="130">
        <v>293</v>
      </c>
      <c r="AJ51" s="130">
        <v>190</v>
      </c>
      <c r="AK51" s="130">
        <v>483</v>
      </c>
      <c r="AL51" s="130">
        <v>314</v>
      </c>
      <c r="AM51" s="130">
        <v>202</v>
      </c>
      <c r="AN51" s="130">
        <v>516</v>
      </c>
      <c r="AO51" s="130">
        <v>361</v>
      </c>
      <c r="AP51" s="130">
        <v>259</v>
      </c>
      <c r="AQ51" s="130">
        <v>620</v>
      </c>
    </row>
    <row r="52" spans="1:43" x14ac:dyDescent="0.25">
      <c r="A52" s="76" t="s">
        <v>176</v>
      </c>
      <c r="B52" s="130">
        <v>651</v>
      </c>
      <c r="C52" s="130">
        <v>471</v>
      </c>
      <c r="D52" s="130">
        <v>1122</v>
      </c>
      <c r="E52" s="130">
        <v>657</v>
      </c>
      <c r="F52" s="130">
        <v>484</v>
      </c>
      <c r="G52" s="130">
        <v>1141</v>
      </c>
      <c r="H52" s="130">
        <v>695</v>
      </c>
      <c r="I52" s="130">
        <v>544</v>
      </c>
      <c r="J52" s="130">
        <v>1239</v>
      </c>
      <c r="K52" s="130">
        <v>673</v>
      </c>
      <c r="L52" s="130">
        <v>552</v>
      </c>
      <c r="M52" s="130">
        <v>1225</v>
      </c>
      <c r="N52" s="130">
        <v>670</v>
      </c>
      <c r="O52" s="130">
        <v>538</v>
      </c>
      <c r="P52" s="130">
        <v>1208</v>
      </c>
      <c r="Q52" s="130">
        <v>698</v>
      </c>
      <c r="R52" s="130">
        <v>550</v>
      </c>
      <c r="S52" s="130">
        <v>1248</v>
      </c>
      <c r="T52" s="130">
        <v>629</v>
      </c>
      <c r="U52" s="130">
        <v>556</v>
      </c>
      <c r="V52" s="130">
        <v>1185</v>
      </c>
      <c r="W52" s="130">
        <v>715</v>
      </c>
      <c r="X52" s="130">
        <v>543</v>
      </c>
      <c r="Y52" s="130">
        <v>1258</v>
      </c>
      <c r="Z52" s="130">
        <v>616</v>
      </c>
      <c r="AA52" s="130">
        <v>464</v>
      </c>
      <c r="AB52" s="130">
        <v>1080</v>
      </c>
      <c r="AC52" s="130">
        <v>616</v>
      </c>
      <c r="AD52" s="130">
        <v>490</v>
      </c>
      <c r="AE52" s="130">
        <v>1106</v>
      </c>
      <c r="AF52" s="130">
        <v>479</v>
      </c>
      <c r="AG52" s="130">
        <v>420</v>
      </c>
      <c r="AH52" s="130">
        <v>899</v>
      </c>
      <c r="AI52" s="130">
        <v>589</v>
      </c>
      <c r="AJ52" s="130">
        <v>497</v>
      </c>
      <c r="AK52" s="130">
        <v>1086</v>
      </c>
      <c r="AL52" s="130">
        <v>610</v>
      </c>
      <c r="AM52" s="130">
        <v>542</v>
      </c>
      <c r="AN52" s="130">
        <v>1152</v>
      </c>
      <c r="AO52" s="130">
        <v>692</v>
      </c>
      <c r="AP52" s="130">
        <v>606</v>
      </c>
      <c r="AQ52" s="130">
        <v>1298</v>
      </c>
    </row>
    <row r="53" spans="1:43" x14ac:dyDescent="0.25">
      <c r="A53" s="76" t="s">
        <v>221</v>
      </c>
      <c r="B53" s="130">
        <v>1066</v>
      </c>
      <c r="C53" s="130">
        <v>1317</v>
      </c>
      <c r="D53" s="130">
        <v>2383</v>
      </c>
      <c r="E53" s="130">
        <v>1108</v>
      </c>
      <c r="F53" s="130">
        <v>1246</v>
      </c>
      <c r="G53" s="130">
        <v>2354</v>
      </c>
      <c r="H53" s="130">
        <v>1084</v>
      </c>
      <c r="I53" s="130">
        <v>1348</v>
      </c>
      <c r="J53" s="130">
        <v>2432</v>
      </c>
      <c r="K53" s="130">
        <v>1042</v>
      </c>
      <c r="L53" s="130">
        <v>1378</v>
      </c>
      <c r="M53" s="130">
        <v>2420</v>
      </c>
      <c r="N53" s="130">
        <v>1050</v>
      </c>
      <c r="O53" s="130">
        <v>1270</v>
      </c>
      <c r="P53" s="130">
        <v>2320</v>
      </c>
      <c r="Q53" s="130">
        <v>1001</v>
      </c>
      <c r="R53" s="130">
        <v>1355</v>
      </c>
      <c r="S53" s="130">
        <v>2356</v>
      </c>
      <c r="T53" s="130">
        <v>1090</v>
      </c>
      <c r="U53" s="130">
        <v>1385</v>
      </c>
      <c r="V53" s="130">
        <v>2475</v>
      </c>
      <c r="W53" s="130">
        <v>1033</v>
      </c>
      <c r="X53" s="130">
        <v>1383</v>
      </c>
      <c r="Y53" s="130">
        <v>2416</v>
      </c>
      <c r="Z53" s="130">
        <v>1016</v>
      </c>
      <c r="AA53" s="130">
        <v>1434</v>
      </c>
      <c r="AB53" s="130">
        <v>2450</v>
      </c>
      <c r="AC53" s="130">
        <v>1089</v>
      </c>
      <c r="AD53" s="130">
        <v>1464</v>
      </c>
      <c r="AE53" s="130">
        <v>2553</v>
      </c>
      <c r="AF53" s="130">
        <v>890</v>
      </c>
      <c r="AG53" s="130">
        <v>1208</v>
      </c>
      <c r="AH53" s="130">
        <v>2098</v>
      </c>
      <c r="AI53" s="130">
        <v>1063</v>
      </c>
      <c r="AJ53" s="130">
        <v>1466</v>
      </c>
      <c r="AK53" s="130">
        <v>2529</v>
      </c>
      <c r="AL53" s="130">
        <v>1097</v>
      </c>
      <c r="AM53" s="130">
        <v>1487</v>
      </c>
      <c r="AN53" s="130">
        <v>2584</v>
      </c>
      <c r="AO53" s="130">
        <v>1253</v>
      </c>
      <c r="AP53" s="130">
        <v>1714</v>
      </c>
      <c r="AQ53" s="130">
        <v>2967</v>
      </c>
    </row>
    <row r="54" spans="1:43" x14ac:dyDescent="0.25">
      <c r="A54" s="76" t="s">
        <v>222</v>
      </c>
      <c r="B54" s="130">
        <v>1395</v>
      </c>
      <c r="C54" s="130">
        <v>1669</v>
      </c>
      <c r="D54" s="130">
        <v>3064</v>
      </c>
      <c r="E54" s="130">
        <v>1417</v>
      </c>
      <c r="F54" s="130">
        <v>1750</v>
      </c>
      <c r="G54" s="130">
        <v>3167</v>
      </c>
      <c r="H54" s="130">
        <v>1360</v>
      </c>
      <c r="I54" s="130">
        <v>1768</v>
      </c>
      <c r="J54" s="130">
        <v>3128</v>
      </c>
      <c r="K54" s="130">
        <v>1317</v>
      </c>
      <c r="L54" s="130">
        <v>1701</v>
      </c>
      <c r="M54" s="130">
        <v>3018</v>
      </c>
      <c r="N54" s="130">
        <v>1253</v>
      </c>
      <c r="O54" s="130">
        <v>1773</v>
      </c>
      <c r="P54" s="130">
        <v>3026</v>
      </c>
      <c r="Q54" s="130">
        <v>1249</v>
      </c>
      <c r="R54" s="130">
        <v>1719</v>
      </c>
      <c r="S54" s="130">
        <v>2968</v>
      </c>
      <c r="T54" s="130">
        <v>1247</v>
      </c>
      <c r="U54" s="130">
        <v>1702</v>
      </c>
      <c r="V54" s="130">
        <v>2949</v>
      </c>
      <c r="W54" s="130">
        <v>1266</v>
      </c>
      <c r="X54" s="130">
        <v>1786</v>
      </c>
      <c r="Y54" s="130">
        <v>3052</v>
      </c>
      <c r="Z54" s="130">
        <v>1207</v>
      </c>
      <c r="AA54" s="130">
        <v>1667</v>
      </c>
      <c r="AB54" s="130">
        <v>2874</v>
      </c>
      <c r="AC54" s="130">
        <v>1132</v>
      </c>
      <c r="AD54" s="130">
        <v>1541</v>
      </c>
      <c r="AE54" s="130">
        <v>2673</v>
      </c>
      <c r="AF54" s="130">
        <v>960</v>
      </c>
      <c r="AG54" s="130">
        <v>1266</v>
      </c>
      <c r="AH54" s="130">
        <v>2226</v>
      </c>
      <c r="AI54" s="130">
        <v>1141</v>
      </c>
      <c r="AJ54" s="130">
        <v>1424</v>
      </c>
      <c r="AK54" s="130">
        <v>2565</v>
      </c>
      <c r="AL54" s="130">
        <v>1038</v>
      </c>
      <c r="AM54" s="130">
        <v>1498</v>
      </c>
      <c r="AN54" s="130">
        <v>2536</v>
      </c>
      <c r="AO54" s="130">
        <v>1102</v>
      </c>
      <c r="AP54" s="130">
        <v>1449</v>
      </c>
      <c r="AQ54" s="130">
        <v>2551</v>
      </c>
    </row>
    <row r="55" spans="1:43" x14ac:dyDescent="0.25">
      <c r="A55" s="76" t="s">
        <v>86</v>
      </c>
      <c r="B55" s="130">
        <v>927</v>
      </c>
      <c r="C55" s="130">
        <v>879</v>
      </c>
      <c r="D55" s="130">
        <v>1806</v>
      </c>
      <c r="E55" s="130">
        <v>1074</v>
      </c>
      <c r="F55" s="130">
        <v>905</v>
      </c>
      <c r="G55" s="130">
        <v>1979</v>
      </c>
      <c r="H55" s="130">
        <v>1071</v>
      </c>
      <c r="I55" s="130">
        <v>959</v>
      </c>
      <c r="J55" s="130">
        <v>2030</v>
      </c>
      <c r="K55" s="130">
        <v>1029</v>
      </c>
      <c r="L55" s="130">
        <v>940</v>
      </c>
      <c r="M55" s="130">
        <v>1969</v>
      </c>
      <c r="N55" s="130">
        <v>1019</v>
      </c>
      <c r="O55" s="130">
        <v>1020</v>
      </c>
      <c r="P55" s="130">
        <v>2039</v>
      </c>
      <c r="Q55" s="130">
        <v>1048</v>
      </c>
      <c r="R55" s="130">
        <v>948</v>
      </c>
      <c r="S55" s="130">
        <v>1996</v>
      </c>
      <c r="T55" s="130">
        <v>984</v>
      </c>
      <c r="U55" s="130">
        <v>932</v>
      </c>
      <c r="V55" s="130">
        <v>1916</v>
      </c>
      <c r="W55" s="130">
        <v>952</v>
      </c>
      <c r="X55" s="130">
        <v>875</v>
      </c>
      <c r="Y55" s="130">
        <v>1827</v>
      </c>
      <c r="Z55" s="130">
        <v>899</v>
      </c>
      <c r="AA55" s="130">
        <v>887</v>
      </c>
      <c r="AB55" s="130">
        <v>1786</v>
      </c>
      <c r="AC55" s="130">
        <v>926</v>
      </c>
      <c r="AD55" s="130">
        <v>887</v>
      </c>
      <c r="AE55" s="130">
        <v>1813</v>
      </c>
      <c r="AF55" s="130">
        <v>778</v>
      </c>
      <c r="AG55" s="130">
        <v>691</v>
      </c>
      <c r="AH55" s="130">
        <v>1469</v>
      </c>
      <c r="AI55" s="130">
        <v>913</v>
      </c>
      <c r="AJ55" s="130">
        <v>821</v>
      </c>
      <c r="AK55" s="130">
        <v>1734</v>
      </c>
      <c r="AL55" s="130">
        <v>830</v>
      </c>
      <c r="AM55" s="130">
        <v>795</v>
      </c>
      <c r="AN55" s="130">
        <v>1625</v>
      </c>
      <c r="AO55" s="130">
        <v>896</v>
      </c>
      <c r="AP55" s="130">
        <v>895</v>
      </c>
      <c r="AQ55" s="130">
        <v>1791</v>
      </c>
    </row>
    <row r="56" spans="1:43" x14ac:dyDescent="0.25">
      <c r="A56" s="76" t="s">
        <v>39</v>
      </c>
      <c r="B56" s="130">
        <v>1039</v>
      </c>
      <c r="C56" s="130">
        <v>291</v>
      </c>
      <c r="D56" s="130">
        <v>1330</v>
      </c>
      <c r="E56" s="130">
        <v>1109</v>
      </c>
      <c r="F56" s="130">
        <v>337</v>
      </c>
      <c r="G56" s="130">
        <v>1446</v>
      </c>
      <c r="H56" s="130">
        <v>1178</v>
      </c>
      <c r="I56" s="130">
        <v>432</v>
      </c>
      <c r="J56" s="130">
        <v>1610</v>
      </c>
      <c r="K56" s="130">
        <v>1212</v>
      </c>
      <c r="L56" s="130">
        <v>419</v>
      </c>
      <c r="M56" s="130">
        <v>1631</v>
      </c>
      <c r="N56" s="130">
        <v>1178</v>
      </c>
      <c r="O56" s="130">
        <v>436</v>
      </c>
      <c r="P56" s="130">
        <v>1614</v>
      </c>
      <c r="Q56" s="130">
        <v>1255</v>
      </c>
      <c r="R56" s="130">
        <v>472</v>
      </c>
      <c r="S56" s="130">
        <v>1727</v>
      </c>
      <c r="T56" s="130">
        <v>1217</v>
      </c>
      <c r="U56" s="130">
        <v>461</v>
      </c>
      <c r="V56" s="130">
        <v>1678</v>
      </c>
      <c r="W56" s="130">
        <v>1289</v>
      </c>
      <c r="X56" s="130">
        <v>507</v>
      </c>
      <c r="Y56" s="130">
        <v>1796</v>
      </c>
      <c r="Z56" s="130">
        <v>1230</v>
      </c>
      <c r="AA56" s="130">
        <v>478</v>
      </c>
      <c r="AB56" s="130">
        <v>1708</v>
      </c>
      <c r="AC56" s="130">
        <v>1251</v>
      </c>
      <c r="AD56" s="130">
        <v>511</v>
      </c>
      <c r="AE56" s="130">
        <v>1762</v>
      </c>
      <c r="AF56" s="130">
        <v>1155</v>
      </c>
      <c r="AG56" s="130">
        <v>438</v>
      </c>
      <c r="AH56" s="130">
        <v>1593</v>
      </c>
      <c r="AI56" s="130">
        <v>1165</v>
      </c>
      <c r="AJ56" s="130">
        <v>527</v>
      </c>
      <c r="AK56" s="130">
        <v>1692</v>
      </c>
      <c r="AL56" s="130">
        <v>1206</v>
      </c>
      <c r="AM56" s="130">
        <v>535</v>
      </c>
      <c r="AN56" s="130">
        <v>1741</v>
      </c>
      <c r="AO56" s="130">
        <v>1351</v>
      </c>
      <c r="AP56" s="130">
        <v>569</v>
      </c>
      <c r="AQ56" s="130">
        <v>1920</v>
      </c>
    </row>
    <row r="57" spans="1:43" x14ac:dyDescent="0.25">
      <c r="A57" s="76" t="s">
        <v>40</v>
      </c>
      <c r="B57" s="130">
        <v>1325</v>
      </c>
      <c r="C57" s="130">
        <v>366</v>
      </c>
      <c r="D57" s="130">
        <v>1691</v>
      </c>
      <c r="E57" s="130">
        <v>1357</v>
      </c>
      <c r="F57" s="130">
        <v>386</v>
      </c>
      <c r="G57" s="130">
        <v>1743</v>
      </c>
      <c r="H57" s="130">
        <v>1373</v>
      </c>
      <c r="I57" s="130">
        <v>403</v>
      </c>
      <c r="J57" s="130">
        <v>1776</v>
      </c>
      <c r="K57" s="130">
        <v>1343</v>
      </c>
      <c r="L57" s="130">
        <v>457</v>
      </c>
      <c r="M57" s="130">
        <v>1800</v>
      </c>
      <c r="N57" s="130">
        <v>1258</v>
      </c>
      <c r="O57" s="130">
        <v>446</v>
      </c>
      <c r="P57" s="130">
        <v>1704</v>
      </c>
      <c r="Q57" s="130">
        <v>1328</v>
      </c>
      <c r="R57" s="130">
        <v>427</v>
      </c>
      <c r="S57" s="130">
        <v>1755</v>
      </c>
      <c r="T57" s="130">
        <v>1210</v>
      </c>
      <c r="U57" s="130">
        <v>420</v>
      </c>
      <c r="V57" s="130">
        <v>1630</v>
      </c>
      <c r="W57" s="130">
        <v>1220</v>
      </c>
      <c r="X57" s="130">
        <v>474</v>
      </c>
      <c r="Y57" s="130">
        <v>1694</v>
      </c>
      <c r="Z57" s="130">
        <v>1160</v>
      </c>
      <c r="AA57" s="130">
        <v>388</v>
      </c>
      <c r="AB57" s="130">
        <v>1548</v>
      </c>
      <c r="AC57" s="130">
        <v>1127</v>
      </c>
      <c r="AD57" s="130">
        <v>406</v>
      </c>
      <c r="AE57" s="130">
        <v>1533</v>
      </c>
      <c r="AF57" s="130">
        <v>996</v>
      </c>
      <c r="AG57" s="130">
        <v>349</v>
      </c>
      <c r="AH57" s="130">
        <v>1345</v>
      </c>
      <c r="AI57" s="130">
        <v>1075</v>
      </c>
      <c r="AJ57" s="130">
        <v>391</v>
      </c>
      <c r="AK57" s="130">
        <v>1466</v>
      </c>
      <c r="AL57" s="130">
        <v>1199</v>
      </c>
      <c r="AM57" s="130">
        <v>386</v>
      </c>
      <c r="AN57" s="130">
        <v>1585</v>
      </c>
      <c r="AO57" s="130">
        <v>1223</v>
      </c>
      <c r="AP57" s="130">
        <v>446</v>
      </c>
      <c r="AQ57" s="130">
        <v>1669</v>
      </c>
    </row>
    <row r="58" spans="1:43" x14ac:dyDescent="0.25">
      <c r="A58" s="76" t="s">
        <v>223</v>
      </c>
      <c r="B58" s="130">
        <v>210</v>
      </c>
      <c r="C58" s="130">
        <v>257</v>
      </c>
      <c r="D58" s="130">
        <v>467</v>
      </c>
      <c r="E58" s="130">
        <v>248</v>
      </c>
      <c r="F58" s="130">
        <v>262</v>
      </c>
      <c r="G58" s="130">
        <v>510</v>
      </c>
      <c r="H58" s="130">
        <v>228</v>
      </c>
      <c r="I58" s="130">
        <v>236</v>
      </c>
      <c r="J58" s="130">
        <v>464</v>
      </c>
      <c r="K58" s="130">
        <v>196</v>
      </c>
      <c r="L58" s="130">
        <v>254</v>
      </c>
      <c r="M58" s="130">
        <v>450</v>
      </c>
      <c r="N58" s="130">
        <v>243</v>
      </c>
      <c r="O58" s="130">
        <v>275</v>
      </c>
      <c r="P58" s="130">
        <v>518</v>
      </c>
      <c r="Q58" s="130">
        <v>227</v>
      </c>
      <c r="R58" s="130">
        <v>280</v>
      </c>
      <c r="S58" s="130">
        <v>507</v>
      </c>
      <c r="T58" s="130">
        <v>234</v>
      </c>
      <c r="U58" s="130">
        <v>292</v>
      </c>
      <c r="V58" s="130">
        <v>526</v>
      </c>
      <c r="W58" s="130">
        <v>245</v>
      </c>
      <c r="X58" s="130">
        <v>302</v>
      </c>
      <c r="Y58" s="130">
        <v>547</v>
      </c>
      <c r="Z58" s="130">
        <v>248</v>
      </c>
      <c r="AA58" s="130">
        <v>273</v>
      </c>
      <c r="AB58" s="130">
        <v>521</v>
      </c>
      <c r="AC58" s="130">
        <v>243</v>
      </c>
      <c r="AD58" s="130">
        <v>262</v>
      </c>
      <c r="AE58" s="130">
        <v>505</v>
      </c>
      <c r="AF58" s="130">
        <v>200</v>
      </c>
      <c r="AG58" s="130">
        <v>237</v>
      </c>
      <c r="AH58" s="130">
        <v>437</v>
      </c>
      <c r="AI58" s="130">
        <v>234</v>
      </c>
      <c r="AJ58" s="130">
        <v>244</v>
      </c>
      <c r="AK58" s="130">
        <v>478</v>
      </c>
      <c r="AL58" s="130">
        <v>224</v>
      </c>
      <c r="AM58" s="130">
        <v>280</v>
      </c>
      <c r="AN58" s="130">
        <v>504</v>
      </c>
      <c r="AO58" s="130">
        <v>261</v>
      </c>
      <c r="AP58" s="130">
        <v>348</v>
      </c>
      <c r="AQ58" s="130">
        <v>609</v>
      </c>
    </row>
    <row r="59" spans="1:43" x14ac:dyDescent="0.25">
      <c r="A59" s="76"/>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row>
    <row r="60" spans="1:43" s="24" customFormat="1" x14ac:dyDescent="0.25">
      <c r="A60" s="190" t="s">
        <v>220</v>
      </c>
      <c r="B60" s="218">
        <v>7956</v>
      </c>
      <c r="C60" s="218">
        <v>5802</v>
      </c>
      <c r="D60" s="218">
        <v>13758</v>
      </c>
      <c r="E60" s="218">
        <v>8267</v>
      </c>
      <c r="F60" s="218">
        <v>5940</v>
      </c>
      <c r="G60" s="218">
        <v>14207</v>
      </c>
      <c r="H60" s="218">
        <v>8446</v>
      </c>
      <c r="I60" s="218">
        <v>6350</v>
      </c>
      <c r="J60" s="218">
        <v>14796</v>
      </c>
      <c r="K60" s="218">
        <v>8267</v>
      </c>
      <c r="L60" s="218">
        <v>6329</v>
      </c>
      <c r="M60" s="218">
        <v>14596</v>
      </c>
      <c r="N60" s="218">
        <v>7999</v>
      </c>
      <c r="O60" s="218">
        <v>6367</v>
      </c>
      <c r="P60" s="218">
        <v>14366</v>
      </c>
      <c r="Q60" s="218">
        <v>8224</v>
      </c>
      <c r="R60" s="218">
        <v>6382</v>
      </c>
      <c r="S60" s="218">
        <v>14606</v>
      </c>
      <c r="T60" s="218">
        <v>8119</v>
      </c>
      <c r="U60" s="218">
        <v>6446</v>
      </c>
      <c r="V60" s="218">
        <v>14565</v>
      </c>
      <c r="W60" s="218">
        <v>8172</v>
      </c>
      <c r="X60" s="218">
        <v>6506</v>
      </c>
      <c r="Y60" s="218">
        <v>14678</v>
      </c>
      <c r="Z60" s="218">
        <v>7843</v>
      </c>
      <c r="AA60" s="218">
        <v>6222</v>
      </c>
      <c r="AB60" s="218">
        <v>14065</v>
      </c>
      <c r="AC60" s="218">
        <v>7759</v>
      </c>
      <c r="AD60" s="218">
        <v>6156</v>
      </c>
      <c r="AE60" s="218">
        <v>13915</v>
      </c>
      <c r="AF60" s="218">
        <v>6673</v>
      </c>
      <c r="AG60" s="218">
        <v>5133</v>
      </c>
      <c r="AH60" s="218">
        <v>11806</v>
      </c>
      <c r="AI60" s="218">
        <v>7646</v>
      </c>
      <c r="AJ60" s="218">
        <v>5942</v>
      </c>
      <c r="AK60" s="218">
        <v>13588</v>
      </c>
      <c r="AL60" s="218">
        <v>7699</v>
      </c>
      <c r="AM60" s="218">
        <v>6153</v>
      </c>
      <c r="AN60" s="218">
        <v>13852</v>
      </c>
      <c r="AO60" s="218">
        <v>8448</v>
      </c>
      <c r="AP60" s="218">
        <v>6739</v>
      </c>
      <c r="AQ60" s="218">
        <v>15187</v>
      </c>
    </row>
    <row r="62" spans="1:43" s="24" customFormat="1" x14ac:dyDescent="0.25">
      <c r="A62" s="81"/>
      <c r="B62" s="293" t="s">
        <v>225</v>
      </c>
      <c r="C62" s="293"/>
      <c r="D62" s="293"/>
      <c r="E62" s="293" t="s">
        <v>226</v>
      </c>
      <c r="F62" s="293"/>
      <c r="G62" s="293"/>
      <c r="H62" s="293" t="s">
        <v>227</v>
      </c>
      <c r="I62" s="293"/>
      <c r="J62" s="293"/>
      <c r="K62" s="293" t="s">
        <v>228</v>
      </c>
      <c r="L62" s="293"/>
      <c r="M62" s="293"/>
      <c r="N62" s="293" t="s">
        <v>229</v>
      </c>
      <c r="O62" s="293"/>
      <c r="P62" s="293"/>
      <c r="Q62" s="293" t="s">
        <v>230</v>
      </c>
      <c r="R62" s="293"/>
      <c r="S62" s="293"/>
      <c r="T62" s="293" t="s">
        <v>231</v>
      </c>
      <c r="U62" s="293"/>
      <c r="V62" s="293"/>
      <c r="W62" s="293" t="s">
        <v>232</v>
      </c>
      <c r="X62" s="293"/>
      <c r="Y62" s="293"/>
      <c r="Z62" s="293" t="s">
        <v>233</v>
      </c>
      <c r="AA62" s="293"/>
      <c r="AB62" s="293"/>
      <c r="AC62" s="293" t="s">
        <v>234</v>
      </c>
      <c r="AD62" s="293"/>
      <c r="AE62" s="293"/>
      <c r="AF62" s="293" t="s">
        <v>235</v>
      </c>
      <c r="AG62" s="293"/>
      <c r="AH62" s="293"/>
      <c r="AI62" s="293" t="s">
        <v>236</v>
      </c>
      <c r="AJ62" s="293"/>
      <c r="AK62" s="293"/>
      <c r="AL62" s="293" t="s">
        <v>237</v>
      </c>
      <c r="AM62" s="293"/>
      <c r="AN62" s="293"/>
      <c r="AO62" s="295" t="s">
        <v>268</v>
      </c>
      <c r="AP62" s="293"/>
      <c r="AQ62" s="293"/>
    </row>
    <row r="63" spans="1:43" s="177" customFormat="1" x14ac:dyDescent="0.25">
      <c r="A63" s="78" t="s">
        <v>219</v>
      </c>
      <c r="B63" s="78" t="s">
        <v>0</v>
      </c>
      <c r="C63" s="78" t="s">
        <v>20</v>
      </c>
      <c r="D63" s="78" t="s">
        <v>220</v>
      </c>
      <c r="E63" s="78" t="s">
        <v>0</v>
      </c>
      <c r="F63" s="78" t="s">
        <v>20</v>
      </c>
      <c r="G63" s="78" t="s">
        <v>220</v>
      </c>
      <c r="H63" s="78" t="s">
        <v>0</v>
      </c>
      <c r="I63" s="78" t="s">
        <v>20</v>
      </c>
      <c r="J63" s="78" t="s">
        <v>220</v>
      </c>
      <c r="K63" s="78" t="s">
        <v>0</v>
      </c>
      <c r="L63" s="78" t="s">
        <v>20</v>
      </c>
      <c r="M63" s="78" t="s">
        <v>220</v>
      </c>
      <c r="N63" s="78" t="s">
        <v>0</v>
      </c>
      <c r="O63" s="78" t="s">
        <v>20</v>
      </c>
      <c r="P63" s="78" t="s">
        <v>220</v>
      </c>
      <c r="Q63" s="78" t="s">
        <v>0</v>
      </c>
      <c r="R63" s="78" t="s">
        <v>20</v>
      </c>
      <c r="S63" s="78" t="s">
        <v>220</v>
      </c>
      <c r="T63" s="78" t="s">
        <v>0</v>
      </c>
      <c r="U63" s="78" t="s">
        <v>20</v>
      </c>
      <c r="V63" s="78" t="s">
        <v>220</v>
      </c>
      <c r="W63" s="78" t="s">
        <v>0</v>
      </c>
      <c r="X63" s="78" t="s">
        <v>20</v>
      </c>
      <c r="Y63" s="78" t="s">
        <v>220</v>
      </c>
      <c r="Z63" s="78" t="s">
        <v>0</v>
      </c>
      <c r="AA63" s="78" t="s">
        <v>20</v>
      </c>
      <c r="AB63" s="78" t="s">
        <v>220</v>
      </c>
      <c r="AC63" s="78" t="s">
        <v>0</v>
      </c>
      <c r="AD63" s="78" t="s">
        <v>20</v>
      </c>
      <c r="AE63" s="78" t="s">
        <v>220</v>
      </c>
      <c r="AF63" s="78" t="s">
        <v>0</v>
      </c>
      <c r="AG63" s="78" t="s">
        <v>20</v>
      </c>
      <c r="AH63" s="78" t="s">
        <v>220</v>
      </c>
      <c r="AI63" s="78" t="s">
        <v>0</v>
      </c>
      <c r="AJ63" s="78" t="s">
        <v>20</v>
      </c>
      <c r="AK63" s="78" t="s">
        <v>220</v>
      </c>
      <c r="AL63" s="78" t="s">
        <v>0</v>
      </c>
      <c r="AM63" s="78" t="s">
        <v>20</v>
      </c>
      <c r="AN63" s="78" t="s">
        <v>220</v>
      </c>
      <c r="AO63" s="78" t="s">
        <v>0</v>
      </c>
      <c r="AP63" s="78" t="s">
        <v>20</v>
      </c>
      <c r="AQ63" s="78" t="s">
        <v>220</v>
      </c>
    </row>
    <row r="64" spans="1:43" x14ac:dyDescent="0.25">
      <c r="A64" s="76" t="s">
        <v>192</v>
      </c>
      <c r="B64" s="130">
        <v>542</v>
      </c>
      <c r="C64" s="130">
        <v>185</v>
      </c>
      <c r="D64" s="130">
        <v>727</v>
      </c>
      <c r="E64" s="130">
        <v>410</v>
      </c>
      <c r="F64" s="130">
        <v>168</v>
      </c>
      <c r="G64" s="130">
        <v>578</v>
      </c>
      <c r="H64" s="130">
        <v>486</v>
      </c>
      <c r="I64" s="130">
        <v>205</v>
      </c>
      <c r="J64" s="130">
        <v>691</v>
      </c>
      <c r="K64" s="130">
        <v>522</v>
      </c>
      <c r="L64" s="130">
        <v>185</v>
      </c>
      <c r="M64" s="130">
        <v>707</v>
      </c>
      <c r="N64" s="130">
        <v>459</v>
      </c>
      <c r="O64" s="130">
        <v>145</v>
      </c>
      <c r="P64" s="130">
        <v>604</v>
      </c>
      <c r="Q64" s="130">
        <v>452</v>
      </c>
      <c r="R64" s="130">
        <v>159</v>
      </c>
      <c r="S64" s="130">
        <v>611</v>
      </c>
      <c r="T64" s="130">
        <v>466</v>
      </c>
      <c r="U64" s="130">
        <v>151</v>
      </c>
      <c r="V64" s="130">
        <v>617</v>
      </c>
      <c r="W64" s="130">
        <v>494</v>
      </c>
      <c r="X64" s="130">
        <v>156</v>
      </c>
      <c r="Y64" s="130">
        <v>650</v>
      </c>
      <c r="Z64" s="130">
        <v>479</v>
      </c>
      <c r="AA64" s="130">
        <v>145</v>
      </c>
      <c r="AB64" s="130">
        <v>624</v>
      </c>
      <c r="AC64" s="130">
        <v>493</v>
      </c>
      <c r="AD64" s="130">
        <v>151</v>
      </c>
      <c r="AE64" s="130">
        <v>644</v>
      </c>
      <c r="AF64" s="130">
        <v>562</v>
      </c>
      <c r="AG64" s="130">
        <v>144</v>
      </c>
      <c r="AH64" s="130">
        <v>706</v>
      </c>
      <c r="AI64" s="130">
        <v>560</v>
      </c>
      <c r="AJ64" s="130">
        <v>153</v>
      </c>
      <c r="AK64" s="130">
        <v>713</v>
      </c>
      <c r="AL64" s="130">
        <v>508</v>
      </c>
      <c r="AM64" s="130">
        <v>133</v>
      </c>
      <c r="AN64" s="130">
        <v>641</v>
      </c>
      <c r="AO64" s="130">
        <v>523</v>
      </c>
      <c r="AP64" s="130">
        <v>182</v>
      </c>
      <c r="AQ64" s="130">
        <v>705</v>
      </c>
    </row>
    <row r="65" spans="1:43" x14ac:dyDescent="0.25">
      <c r="A65" s="76" t="s">
        <v>37</v>
      </c>
      <c r="B65" s="130">
        <v>738</v>
      </c>
      <c r="C65" s="130">
        <v>245</v>
      </c>
      <c r="D65" s="130">
        <v>983</v>
      </c>
      <c r="E65" s="130">
        <v>634</v>
      </c>
      <c r="F65" s="130">
        <v>243</v>
      </c>
      <c r="G65" s="130">
        <v>877</v>
      </c>
      <c r="H65" s="130">
        <v>741</v>
      </c>
      <c r="I65" s="130">
        <v>263</v>
      </c>
      <c r="J65" s="130">
        <v>1004</v>
      </c>
      <c r="K65" s="130">
        <v>670</v>
      </c>
      <c r="L65" s="130">
        <v>290</v>
      </c>
      <c r="M65" s="130">
        <v>960</v>
      </c>
      <c r="N65" s="130">
        <v>671</v>
      </c>
      <c r="O65" s="130">
        <v>266</v>
      </c>
      <c r="P65" s="130">
        <v>937</v>
      </c>
      <c r="Q65" s="130">
        <v>700</v>
      </c>
      <c r="R65" s="130">
        <v>289</v>
      </c>
      <c r="S65" s="130">
        <v>989</v>
      </c>
      <c r="T65" s="130">
        <v>706</v>
      </c>
      <c r="U65" s="130">
        <v>265</v>
      </c>
      <c r="V65" s="130">
        <v>971</v>
      </c>
      <c r="W65" s="130">
        <v>660</v>
      </c>
      <c r="X65" s="130">
        <v>271</v>
      </c>
      <c r="Y65" s="130">
        <v>931</v>
      </c>
      <c r="Z65" s="130">
        <v>685</v>
      </c>
      <c r="AA65" s="130">
        <v>246</v>
      </c>
      <c r="AB65" s="130">
        <v>931</v>
      </c>
      <c r="AC65" s="130">
        <v>693</v>
      </c>
      <c r="AD65" s="130">
        <v>290</v>
      </c>
      <c r="AE65" s="130">
        <v>983</v>
      </c>
      <c r="AF65" s="130">
        <v>743</v>
      </c>
      <c r="AG65" s="130">
        <v>275</v>
      </c>
      <c r="AH65" s="130">
        <v>1018</v>
      </c>
      <c r="AI65" s="130">
        <v>788</v>
      </c>
      <c r="AJ65" s="130">
        <v>316</v>
      </c>
      <c r="AK65" s="130">
        <v>1104</v>
      </c>
      <c r="AL65" s="130">
        <v>763</v>
      </c>
      <c r="AM65" s="130">
        <v>319</v>
      </c>
      <c r="AN65" s="130">
        <v>1082</v>
      </c>
      <c r="AO65" s="130">
        <v>765</v>
      </c>
      <c r="AP65" s="130">
        <v>332</v>
      </c>
      <c r="AQ65" s="130">
        <v>1097</v>
      </c>
    </row>
    <row r="66" spans="1:43" x14ac:dyDescent="0.25">
      <c r="A66" s="76" t="s">
        <v>224</v>
      </c>
      <c r="B66" s="130">
        <v>344</v>
      </c>
      <c r="C66" s="130">
        <v>256</v>
      </c>
      <c r="D66" s="130">
        <v>600</v>
      </c>
      <c r="E66" s="130">
        <v>339</v>
      </c>
      <c r="F66" s="130">
        <v>257</v>
      </c>
      <c r="G66" s="130">
        <v>596</v>
      </c>
      <c r="H66" s="130">
        <v>391</v>
      </c>
      <c r="I66" s="130">
        <v>297</v>
      </c>
      <c r="J66" s="130">
        <v>688</v>
      </c>
      <c r="K66" s="130">
        <v>374</v>
      </c>
      <c r="L66" s="130">
        <v>237</v>
      </c>
      <c r="M66" s="130">
        <v>611</v>
      </c>
      <c r="N66" s="130">
        <v>345</v>
      </c>
      <c r="O66" s="130">
        <v>229</v>
      </c>
      <c r="P66" s="130">
        <v>574</v>
      </c>
      <c r="Q66" s="130">
        <v>305</v>
      </c>
      <c r="R66" s="130">
        <v>230</v>
      </c>
      <c r="S66" s="130">
        <v>535</v>
      </c>
      <c r="T66" s="130">
        <v>338</v>
      </c>
      <c r="U66" s="130">
        <v>221</v>
      </c>
      <c r="V66" s="130">
        <v>559</v>
      </c>
      <c r="W66" s="130">
        <v>349</v>
      </c>
      <c r="X66" s="130">
        <v>210</v>
      </c>
      <c r="Y66" s="130">
        <v>559</v>
      </c>
      <c r="Z66" s="130">
        <v>330</v>
      </c>
      <c r="AA66" s="130">
        <v>221</v>
      </c>
      <c r="AB66" s="130">
        <v>551</v>
      </c>
      <c r="AC66" s="130">
        <v>330</v>
      </c>
      <c r="AD66" s="130">
        <v>251</v>
      </c>
      <c r="AE66" s="130">
        <v>581</v>
      </c>
      <c r="AF66" s="130">
        <v>295</v>
      </c>
      <c r="AG66" s="130">
        <v>207</v>
      </c>
      <c r="AH66" s="130">
        <v>502</v>
      </c>
      <c r="AI66" s="130">
        <v>365</v>
      </c>
      <c r="AJ66" s="130">
        <v>255</v>
      </c>
      <c r="AK66" s="130">
        <v>620</v>
      </c>
      <c r="AL66" s="130">
        <v>329</v>
      </c>
      <c r="AM66" s="130">
        <v>254</v>
      </c>
      <c r="AN66" s="130">
        <v>583</v>
      </c>
      <c r="AO66" s="130">
        <v>358</v>
      </c>
      <c r="AP66" s="130">
        <v>305</v>
      </c>
      <c r="AQ66" s="130">
        <v>663</v>
      </c>
    </row>
    <row r="67" spans="1:43" x14ac:dyDescent="0.25">
      <c r="A67" s="76" t="s">
        <v>176</v>
      </c>
      <c r="B67" s="130">
        <v>732</v>
      </c>
      <c r="C67" s="130">
        <v>572</v>
      </c>
      <c r="D67" s="130">
        <v>1304</v>
      </c>
      <c r="E67" s="130">
        <v>695</v>
      </c>
      <c r="F67" s="130">
        <v>510</v>
      </c>
      <c r="G67" s="130">
        <v>1205</v>
      </c>
      <c r="H67" s="130">
        <v>681</v>
      </c>
      <c r="I67" s="130">
        <v>586</v>
      </c>
      <c r="J67" s="130">
        <v>1267</v>
      </c>
      <c r="K67" s="130">
        <v>686</v>
      </c>
      <c r="L67" s="130">
        <v>525</v>
      </c>
      <c r="M67" s="130">
        <v>1211</v>
      </c>
      <c r="N67" s="130">
        <v>657</v>
      </c>
      <c r="O67" s="130">
        <v>525</v>
      </c>
      <c r="P67" s="130">
        <v>1182</v>
      </c>
      <c r="Q67" s="130">
        <v>683</v>
      </c>
      <c r="R67" s="130">
        <v>478</v>
      </c>
      <c r="S67" s="130">
        <v>1161</v>
      </c>
      <c r="T67" s="130">
        <v>650</v>
      </c>
      <c r="U67" s="130">
        <v>502</v>
      </c>
      <c r="V67" s="130">
        <v>1152</v>
      </c>
      <c r="W67" s="130">
        <v>649</v>
      </c>
      <c r="X67" s="130">
        <v>568</v>
      </c>
      <c r="Y67" s="130">
        <v>1217</v>
      </c>
      <c r="Z67" s="130">
        <v>681</v>
      </c>
      <c r="AA67" s="130">
        <v>531</v>
      </c>
      <c r="AB67" s="130">
        <v>1212</v>
      </c>
      <c r="AC67" s="130">
        <v>589</v>
      </c>
      <c r="AD67" s="130">
        <v>537</v>
      </c>
      <c r="AE67" s="130">
        <v>1126</v>
      </c>
      <c r="AF67" s="130">
        <v>649</v>
      </c>
      <c r="AG67" s="130">
        <v>530</v>
      </c>
      <c r="AH67" s="130">
        <v>1179</v>
      </c>
      <c r="AI67" s="130">
        <v>656</v>
      </c>
      <c r="AJ67" s="130">
        <v>558</v>
      </c>
      <c r="AK67" s="130">
        <v>1214</v>
      </c>
      <c r="AL67" s="130">
        <v>598</v>
      </c>
      <c r="AM67" s="130">
        <v>519</v>
      </c>
      <c r="AN67" s="130">
        <v>1117</v>
      </c>
      <c r="AO67" s="130">
        <v>709</v>
      </c>
      <c r="AP67" s="130">
        <v>598</v>
      </c>
      <c r="AQ67" s="130">
        <v>1307</v>
      </c>
    </row>
    <row r="68" spans="1:43" x14ac:dyDescent="0.25">
      <c r="A68" s="76" t="s">
        <v>221</v>
      </c>
      <c r="B68" s="130">
        <v>1177</v>
      </c>
      <c r="C68" s="130">
        <v>1443</v>
      </c>
      <c r="D68" s="130">
        <v>2620</v>
      </c>
      <c r="E68" s="130">
        <v>1073</v>
      </c>
      <c r="F68" s="130">
        <v>1357</v>
      </c>
      <c r="G68" s="130">
        <v>2430</v>
      </c>
      <c r="H68" s="130">
        <v>1187</v>
      </c>
      <c r="I68" s="130">
        <v>1514</v>
      </c>
      <c r="J68" s="130">
        <v>2701</v>
      </c>
      <c r="K68" s="130">
        <v>1117</v>
      </c>
      <c r="L68" s="130">
        <v>1505</v>
      </c>
      <c r="M68" s="130">
        <v>2622</v>
      </c>
      <c r="N68" s="130">
        <v>1113</v>
      </c>
      <c r="O68" s="130">
        <v>1534</v>
      </c>
      <c r="P68" s="130">
        <v>2647</v>
      </c>
      <c r="Q68" s="130">
        <v>1169</v>
      </c>
      <c r="R68" s="130">
        <v>1530</v>
      </c>
      <c r="S68" s="130">
        <v>2699</v>
      </c>
      <c r="T68" s="130">
        <v>1122</v>
      </c>
      <c r="U68" s="130">
        <v>1557</v>
      </c>
      <c r="V68" s="130">
        <v>2679</v>
      </c>
      <c r="W68" s="130">
        <v>1037</v>
      </c>
      <c r="X68" s="130">
        <v>1477</v>
      </c>
      <c r="Y68" s="130">
        <v>2514</v>
      </c>
      <c r="Z68" s="130">
        <v>1096</v>
      </c>
      <c r="AA68" s="130">
        <v>1483</v>
      </c>
      <c r="AB68" s="130">
        <v>2579</v>
      </c>
      <c r="AC68" s="130">
        <v>1125</v>
      </c>
      <c r="AD68" s="130">
        <v>1551</v>
      </c>
      <c r="AE68" s="130">
        <v>2676</v>
      </c>
      <c r="AF68" s="130">
        <v>1143</v>
      </c>
      <c r="AG68" s="130">
        <v>1612</v>
      </c>
      <c r="AH68" s="130">
        <v>2755</v>
      </c>
      <c r="AI68" s="130">
        <v>1176</v>
      </c>
      <c r="AJ68" s="130">
        <v>1773</v>
      </c>
      <c r="AK68" s="130">
        <v>2949</v>
      </c>
      <c r="AL68" s="130">
        <v>1183</v>
      </c>
      <c r="AM68" s="130">
        <v>1749</v>
      </c>
      <c r="AN68" s="130">
        <v>2932</v>
      </c>
      <c r="AO68" s="130">
        <v>1279</v>
      </c>
      <c r="AP68" s="130">
        <v>1801</v>
      </c>
      <c r="AQ68" s="130">
        <v>3080</v>
      </c>
    </row>
    <row r="69" spans="1:43" x14ac:dyDescent="0.25">
      <c r="A69" s="76" t="s">
        <v>222</v>
      </c>
      <c r="B69" s="130">
        <v>2305</v>
      </c>
      <c r="C69" s="130">
        <v>3124</v>
      </c>
      <c r="D69" s="130">
        <v>5429</v>
      </c>
      <c r="E69" s="130">
        <v>2213</v>
      </c>
      <c r="F69" s="130">
        <v>3061</v>
      </c>
      <c r="G69" s="130">
        <v>5274</v>
      </c>
      <c r="H69" s="130">
        <v>2173</v>
      </c>
      <c r="I69" s="130">
        <v>2911</v>
      </c>
      <c r="J69" s="130">
        <v>5084</v>
      </c>
      <c r="K69" s="130">
        <v>1964</v>
      </c>
      <c r="L69" s="130">
        <v>2722</v>
      </c>
      <c r="M69" s="130">
        <v>4686</v>
      </c>
      <c r="N69" s="130">
        <v>1888</v>
      </c>
      <c r="O69" s="130">
        <v>2551</v>
      </c>
      <c r="P69" s="130">
        <v>4439</v>
      </c>
      <c r="Q69" s="130">
        <v>1858</v>
      </c>
      <c r="R69" s="130">
        <v>2523</v>
      </c>
      <c r="S69" s="130">
        <v>4381</v>
      </c>
      <c r="T69" s="130">
        <v>1854</v>
      </c>
      <c r="U69" s="130">
        <v>2497</v>
      </c>
      <c r="V69" s="130">
        <v>4351</v>
      </c>
      <c r="W69" s="130">
        <v>1792</v>
      </c>
      <c r="X69" s="130">
        <v>2412</v>
      </c>
      <c r="Y69" s="130">
        <v>4204</v>
      </c>
      <c r="Z69" s="130">
        <v>1678</v>
      </c>
      <c r="AA69" s="130">
        <v>2202</v>
      </c>
      <c r="AB69" s="130">
        <v>3880</v>
      </c>
      <c r="AC69" s="130">
        <v>1764</v>
      </c>
      <c r="AD69" s="130">
        <v>2314</v>
      </c>
      <c r="AE69" s="130">
        <v>4078</v>
      </c>
      <c r="AF69" s="130">
        <v>1617</v>
      </c>
      <c r="AG69" s="130">
        <v>2063</v>
      </c>
      <c r="AH69" s="130">
        <v>3680</v>
      </c>
      <c r="AI69" s="130">
        <v>1462</v>
      </c>
      <c r="AJ69" s="130">
        <v>2055</v>
      </c>
      <c r="AK69" s="130">
        <v>3517</v>
      </c>
      <c r="AL69" s="130">
        <v>1396</v>
      </c>
      <c r="AM69" s="130">
        <v>1975</v>
      </c>
      <c r="AN69" s="130">
        <v>3371</v>
      </c>
      <c r="AO69" s="130">
        <v>1348</v>
      </c>
      <c r="AP69" s="130">
        <v>1908</v>
      </c>
      <c r="AQ69" s="130">
        <v>3256</v>
      </c>
    </row>
    <row r="70" spans="1:43" x14ac:dyDescent="0.25">
      <c r="A70" s="76" t="s">
        <v>86</v>
      </c>
      <c r="B70" s="130">
        <v>1613</v>
      </c>
      <c r="C70" s="130">
        <v>1532</v>
      </c>
      <c r="D70" s="130">
        <v>3145</v>
      </c>
      <c r="E70" s="130">
        <v>1578</v>
      </c>
      <c r="F70" s="130">
        <v>1612</v>
      </c>
      <c r="G70" s="130">
        <v>3190</v>
      </c>
      <c r="H70" s="130">
        <v>1715</v>
      </c>
      <c r="I70" s="130">
        <v>1590</v>
      </c>
      <c r="J70" s="130">
        <v>3305</v>
      </c>
      <c r="K70" s="130">
        <v>1651</v>
      </c>
      <c r="L70" s="130">
        <v>1593</v>
      </c>
      <c r="M70" s="130">
        <v>3244</v>
      </c>
      <c r="N70" s="130">
        <v>1520</v>
      </c>
      <c r="O70" s="130">
        <v>1426</v>
      </c>
      <c r="P70" s="130">
        <v>2946</v>
      </c>
      <c r="Q70" s="130">
        <v>1529</v>
      </c>
      <c r="R70" s="130">
        <v>1385</v>
      </c>
      <c r="S70" s="130">
        <v>2914</v>
      </c>
      <c r="T70" s="130">
        <v>1363</v>
      </c>
      <c r="U70" s="130">
        <v>1271</v>
      </c>
      <c r="V70" s="130">
        <v>2634</v>
      </c>
      <c r="W70" s="130">
        <v>1329</v>
      </c>
      <c r="X70" s="130">
        <v>1311</v>
      </c>
      <c r="Y70" s="130">
        <v>2640</v>
      </c>
      <c r="Z70" s="130">
        <v>1236</v>
      </c>
      <c r="AA70" s="130">
        <v>1163</v>
      </c>
      <c r="AB70" s="130">
        <v>2399</v>
      </c>
      <c r="AC70" s="130">
        <v>1228</v>
      </c>
      <c r="AD70" s="130">
        <v>1140</v>
      </c>
      <c r="AE70" s="130">
        <v>2368</v>
      </c>
      <c r="AF70" s="130">
        <v>1194</v>
      </c>
      <c r="AG70" s="130">
        <v>1176</v>
      </c>
      <c r="AH70" s="130">
        <v>2370</v>
      </c>
      <c r="AI70" s="130">
        <v>1142</v>
      </c>
      <c r="AJ70" s="130">
        <v>1146</v>
      </c>
      <c r="AK70" s="130">
        <v>2288</v>
      </c>
      <c r="AL70" s="130">
        <v>1065</v>
      </c>
      <c r="AM70" s="130">
        <v>1052</v>
      </c>
      <c r="AN70" s="130">
        <v>2117</v>
      </c>
      <c r="AO70" s="130">
        <v>1051</v>
      </c>
      <c r="AP70" s="130">
        <v>1060</v>
      </c>
      <c r="AQ70" s="130">
        <v>2111</v>
      </c>
    </row>
    <row r="71" spans="1:43" x14ac:dyDescent="0.25">
      <c r="A71" s="76" t="s">
        <v>39</v>
      </c>
      <c r="B71" s="130">
        <v>1231</v>
      </c>
      <c r="C71" s="130">
        <v>469</v>
      </c>
      <c r="D71" s="130">
        <v>1700</v>
      </c>
      <c r="E71" s="130">
        <v>1256</v>
      </c>
      <c r="F71" s="130">
        <v>453</v>
      </c>
      <c r="G71" s="130">
        <v>1709</v>
      </c>
      <c r="H71" s="130">
        <v>1268</v>
      </c>
      <c r="I71" s="130">
        <v>459</v>
      </c>
      <c r="J71" s="130">
        <v>1727</v>
      </c>
      <c r="K71" s="130">
        <v>1233</v>
      </c>
      <c r="L71" s="130">
        <v>442</v>
      </c>
      <c r="M71" s="130">
        <v>1675</v>
      </c>
      <c r="N71" s="130">
        <v>1204</v>
      </c>
      <c r="O71" s="130">
        <v>432</v>
      </c>
      <c r="P71" s="130">
        <v>1636</v>
      </c>
      <c r="Q71" s="130">
        <v>1231</v>
      </c>
      <c r="R71" s="130">
        <v>488</v>
      </c>
      <c r="S71" s="130">
        <v>1719</v>
      </c>
      <c r="T71" s="130">
        <v>1211</v>
      </c>
      <c r="U71" s="130">
        <v>500</v>
      </c>
      <c r="V71" s="130">
        <v>1711</v>
      </c>
      <c r="W71" s="130">
        <v>1347</v>
      </c>
      <c r="X71" s="130">
        <v>557</v>
      </c>
      <c r="Y71" s="130">
        <v>1904</v>
      </c>
      <c r="Z71" s="130">
        <v>1199</v>
      </c>
      <c r="AA71" s="130">
        <v>513</v>
      </c>
      <c r="AB71" s="130">
        <v>1712</v>
      </c>
      <c r="AC71" s="130">
        <v>1180</v>
      </c>
      <c r="AD71" s="130">
        <v>539</v>
      </c>
      <c r="AE71" s="130">
        <v>1719</v>
      </c>
      <c r="AF71" s="130">
        <v>1270</v>
      </c>
      <c r="AG71" s="130">
        <v>500</v>
      </c>
      <c r="AH71" s="130">
        <v>1770</v>
      </c>
      <c r="AI71" s="130">
        <v>1312</v>
      </c>
      <c r="AJ71" s="130">
        <v>516</v>
      </c>
      <c r="AK71" s="130">
        <v>1828</v>
      </c>
      <c r="AL71" s="130">
        <v>1260</v>
      </c>
      <c r="AM71" s="130">
        <v>537</v>
      </c>
      <c r="AN71" s="130">
        <v>1797</v>
      </c>
      <c r="AO71" s="130">
        <v>1310</v>
      </c>
      <c r="AP71" s="130">
        <v>612</v>
      </c>
      <c r="AQ71" s="130">
        <v>1922</v>
      </c>
    </row>
    <row r="72" spans="1:43" x14ac:dyDescent="0.25">
      <c r="A72" s="76" t="s">
        <v>40</v>
      </c>
      <c r="B72" s="130">
        <v>1440</v>
      </c>
      <c r="C72" s="130">
        <v>534</v>
      </c>
      <c r="D72" s="130">
        <v>1974</v>
      </c>
      <c r="E72" s="130">
        <v>1403</v>
      </c>
      <c r="F72" s="130">
        <v>461</v>
      </c>
      <c r="G72" s="130">
        <v>1864</v>
      </c>
      <c r="H72" s="130">
        <v>1513</v>
      </c>
      <c r="I72" s="130">
        <v>543</v>
      </c>
      <c r="J72" s="130">
        <v>2056</v>
      </c>
      <c r="K72" s="130">
        <v>1337</v>
      </c>
      <c r="L72" s="130">
        <v>510</v>
      </c>
      <c r="M72" s="130">
        <v>1847</v>
      </c>
      <c r="N72" s="130">
        <v>1388</v>
      </c>
      <c r="O72" s="130">
        <v>435</v>
      </c>
      <c r="P72" s="130">
        <v>1823</v>
      </c>
      <c r="Q72" s="130">
        <v>1216</v>
      </c>
      <c r="R72" s="130">
        <v>410</v>
      </c>
      <c r="S72" s="130">
        <v>1626</v>
      </c>
      <c r="T72" s="130">
        <v>1228</v>
      </c>
      <c r="U72" s="130">
        <v>397</v>
      </c>
      <c r="V72" s="130">
        <v>1625</v>
      </c>
      <c r="W72" s="130">
        <v>1233</v>
      </c>
      <c r="X72" s="130">
        <v>437</v>
      </c>
      <c r="Y72" s="130">
        <v>1670</v>
      </c>
      <c r="Z72" s="130">
        <v>1178</v>
      </c>
      <c r="AA72" s="130">
        <v>443</v>
      </c>
      <c r="AB72" s="130">
        <v>1621</v>
      </c>
      <c r="AC72" s="130">
        <v>1237</v>
      </c>
      <c r="AD72" s="130">
        <v>428</v>
      </c>
      <c r="AE72" s="130">
        <v>1665</v>
      </c>
      <c r="AF72" s="130">
        <v>1209</v>
      </c>
      <c r="AG72" s="130">
        <v>407</v>
      </c>
      <c r="AH72" s="130">
        <v>1616</v>
      </c>
      <c r="AI72" s="130">
        <v>1223</v>
      </c>
      <c r="AJ72" s="130">
        <v>395</v>
      </c>
      <c r="AK72" s="130">
        <v>1618</v>
      </c>
      <c r="AL72" s="130">
        <v>1201</v>
      </c>
      <c r="AM72" s="130">
        <v>406</v>
      </c>
      <c r="AN72" s="130">
        <v>1607</v>
      </c>
      <c r="AO72" s="130">
        <v>1301</v>
      </c>
      <c r="AP72" s="130">
        <v>465</v>
      </c>
      <c r="AQ72" s="130">
        <v>1766</v>
      </c>
    </row>
    <row r="73" spans="1:43" x14ac:dyDescent="0.25">
      <c r="A73" s="76" t="s">
        <v>223</v>
      </c>
      <c r="B73" s="130">
        <v>229</v>
      </c>
      <c r="C73" s="130">
        <v>300</v>
      </c>
      <c r="D73" s="130">
        <v>529</v>
      </c>
      <c r="E73" s="130">
        <v>238</v>
      </c>
      <c r="F73" s="130">
        <v>271</v>
      </c>
      <c r="G73" s="130">
        <v>509</v>
      </c>
      <c r="H73" s="130">
        <v>214</v>
      </c>
      <c r="I73" s="130">
        <v>294</v>
      </c>
      <c r="J73" s="130">
        <v>508</v>
      </c>
      <c r="K73" s="130">
        <v>252</v>
      </c>
      <c r="L73" s="130">
        <v>288</v>
      </c>
      <c r="M73" s="130">
        <v>540</v>
      </c>
      <c r="N73" s="130">
        <v>216</v>
      </c>
      <c r="O73" s="130">
        <v>258</v>
      </c>
      <c r="P73" s="130">
        <v>474</v>
      </c>
      <c r="Q73" s="130">
        <v>252</v>
      </c>
      <c r="R73" s="130">
        <v>271</v>
      </c>
      <c r="S73" s="130">
        <v>523</v>
      </c>
      <c r="T73" s="130">
        <v>258</v>
      </c>
      <c r="U73" s="130">
        <v>290</v>
      </c>
      <c r="V73" s="130">
        <v>548</v>
      </c>
      <c r="W73" s="130">
        <v>262</v>
      </c>
      <c r="X73" s="130">
        <v>276</v>
      </c>
      <c r="Y73" s="130">
        <v>538</v>
      </c>
      <c r="Z73" s="130">
        <v>252</v>
      </c>
      <c r="AA73" s="130">
        <v>278</v>
      </c>
      <c r="AB73" s="130">
        <v>530</v>
      </c>
      <c r="AC73" s="130">
        <v>251</v>
      </c>
      <c r="AD73" s="130">
        <v>283</v>
      </c>
      <c r="AE73" s="130">
        <v>534</v>
      </c>
      <c r="AF73" s="130">
        <v>203</v>
      </c>
      <c r="AG73" s="130">
        <v>270</v>
      </c>
      <c r="AH73" s="130">
        <v>473</v>
      </c>
      <c r="AI73" s="130">
        <v>255</v>
      </c>
      <c r="AJ73" s="130">
        <v>288</v>
      </c>
      <c r="AK73" s="130">
        <v>543</v>
      </c>
      <c r="AL73" s="130">
        <v>202</v>
      </c>
      <c r="AM73" s="130">
        <v>270</v>
      </c>
      <c r="AN73" s="130">
        <v>472</v>
      </c>
      <c r="AO73" s="130">
        <v>245</v>
      </c>
      <c r="AP73" s="130">
        <v>297</v>
      </c>
      <c r="AQ73" s="130">
        <v>542</v>
      </c>
    </row>
    <row r="74" spans="1:43" x14ac:dyDescent="0.25">
      <c r="A74" s="76"/>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row>
    <row r="75" spans="1:43" s="24" customFormat="1" x14ac:dyDescent="0.25">
      <c r="A75" s="190" t="s">
        <v>220</v>
      </c>
      <c r="B75" s="218">
        <v>10445</v>
      </c>
      <c r="C75" s="218">
        <v>8737</v>
      </c>
      <c r="D75" s="218">
        <v>19182</v>
      </c>
      <c r="E75" s="218">
        <v>9839</v>
      </c>
      <c r="F75" s="218">
        <v>8393</v>
      </c>
      <c r="G75" s="218">
        <v>18232</v>
      </c>
      <c r="H75" s="218">
        <v>10369</v>
      </c>
      <c r="I75" s="218">
        <v>8662</v>
      </c>
      <c r="J75" s="218">
        <v>19031</v>
      </c>
      <c r="K75" s="218">
        <v>9806</v>
      </c>
      <c r="L75" s="218">
        <v>8297</v>
      </c>
      <c r="M75" s="218">
        <v>18103</v>
      </c>
      <c r="N75" s="218">
        <v>9461</v>
      </c>
      <c r="O75" s="218">
        <v>7801</v>
      </c>
      <c r="P75" s="218">
        <v>17262</v>
      </c>
      <c r="Q75" s="218">
        <v>9395</v>
      </c>
      <c r="R75" s="218">
        <v>7763</v>
      </c>
      <c r="S75" s="218">
        <v>17158</v>
      </c>
      <c r="T75" s="218">
        <v>9196</v>
      </c>
      <c r="U75" s="218">
        <v>7651</v>
      </c>
      <c r="V75" s="218">
        <v>16847</v>
      </c>
      <c r="W75" s="218">
        <v>9152</v>
      </c>
      <c r="X75" s="218">
        <v>7675</v>
      </c>
      <c r="Y75" s="218">
        <v>16827</v>
      </c>
      <c r="Z75" s="218">
        <v>8814</v>
      </c>
      <c r="AA75" s="218">
        <v>7225</v>
      </c>
      <c r="AB75" s="218">
        <v>16039</v>
      </c>
      <c r="AC75" s="218">
        <v>8890</v>
      </c>
      <c r="AD75" s="218">
        <v>7484</v>
      </c>
      <c r="AE75" s="218">
        <v>16374</v>
      </c>
      <c r="AF75" s="218">
        <v>8885</v>
      </c>
      <c r="AG75" s="218">
        <v>7184</v>
      </c>
      <c r="AH75" s="218">
        <v>16069</v>
      </c>
      <c r="AI75" s="218">
        <v>8939</v>
      </c>
      <c r="AJ75" s="218">
        <v>7455</v>
      </c>
      <c r="AK75" s="218">
        <v>16394</v>
      </c>
      <c r="AL75" s="218">
        <v>8505</v>
      </c>
      <c r="AM75" s="218">
        <v>7214</v>
      </c>
      <c r="AN75" s="218">
        <v>15719</v>
      </c>
      <c r="AO75" s="218">
        <v>8889</v>
      </c>
      <c r="AP75" s="218">
        <v>7560</v>
      </c>
      <c r="AQ75" s="218">
        <v>16449</v>
      </c>
    </row>
    <row r="77" spans="1:43" x14ac:dyDescent="0.25">
      <c r="A77" s="8" t="s">
        <v>173</v>
      </c>
    </row>
    <row r="78" spans="1:43" x14ac:dyDescent="0.25">
      <c r="A78" s="22" t="s">
        <v>266</v>
      </c>
      <c r="I78" s="259"/>
      <c r="L78" s="259"/>
      <c r="M78" s="260"/>
      <c r="O78" s="259"/>
      <c r="P78" s="260"/>
    </row>
    <row r="79" spans="1:43" x14ac:dyDescent="0.25">
      <c r="I79" s="259"/>
      <c r="L79" s="259"/>
      <c r="M79" s="260"/>
      <c r="O79" s="259"/>
      <c r="P79" s="260"/>
    </row>
    <row r="80" spans="1:43" x14ac:dyDescent="0.25">
      <c r="I80" s="259"/>
      <c r="L80" s="259"/>
      <c r="M80" s="260"/>
      <c r="O80" s="259"/>
      <c r="P80" s="260"/>
    </row>
    <row r="81" spans="9:16" x14ac:dyDescent="0.25">
      <c r="I81" s="259"/>
      <c r="L81" s="259"/>
      <c r="M81" s="260"/>
      <c r="O81" s="259"/>
      <c r="P81" s="260"/>
    </row>
    <row r="82" spans="9:16" x14ac:dyDescent="0.25">
      <c r="I82" s="259"/>
      <c r="L82" s="259"/>
      <c r="M82" s="260"/>
      <c r="O82" s="259"/>
      <c r="P82" s="260"/>
    </row>
    <row r="83" spans="9:16" x14ac:dyDescent="0.25">
      <c r="I83" s="259"/>
      <c r="L83" s="259"/>
      <c r="M83" s="260"/>
      <c r="O83" s="259"/>
      <c r="P83" s="260"/>
    </row>
    <row r="84" spans="9:16" x14ac:dyDescent="0.25">
      <c r="I84" s="259"/>
      <c r="L84" s="259"/>
      <c r="M84" s="260"/>
      <c r="O84" s="259"/>
      <c r="P84" s="260"/>
    </row>
    <row r="85" spans="9:16" x14ac:dyDescent="0.25">
      <c r="I85" s="259"/>
      <c r="L85" s="259"/>
      <c r="M85" s="260"/>
      <c r="O85" s="259"/>
      <c r="P85" s="260"/>
    </row>
    <row r="86" spans="9:16" x14ac:dyDescent="0.25">
      <c r="I86" s="259"/>
      <c r="L86" s="259"/>
      <c r="M86" s="260"/>
      <c r="O86" s="259"/>
      <c r="P86" s="260"/>
    </row>
    <row r="87" spans="9:16" x14ac:dyDescent="0.25">
      <c r="I87" s="259"/>
      <c r="L87" s="259"/>
      <c r="M87" s="260"/>
      <c r="O87" s="259"/>
      <c r="P87" s="260"/>
    </row>
    <row r="88" spans="9:16" x14ac:dyDescent="0.25">
      <c r="I88" s="259"/>
      <c r="L88" s="259"/>
      <c r="M88" s="260"/>
      <c r="O88" s="259"/>
      <c r="P88" s="260"/>
    </row>
    <row r="89" spans="9:16" x14ac:dyDescent="0.25">
      <c r="I89" s="259"/>
      <c r="L89" s="259"/>
      <c r="M89" s="260"/>
      <c r="O89" s="259"/>
      <c r="P89" s="260"/>
    </row>
    <row r="90" spans="9:16" x14ac:dyDescent="0.25">
      <c r="I90" s="259"/>
      <c r="L90" s="259"/>
      <c r="M90" s="260"/>
      <c r="O90" s="259"/>
      <c r="P90" s="260"/>
    </row>
    <row r="91" spans="9:16" x14ac:dyDescent="0.25">
      <c r="I91" s="259"/>
      <c r="L91" s="259"/>
      <c r="M91" s="260"/>
      <c r="O91" s="259"/>
      <c r="P91" s="260"/>
    </row>
    <row r="92" spans="9:16" x14ac:dyDescent="0.25">
      <c r="M92" s="260"/>
    </row>
  </sheetData>
  <mergeCells count="28">
    <mergeCell ref="AF62:AH62"/>
    <mergeCell ref="AI62:AK62"/>
    <mergeCell ref="AL62:AN62"/>
    <mergeCell ref="AL47:AN47"/>
    <mergeCell ref="AC47:AE47"/>
    <mergeCell ref="AF47:AH47"/>
    <mergeCell ref="AI47:AK47"/>
    <mergeCell ref="E62:G62"/>
    <mergeCell ref="H62:J62"/>
    <mergeCell ref="K62:M62"/>
    <mergeCell ref="N62:P62"/>
    <mergeCell ref="AC62:AE62"/>
    <mergeCell ref="AO47:AQ47"/>
    <mergeCell ref="AO62:AQ62"/>
    <mergeCell ref="B47:D47"/>
    <mergeCell ref="E47:G47"/>
    <mergeCell ref="H47:J47"/>
    <mergeCell ref="K47:M47"/>
    <mergeCell ref="N47:P47"/>
    <mergeCell ref="Q62:S62"/>
    <mergeCell ref="T62:V62"/>
    <mergeCell ref="W62:Y62"/>
    <mergeCell ref="Z62:AB62"/>
    <mergeCell ref="T47:V47"/>
    <mergeCell ref="W47:Y47"/>
    <mergeCell ref="Z47:AB47"/>
    <mergeCell ref="Q47:S47"/>
    <mergeCell ref="B62:D62"/>
  </mergeCells>
  <phoneticPr fontId="23" type="noConversion"/>
  <hyperlinks>
    <hyperlink ref="A2" location="Sommaire!A1" display="Sommaire"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61"/>
  <sheetViews>
    <sheetView zoomScaleNormal="100" workbookViewId="0">
      <pane ySplit="4" topLeftCell="A5" activePane="bottomLeft" state="frozen"/>
      <selection pane="bottomLeft" activeCell="A2" sqref="A2"/>
    </sheetView>
  </sheetViews>
  <sheetFormatPr baseColWidth="10" defaultColWidth="11.44140625" defaultRowHeight="13.2" x14ac:dyDescent="0.25"/>
  <cols>
    <col min="1" max="1" width="26.5546875" style="125" customWidth="1"/>
    <col min="2" max="2" width="16.77734375" style="23" customWidth="1"/>
    <col min="3" max="3" width="13.77734375" style="23" customWidth="1"/>
    <col min="4" max="4" width="12.77734375" style="23" customWidth="1"/>
    <col min="5" max="5" width="12" style="23" customWidth="1"/>
    <col min="6" max="6" width="11.44140625" style="23"/>
    <col min="7" max="7" width="11" style="23" customWidth="1"/>
    <col min="8" max="10" width="11.44140625" style="23"/>
    <col min="11" max="11" width="16.21875" style="23" customWidth="1"/>
    <col min="12" max="12" width="11.44140625" style="23"/>
    <col min="13" max="16384" width="11.44140625" style="1"/>
  </cols>
  <sheetData>
    <row r="1" spans="1:12" x14ac:dyDescent="0.25">
      <c r="A1" s="28" t="s">
        <v>285</v>
      </c>
    </row>
    <row r="2" spans="1:12" ht="14.4" x14ac:dyDescent="0.25">
      <c r="A2" s="149" t="s">
        <v>123</v>
      </c>
    </row>
    <row r="4" spans="1:12" s="124" customFormat="1" ht="39.6" x14ac:dyDescent="0.3">
      <c r="A4" s="126"/>
      <c r="B4" s="123" t="s">
        <v>36</v>
      </c>
      <c r="C4" s="123" t="s">
        <v>37</v>
      </c>
      <c r="D4" s="123" t="s">
        <v>84</v>
      </c>
      <c r="E4" s="123" t="s">
        <v>108</v>
      </c>
      <c r="F4" s="123" t="s">
        <v>38</v>
      </c>
      <c r="G4" s="123" t="s">
        <v>85</v>
      </c>
      <c r="H4" s="123" t="s">
        <v>86</v>
      </c>
      <c r="I4" s="123" t="s">
        <v>39</v>
      </c>
      <c r="J4" s="123" t="s">
        <v>40</v>
      </c>
      <c r="K4" s="123" t="s">
        <v>109</v>
      </c>
      <c r="L4" s="123" t="s">
        <v>25</v>
      </c>
    </row>
    <row r="5" spans="1:12" x14ac:dyDescent="0.25">
      <c r="A5" s="127" t="s">
        <v>41</v>
      </c>
      <c r="B5" s="129">
        <v>101</v>
      </c>
      <c r="C5" s="129">
        <v>21</v>
      </c>
      <c r="D5" s="129">
        <v>12</v>
      </c>
      <c r="E5" s="129">
        <v>142</v>
      </c>
      <c r="F5" s="129">
        <v>81</v>
      </c>
      <c r="G5" s="129">
        <v>147</v>
      </c>
      <c r="H5" s="129">
        <v>158</v>
      </c>
      <c r="I5" s="129">
        <v>247</v>
      </c>
      <c r="J5" s="129">
        <v>274</v>
      </c>
      <c r="K5" s="129">
        <v>54</v>
      </c>
      <c r="L5" s="131">
        <v>1237</v>
      </c>
    </row>
    <row r="6" spans="1:12" x14ac:dyDescent="0.25">
      <c r="A6" s="127" t="s">
        <v>0</v>
      </c>
      <c r="B6" s="130">
        <v>87</v>
      </c>
      <c r="C6" s="130">
        <v>15</v>
      </c>
      <c r="D6" s="130">
        <v>6</v>
      </c>
      <c r="E6" s="130">
        <v>73</v>
      </c>
      <c r="F6" s="130">
        <v>38</v>
      </c>
      <c r="G6" s="130">
        <v>86</v>
      </c>
      <c r="H6" s="130">
        <v>95</v>
      </c>
      <c r="I6" s="130">
        <v>187</v>
      </c>
      <c r="J6" s="130">
        <v>198</v>
      </c>
      <c r="K6" s="130">
        <v>21</v>
      </c>
      <c r="L6" s="130">
        <f>SUM(B6:K6)</f>
        <v>806</v>
      </c>
    </row>
    <row r="7" spans="1:12" x14ac:dyDescent="0.25">
      <c r="A7" s="127" t="s">
        <v>20</v>
      </c>
      <c r="B7" s="130">
        <v>14</v>
      </c>
      <c r="C7" s="130">
        <v>6</v>
      </c>
      <c r="D7" s="130">
        <v>6</v>
      </c>
      <c r="E7" s="130">
        <v>69</v>
      </c>
      <c r="F7" s="130">
        <v>43</v>
      </c>
      <c r="G7" s="130">
        <v>61</v>
      </c>
      <c r="H7" s="130">
        <v>63</v>
      </c>
      <c r="I7" s="130">
        <v>60</v>
      </c>
      <c r="J7" s="130">
        <v>76</v>
      </c>
      <c r="K7" s="130">
        <v>33</v>
      </c>
      <c r="L7" s="130">
        <f>SUM(B7:K7)</f>
        <v>431</v>
      </c>
    </row>
    <row r="8" spans="1:12" s="24" customFormat="1" x14ac:dyDescent="0.25">
      <c r="A8" s="127" t="s">
        <v>111</v>
      </c>
      <c r="B8" s="276">
        <f>B7/B5</f>
        <v>0.13861386138613863</v>
      </c>
      <c r="C8" s="134">
        <f t="shared" ref="C8:K8" si="0">C7/C5</f>
        <v>0.2857142857142857</v>
      </c>
      <c r="D8" s="134">
        <f t="shared" si="0"/>
        <v>0.5</v>
      </c>
      <c r="E8" s="134">
        <f t="shared" si="0"/>
        <v>0.4859154929577465</v>
      </c>
      <c r="F8" s="134">
        <f t="shared" si="0"/>
        <v>0.53086419753086422</v>
      </c>
      <c r="G8" s="134">
        <f t="shared" si="0"/>
        <v>0.41496598639455784</v>
      </c>
      <c r="H8" s="134">
        <f t="shared" si="0"/>
        <v>0.39873417721518989</v>
      </c>
      <c r="I8" s="134">
        <f t="shared" si="0"/>
        <v>0.24291497975708501</v>
      </c>
      <c r="J8" s="134">
        <f t="shared" si="0"/>
        <v>0.27737226277372262</v>
      </c>
      <c r="K8" s="134">
        <f t="shared" si="0"/>
        <v>0.61111111111111116</v>
      </c>
      <c r="L8" s="134">
        <f>L7/L5</f>
        <v>0.34842360549717055</v>
      </c>
    </row>
    <row r="9" spans="1:12" x14ac:dyDescent="0.25">
      <c r="A9" s="128"/>
      <c r="B9" s="277"/>
      <c r="C9" s="130"/>
      <c r="D9" s="130"/>
      <c r="E9" s="130"/>
      <c r="F9" s="130"/>
      <c r="G9" s="130"/>
      <c r="H9" s="130"/>
      <c r="I9" s="130"/>
      <c r="J9" s="130"/>
      <c r="K9" s="130"/>
      <c r="L9" s="130"/>
    </row>
    <row r="10" spans="1:12" x14ac:dyDescent="0.25">
      <c r="A10" s="127" t="s">
        <v>43</v>
      </c>
      <c r="B10" s="277">
        <v>71</v>
      </c>
      <c r="C10" s="130">
        <v>24</v>
      </c>
      <c r="D10" s="130">
        <v>12</v>
      </c>
      <c r="E10" s="130">
        <v>178</v>
      </c>
      <c r="F10" s="130">
        <v>124</v>
      </c>
      <c r="G10" s="130">
        <v>163</v>
      </c>
      <c r="H10" s="130">
        <v>173</v>
      </c>
      <c r="I10" s="130">
        <v>264</v>
      </c>
      <c r="J10" s="130">
        <v>271</v>
      </c>
      <c r="K10" s="130">
        <v>72</v>
      </c>
      <c r="L10" s="130">
        <v>1352</v>
      </c>
    </row>
    <row r="11" spans="1:12" x14ac:dyDescent="0.25">
      <c r="A11" s="127" t="s">
        <v>0</v>
      </c>
      <c r="B11" s="277">
        <v>53</v>
      </c>
      <c r="C11" s="130">
        <v>17</v>
      </c>
      <c r="D11" s="130">
        <v>7</v>
      </c>
      <c r="E11" s="130">
        <v>97</v>
      </c>
      <c r="F11" s="130">
        <v>52</v>
      </c>
      <c r="G11" s="130">
        <v>88</v>
      </c>
      <c r="H11" s="130">
        <v>98</v>
      </c>
      <c r="I11" s="130">
        <v>200</v>
      </c>
      <c r="J11" s="130">
        <v>214</v>
      </c>
      <c r="K11" s="130">
        <v>20</v>
      </c>
      <c r="L11" s="130">
        <f>SUM(B11:K11)</f>
        <v>846</v>
      </c>
    </row>
    <row r="12" spans="1:12" x14ac:dyDescent="0.25">
      <c r="A12" s="127" t="s">
        <v>20</v>
      </c>
      <c r="B12" s="277">
        <v>18</v>
      </c>
      <c r="C12" s="130">
        <v>7</v>
      </c>
      <c r="D12" s="130">
        <v>5</v>
      </c>
      <c r="E12" s="130">
        <v>81</v>
      </c>
      <c r="F12" s="130">
        <v>72</v>
      </c>
      <c r="G12" s="130">
        <v>75</v>
      </c>
      <c r="H12" s="130">
        <v>75</v>
      </c>
      <c r="I12" s="130">
        <v>64</v>
      </c>
      <c r="J12" s="130">
        <v>57</v>
      </c>
      <c r="K12" s="130">
        <v>52</v>
      </c>
      <c r="L12" s="130">
        <f>SUM(B12:K12)</f>
        <v>506</v>
      </c>
    </row>
    <row r="13" spans="1:12" x14ac:dyDescent="0.25">
      <c r="A13" s="127" t="s">
        <v>42</v>
      </c>
      <c r="B13" s="276">
        <f>B12/B10</f>
        <v>0.25352112676056338</v>
      </c>
      <c r="C13" s="134">
        <f t="shared" ref="C13:K13" si="1">C12/C10</f>
        <v>0.29166666666666669</v>
      </c>
      <c r="D13" s="134">
        <f t="shared" si="1"/>
        <v>0.41666666666666669</v>
      </c>
      <c r="E13" s="134">
        <f t="shared" si="1"/>
        <v>0.4550561797752809</v>
      </c>
      <c r="F13" s="134">
        <f t="shared" si="1"/>
        <v>0.58064516129032262</v>
      </c>
      <c r="G13" s="134">
        <f t="shared" si="1"/>
        <v>0.46012269938650308</v>
      </c>
      <c r="H13" s="134">
        <f t="shared" si="1"/>
        <v>0.43352601156069365</v>
      </c>
      <c r="I13" s="134">
        <f t="shared" si="1"/>
        <v>0.24242424242424243</v>
      </c>
      <c r="J13" s="134">
        <f t="shared" si="1"/>
        <v>0.21033210332103322</v>
      </c>
      <c r="K13" s="134">
        <f t="shared" si="1"/>
        <v>0.72222222222222221</v>
      </c>
      <c r="L13" s="134">
        <f>L12/L10</f>
        <v>0.37426035502958582</v>
      </c>
    </row>
    <row r="14" spans="1:12" x14ac:dyDescent="0.25">
      <c r="A14" s="128"/>
      <c r="B14" s="278"/>
      <c r="C14" s="131"/>
      <c r="D14" s="131"/>
      <c r="E14" s="131"/>
      <c r="F14" s="131"/>
      <c r="G14" s="131"/>
      <c r="H14" s="131"/>
      <c r="I14" s="131"/>
      <c r="J14" s="131"/>
      <c r="K14" s="131"/>
      <c r="L14" s="130"/>
    </row>
    <row r="15" spans="1:12" x14ac:dyDescent="0.25">
      <c r="A15" s="99" t="s">
        <v>44</v>
      </c>
      <c r="B15" s="279">
        <v>88</v>
      </c>
      <c r="C15" s="132">
        <v>24</v>
      </c>
      <c r="D15" s="132">
        <v>16</v>
      </c>
      <c r="E15" s="132">
        <v>171</v>
      </c>
      <c r="F15" s="132">
        <v>118</v>
      </c>
      <c r="G15" s="132">
        <v>173</v>
      </c>
      <c r="H15" s="132">
        <v>170</v>
      </c>
      <c r="I15" s="132">
        <v>265</v>
      </c>
      <c r="J15" s="132">
        <v>288</v>
      </c>
      <c r="K15" s="132">
        <v>70</v>
      </c>
      <c r="L15" s="133">
        <f t="shared" ref="L15:L17" si="2">SUM(B15:K15)</f>
        <v>1383</v>
      </c>
    </row>
    <row r="16" spans="1:12" x14ac:dyDescent="0.25">
      <c r="A16" s="127" t="s">
        <v>0</v>
      </c>
      <c r="B16" s="280">
        <v>68</v>
      </c>
      <c r="C16" s="133">
        <v>15</v>
      </c>
      <c r="D16" s="133">
        <v>12</v>
      </c>
      <c r="E16" s="133">
        <v>98</v>
      </c>
      <c r="F16" s="133">
        <v>53</v>
      </c>
      <c r="G16" s="133">
        <v>103</v>
      </c>
      <c r="H16" s="133">
        <v>81</v>
      </c>
      <c r="I16" s="133">
        <v>211</v>
      </c>
      <c r="J16" s="133">
        <v>222</v>
      </c>
      <c r="K16" s="133">
        <v>35</v>
      </c>
      <c r="L16" s="133">
        <f t="shared" si="2"/>
        <v>898</v>
      </c>
    </row>
    <row r="17" spans="1:12" x14ac:dyDescent="0.25">
      <c r="A17" s="127" t="s">
        <v>20</v>
      </c>
      <c r="B17" s="280">
        <v>20</v>
      </c>
      <c r="C17" s="133">
        <v>9</v>
      </c>
      <c r="D17" s="133">
        <v>4</v>
      </c>
      <c r="E17" s="133">
        <v>73</v>
      </c>
      <c r="F17" s="133">
        <v>65</v>
      </c>
      <c r="G17" s="133">
        <v>70</v>
      </c>
      <c r="H17" s="133">
        <v>89</v>
      </c>
      <c r="I17" s="133">
        <v>54</v>
      </c>
      <c r="J17" s="133">
        <v>66</v>
      </c>
      <c r="K17" s="133">
        <v>35</v>
      </c>
      <c r="L17" s="133">
        <f t="shared" si="2"/>
        <v>485</v>
      </c>
    </row>
    <row r="18" spans="1:12" x14ac:dyDescent="0.25">
      <c r="A18" s="127" t="s">
        <v>42</v>
      </c>
      <c r="B18" s="276">
        <f>B17/B15</f>
        <v>0.22727272727272727</v>
      </c>
      <c r="C18" s="134">
        <f t="shared" ref="C18:K18" si="3">C17/C15</f>
        <v>0.375</v>
      </c>
      <c r="D18" s="134">
        <f t="shared" si="3"/>
        <v>0.25</v>
      </c>
      <c r="E18" s="134">
        <f t="shared" si="3"/>
        <v>0.42690058479532161</v>
      </c>
      <c r="F18" s="134">
        <f t="shared" si="3"/>
        <v>0.55084745762711862</v>
      </c>
      <c r="G18" s="134">
        <f t="shared" si="3"/>
        <v>0.40462427745664742</v>
      </c>
      <c r="H18" s="134">
        <f t="shared" si="3"/>
        <v>0.52352941176470591</v>
      </c>
      <c r="I18" s="134">
        <f t="shared" si="3"/>
        <v>0.20377358490566039</v>
      </c>
      <c r="J18" s="134">
        <f t="shared" si="3"/>
        <v>0.22916666666666666</v>
      </c>
      <c r="K18" s="134">
        <f t="shared" si="3"/>
        <v>0.5</v>
      </c>
      <c r="L18" s="134">
        <f>L17/L15</f>
        <v>0.35068691250903833</v>
      </c>
    </row>
    <row r="19" spans="1:12" x14ac:dyDescent="0.25">
      <c r="A19" s="128"/>
      <c r="B19" s="277"/>
      <c r="C19" s="130"/>
      <c r="D19" s="130"/>
      <c r="E19" s="130"/>
      <c r="F19" s="130"/>
      <c r="G19" s="130"/>
      <c r="H19" s="130"/>
      <c r="I19" s="130"/>
      <c r="J19" s="130"/>
      <c r="K19" s="130"/>
      <c r="L19" s="130"/>
    </row>
    <row r="20" spans="1:12" x14ac:dyDescent="0.25">
      <c r="A20" s="99" t="s">
        <v>45</v>
      </c>
      <c r="B20" s="279">
        <v>62</v>
      </c>
      <c r="C20" s="132">
        <v>13</v>
      </c>
      <c r="D20" s="132">
        <v>14</v>
      </c>
      <c r="E20" s="132">
        <v>186</v>
      </c>
      <c r="F20" s="132">
        <v>111</v>
      </c>
      <c r="G20" s="132">
        <v>209</v>
      </c>
      <c r="H20" s="132">
        <v>162</v>
      </c>
      <c r="I20" s="132">
        <v>263</v>
      </c>
      <c r="J20" s="132">
        <v>282</v>
      </c>
      <c r="K20" s="132">
        <v>75</v>
      </c>
      <c r="L20" s="133">
        <f t="shared" ref="L20:L22" si="4">SUM(B20:K20)</f>
        <v>1377</v>
      </c>
    </row>
    <row r="21" spans="1:12" x14ac:dyDescent="0.25">
      <c r="A21" s="99" t="s">
        <v>0</v>
      </c>
      <c r="B21" s="280">
        <v>44</v>
      </c>
      <c r="C21" s="133">
        <v>7</v>
      </c>
      <c r="D21" s="133">
        <v>11</v>
      </c>
      <c r="E21" s="133">
        <v>111</v>
      </c>
      <c r="F21" s="133">
        <v>34</v>
      </c>
      <c r="G21" s="133">
        <v>119</v>
      </c>
      <c r="H21" s="133">
        <v>81</v>
      </c>
      <c r="I21" s="133">
        <v>192</v>
      </c>
      <c r="J21" s="133">
        <v>225</v>
      </c>
      <c r="K21" s="133">
        <v>28</v>
      </c>
      <c r="L21" s="133">
        <f t="shared" si="4"/>
        <v>852</v>
      </c>
    </row>
    <row r="22" spans="1:12" x14ac:dyDescent="0.25">
      <c r="A22" s="99" t="s">
        <v>20</v>
      </c>
      <c r="B22" s="280">
        <v>18</v>
      </c>
      <c r="C22" s="133">
        <v>6</v>
      </c>
      <c r="D22" s="133">
        <v>3</v>
      </c>
      <c r="E22" s="133">
        <v>75</v>
      </c>
      <c r="F22" s="133">
        <v>77</v>
      </c>
      <c r="G22" s="133">
        <v>90</v>
      </c>
      <c r="H22" s="133">
        <v>81</v>
      </c>
      <c r="I22" s="133">
        <v>71</v>
      </c>
      <c r="J22" s="133">
        <v>57</v>
      </c>
      <c r="K22" s="133">
        <v>47</v>
      </c>
      <c r="L22" s="133">
        <f t="shared" si="4"/>
        <v>525</v>
      </c>
    </row>
    <row r="23" spans="1:12" x14ac:dyDescent="0.25">
      <c r="A23" s="99" t="s">
        <v>42</v>
      </c>
      <c r="B23" s="276">
        <f>B22/B20</f>
        <v>0.29032258064516131</v>
      </c>
      <c r="C23" s="134">
        <f t="shared" ref="C23:L23" si="5">C22/C20</f>
        <v>0.46153846153846156</v>
      </c>
      <c r="D23" s="134">
        <f t="shared" si="5"/>
        <v>0.21428571428571427</v>
      </c>
      <c r="E23" s="134">
        <f t="shared" si="5"/>
        <v>0.40322580645161288</v>
      </c>
      <c r="F23" s="134">
        <f t="shared" si="5"/>
        <v>0.69369369369369371</v>
      </c>
      <c r="G23" s="134">
        <f t="shared" si="5"/>
        <v>0.43062200956937802</v>
      </c>
      <c r="H23" s="134">
        <f t="shared" si="5"/>
        <v>0.5</v>
      </c>
      <c r="I23" s="134">
        <f t="shared" si="5"/>
        <v>0.26996197718631176</v>
      </c>
      <c r="J23" s="134">
        <f t="shared" si="5"/>
        <v>0.20212765957446807</v>
      </c>
      <c r="K23" s="134">
        <f t="shared" si="5"/>
        <v>0.62666666666666671</v>
      </c>
      <c r="L23" s="134">
        <f t="shared" si="5"/>
        <v>0.38126361655773422</v>
      </c>
    </row>
    <row r="24" spans="1:12" x14ac:dyDescent="0.25">
      <c r="A24" s="128"/>
      <c r="B24" s="277"/>
      <c r="C24" s="130"/>
      <c r="D24" s="130"/>
      <c r="E24" s="130"/>
      <c r="F24" s="130"/>
      <c r="G24" s="130"/>
      <c r="H24" s="130"/>
      <c r="I24" s="130"/>
      <c r="J24" s="130"/>
      <c r="K24" s="130"/>
      <c r="L24" s="130"/>
    </row>
    <row r="25" spans="1:12" x14ac:dyDescent="0.25">
      <c r="A25" s="99" t="s">
        <v>46</v>
      </c>
      <c r="B25" s="279">
        <v>68</v>
      </c>
      <c r="C25" s="132">
        <v>17</v>
      </c>
      <c r="D25" s="132">
        <v>15</v>
      </c>
      <c r="E25" s="132">
        <v>174</v>
      </c>
      <c r="F25" s="132">
        <v>104</v>
      </c>
      <c r="G25" s="132">
        <v>209</v>
      </c>
      <c r="H25" s="132">
        <v>156</v>
      </c>
      <c r="I25" s="132">
        <v>269</v>
      </c>
      <c r="J25" s="132">
        <v>334</v>
      </c>
      <c r="K25" s="132">
        <v>87</v>
      </c>
      <c r="L25" s="133">
        <v>1433</v>
      </c>
    </row>
    <row r="26" spans="1:12" x14ac:dyDescent="0.25">
      <c r="A26" s="99" t="s">
        <v>0</v>
      </c>
      <c r="B26" s="280">
        <v>51</v>
      </c>
      <c r="C26" s="133">
        <v>11</v>
      </c>
      <c r="D26" s="133">
        <v>7</v>
      </c>
      <c r="E26" s="133">
        <v>98</v>
      </c>
      <c r="F26" s="133">
        <v>41</v>
      </c>
      <c r="G26" s="133">
        <v>115</v>
      </c>
      <c r="H26" s="133">
        <v>77</v>
      </c>
      <c r="I26" s="133">
        <v>203</v>
      </c>
      <c r="J26" s="133">
        <v>251</v>
      </c>
      <c r="K26" s="133">
        <v>36</v>
      </c>
      <c r="L26" s="133">
        <f t="shared" ref="L26:L27" si="6">SUM(B26:K26)</f>
        <v>890</v>
      </c>
    </row>
    <row r="27" spans="1:12" x14ac:dyDescent="0.25">
      <c r="A27" s="99" t="s">
        <v>20</v>
      </c>
      <c r="B27" s="280">
        <v>17</v>
      </c>
      <c r="C27" s="133">
        <v>6</v>
      </c>
      <c r="D27" s="133">
        <v>8</v>
      </c>
      <c r="E27" s="133">
        <v>76</v>
      </c>
      <c r="F27" s="133">
        <v>63</v>
      </c>
      <c r="G27" s="133">
        <v>94</v>
      </c>
      <c r="H27" s="133">
        <v>79</v>
      </c>
      <c r="I27" s="133">
        <v>66</v>
      </c>
      <c r="J27" s="133">
        <v>83</v>
      </c>
      <c r="K27" s="133">
        <v>51</v>
      </c>
      <c r="L27" s="133">
        <f t="shared" si="6"/>
        <v>543</v>
      </c>
    </row>
    <row r="28" spans="1:12" x14ac:dyDescent="0.25">
      <c r="A28" s="99" t="s">
        <v>42</v>
      </c>
      <c r="B28" s="276">
        <f>B27/B25</f>
        <v>0.25</v>
      </c>
      <c r="C28" s="134">
        <f t="shared" ref="C28:L28" si="7">C27/C25</f>
        <v>0.35294117647058826</v>
      </c>
      <c r="D28" s="134">
        <f t="shared" si="7"/>
        <v>0.53333333333333333</v>
      </c>
      <c r="E28" s="134">
        <f t="shared" si="7"/>
        <v>0.43678160919540232</v>
      </c>
      <c r="F28" s="134">
        <f t="shared" si="7"/>
        <v>0.60576923076923073</v>
      </c>
      <c r="G28" s="134">
        <f t="shared" si="7"/>
        <v>0.44976076555023925</v>
      </c>
      <c r="H28" s="134">
        <f t="shared" si="7"/>
        <v>0.50641025641025639</v>
      </c>
      <c r="I28" s="134">
        <f t="shared" si="7"/>
        <v>0.24535315985130113</v>
      </c>
      <c r="J28" s="134">
        <f t="shared" si="7"/>
        <v>0.24850299401197604</v>
      </c>
      <c r="K28" s="134">
        <f t="shared" si="7"/>
        <v>0.58620689655172409</v>
      </c>
      <c r="L28" s="134">
        <f t="shared" si="7"/>
        <v>0.37892533147243546</v>
      </c>
    </row>
    <row r="29" spans="1:12" x14ac:dyDescent="0.25">
      <c r="A29" s="128"/>
      <c r="B29" s="277"/>
      <c r="C29" s="130"/>
      <c r="D29" s="130"/>
      <c r="E29" s="130"/>
      <c r="F29" s="130"/>
      <c r="G29" s="130"/>
      <c r="H29" s="130"/>
      <c r="I29" s="130"/>
      <c r="J29" s="130"/>
      <c r="K29" s="130"/>
      <c r="L29" s="130"/>
    </row>
    <row r="30" spans="1:12" x14ac:dyDescent="0.25">
      <c r="A30" s="99" t="s">
        <v>47</v>
      </c>
      <c r="B30" s="277">
        <v>67</v>
      </c>
      <c r="C30" s="130">
        <v>22</v>
      </c>
      <c r="D30" s="130">
        <v>16</v>
      </c>
      <c r="E30" s="130">
        <v>165</v>
      </c>
      <c r="F30" s="134">
        <v>136</v>
      </c>
      <c r="G30" s="130">
        <v>211</v>
      </c>
      <c r="H30" s="130">
        <v>211</v>
      </c>
      <c r="I30" s="130">
        <v>256</v>
      </c>
      <c r="J30" s="130">
        <v>349</v>
      </c>
      <c r="K30" s="130">
        <v>67</v>
      </c>
      <c r="L30" s="130">
        <v>1500</v>
      </c>
    </row>
    <row r="31" spans="1:12" x14ac:dyDescent="0.25">
      <c r="A31" s="99" t="s">
        <v>0</v>
      </c>
      <c r="B31" s="277">
        <v>50</v>
      </c>
      <c r="C31" s="130">
        <v>15</v>
      </c>
      <c r="D31" s="130">
        <v>9</v>
      </c>
      <c r="E31" s="130">
        <v>97</v>
      </c>
      <c r="F31" s="130">
        <v>54</v>
      </c>
      <c r="G31" s="130">
        <v>116</v>
      </c>
      <c r="H31" s="130">
        <v>89</v>
      </c>
      <c r="I31" s="130">
        <v>191</v>
      </c>
      <c r="J31" s="130">
        <v>275</v>
      </c>
      <c r="K31" s="130">
        <v>28</v>
      </c>
      <c r="L31" s="130">
        <v>924</v>
      </c>
    </row>
    <row r="32" spans="1:12" x14ac:dyDescent="0.25">
      <c r="A32" s="99" t="s">
        <v>20</v>
      </c>
      <c r="B32" s="277">
        <v>17</v>
      </c>
      <c r="C32" s="130">
        <v>7</v>
      </c>
      <c r="D32" s="130">
        <v>7</v>
      </c>
      <c r="E32" s="130">
        <v>68</v>
      </c>
      <c r="F32" s="130">
        <v>82</v>
      </c>
      <c r="G32" s="130">
        <v>95</v>
      </c>
      <c r="H32" s="130">
        <v>122</v>
      </c>
      <c r="I32" s="130">
        <v>65</v>
      </c>
      <c r="J32" s="130">
        <v>74</v>
      </c>
      <c r="K32" s="130">
        <v>39</v>
      </c>
      <c r="L32" s="130">
        <v>576</v>
      </c>
    </row>
    <row r="33" spans="1:12" x14ac:dyDescent="0.25">
      <c r="A33" s="99" t="s">
        <v>42</v>
      </c>
      <c r="B33" s="276">
        <f>B32/B30</f>
        <v>0.2537313432835821</v>
      </c>
      <c r="C33" s="134">
        <f t="shared" ref="C33:K33" si="8">C32/C30</f>
        <v>0.31818181818181818</v>
      </c>
      <c r="D33" s="134">
        <f t="shared" si="8"/>
        <v>0.4375</v>
      </c>
      <c r="E33" s="134">
        <f t="shared" si="8"/>
        <v>0.41212121212121211</v>
      </c>
      <c r="F33" s="134">
        <f t="shared" si="8"/>
        <v>0.6029411764705882</v>
      </c>
      <c r="G33" s="134">
        <f t="shared" si="8"/>
        <v>0.45023696682464454</v>
      </c>
      <c r="H33" s="134">
        <f t="shared" si="8"/>
        <v>0.5781990521327014</v>
      </c>
      <c r="I33" s="134">
        <f t="shared" si="8"/>
        <v>0.25390625</v>
      </c>
      <c r="J33" s="134">
        <f t="shared" si="8"/>
        <v>0.21203438395415472</v>
      </c>
      <c r="K33" s="134">
        <f t="shared" si="8"/>
        <v>0.58208955223880599</v>
      </c>
      <c r="L33" s="134">
        <f>L32/L30</f>
        <v>0.38400000000000001</v>
      </c>
    </row>
    <row r="34" spans="1:12" x14ac:dyDescent="0.25">
      <c r="A34" s="99"/>
      <c r="B34" s="276"/>
      <c r="C34" s="134"/>
      <c r="D34" s="134"/>
      <c r="E34" s="134"/>
      <c r="F34" s="134"/>
      <c r="G34" s="134"/>
      <c r="H34" s="134"/>
      <c r="I34" s="134"/>
      <c r="J34" s="134"/>
      <c r="K34" s="134"/>
      <c r="L34" s="134"/>
    </row>
    <row r="35" spans="1:12" x14ac:dyDescent="0.25">
      <c r="A35" s="99" t="s">
        <v>110</v>
      </c>
      <c r="B35" s="279">
        <f>B36+B37</f>
        <v>78</v>
      </c>
      <c r="C35" s="132">
        <f t="shared" ref="C35:L35" si="9">C36+C37</f>
        <v>19</v>
      </c>
      <c r="D35" s="132">
        <f t="shared" si="9"/>
        <v>14</v>
      </c>
      <c r="E35" s="132">
        <f t="shared" si="9"/>
        <v>168</v>
      </c>
      <c r="F35" s="132">
        <f t="shared" si="9"/>
        <v>118</v>
      </c>
      <c r="G35" s="132">
        <f t="shared" si="9"/>
        <v>208</v>
      </c>
      <c r="H35" s="132">
        <f t="shared" si="9"/>
        <v>162</v>
      </c>
      <c r="I35" s="132">
        <f t="shared" si="9"/>
        <v>286</v>
      </c>
      <c r="J35" s="132">
        <f t="shared" si="9"/>
        <v>325</v>
      </c>
      <c r="K35" s="132">
        <f t="shared" si="9"/>
        <v>72</v>
      </c>
      <c r="L35" s="132">
        <f t="shared" si="9"/>
        <v>1450</v>
      </c>
    </row>
    <row r="36" spans="1:12" x14ac:dyDescent="0.25">
      <c r="A36" s="99" t="s">
        <v>0</v>
      </c>
      <c r="B36" s="280">
        <v>61</v>
      </c>
      <c r="C36" s="133">
        <v>9</v>
      </c>
      <c r="D36" s="133">
        <v>10</v>
      </c>
      <c r="E36" s="133">
        <v>96</v>
      </c>
      <c r="F36" s="133">
        <v>55</v>
      </c>
      <c r="G36" s="133">
        <v>118</v>
      </c>
      <c r="H36" s="133">
        <v>77</v>
      </c>
      <c r="I36" s="133">
        <v>208</v>
      </c>
      <c r="J36" s="133">
        <v>257</v>
      </c>
      <c r="K36" s="133">
        <v>29</v>
      </c>
      <c r="L36" s="133">
        <f t="shared" ref="L36:L37" si="10">SUM(B36:K36)</f>
        <v>920</v>
      </c>
    </row>
    <row r="37" spans="1:12" x14ac:dyDescent="0.25">
      <c r="A37" s="99" t="s">
        <v>20</v>
      </c>
      <c r="B37" s="280">
        <v>17</v>
      </c>
      <c r="C37" s="133">
        <v>10</v>
      </c>
      <c r="D37" s="133">
        <v>4</v>
      </c>
      <c r="E37" s="133">
        <v>72</v>
      </c>
      <c r="F37" s="133">
        <v>63</v>
      </c>
      <c r="G37" s="133">
        <v>90</v>
      </c>
      <c r="H37" s="133">
        <v>85</v>
      </c>
      <c r="I37" s="133">
        <v>78</v>
      </c>
      <c r="J37" s="133">
        <v>68</v>
      </c>
      <c r="K37" s="133">
        <v>43</v>
      </c>
      <c r="L37" s="133">
        <f t="shared" si="10"/>
        <v>530</v>
      </c>
    </row>
    <row r="38" spans="1:12" x14ac:dyDescent="0.25">
      <c r="A38" s="99" t="s">
        <v>42</v>
      </c>
      <c r="B38" s="276">
        <f>B37/B35</f>
        <v>0.21794871794871795</v>
      </c>
      <c r="C38" s="134">
        <f t="shared" ref="C38:L38" si="11">C37/C35</f>
        <v>0.52631578947368418</v>
      </c>
      <c r="D38" s="134">
        <f t="shared" si="11"/>
        <v>0.2857142857142857</v>
      </c>
      <c r="E38" s="134">
        <f t="shared" si="11"/>
        <v>0.42857142857142855</v>
      </c>
      <c r="F38" s="134">
        <f t="shared" si="11"/>
        <v>0.53389830508474578</v>
      </c>
      <c r="G38" s="134">
        <f t="shared" si="11"/>
        <v>0.43269230769230771</v>
      </c>
      <c r="H38" s="134">
        <f t="shared" si="11"/>
        <v>0.52469135802469136</v>
      </c>
      <c r="I38" s="134">
        <f t="shared" si="11"/>
        <v>0.27272727272727271</v>
      </c>
      <c r="J38" s="134">
        <f t="shared" si="11"/>
        <v>0.20923076923076922</v>
      </c>
      <c r="K38" s="134">
        <f t="shared" si="11"/>
        <v>0.59722222222222221</v>
      </c>
      <c r="L38" s="134">
        <f t="shared" si="11"/>
        <v>0.36551724137931035</v>
      </c>
    </row>
    <row r="39" spans="1:12" x14ac:dyDescent="0.25">
      <c r="A39" s="128"/>
      <c r="B39" s="277"/>
      <c r="C39" s="130"/>
      <c r="D39" s="130"/>
      <c r="E39" s="130"/>
      <c r="F39" s="130"/>
      <c r="G39" s="130"/>
      <c r="H39" s="130"/>
      <c r="I39" s="130"/>
      <c r="J39" s="130"/>
      <c r="K39" s="130"/>
      <c r="L39" s="130"/>
    </row>
    <row r="40" spans="1:12" x14ac:dyDescent="0.25">
      <c r="A40" s="99" t="s">
        <v>146</v>
      </c>
      <c r="B40" s="279">
        <f>B41+B42</f>
        <v>91</v>
      </c>
      <c r="C40" s="132">
        <f t="shared" ref="C40:L40" si="12">C41+C42</f>
        <v>16</v>
      </c>
      <c r="D40" s="132">
        <f t="shared" si="12"/>
        <v>20</v>
      </c>
      <c r="E40" s="132">
        <f t="shared" si="12"/>
        <v>125</v>
      </c>
      <c r="F40" s="132">
        <f t="shared" si="12"/>
        <v>133</v>
      </c>
      <c r="G40" s="132">
        <f t="shared" si="12"/>
        <v>242</v>
      </c>
      <c r="H40" s="132">
        <f t="shared" si="12"/>
        <v>192</v>
      </c>
      <c r="I40" s="132">
        <f t="shared" si="12"/>
        <v>269</v>
      </c>
      <c r="J40" s="132">
        <f t="shared" si="12"/>
        <v>388</v>
      </c>
      <c r="K40" s="132">
        <f t="shared" si="12"/>
        <v>80</v>
      </c>
      <c r="L40" s="132">
        <f t="shared" si="12"/>
        <v>1556</v>
      </c>
    </row>
    <row r="41" spans="1:12" x14ac:dyDescent="0.25">
      <c r="A41" s="99" t="s">
        <v>0</v>
      </c>
      <c r="B41" s="280">
        <v>76</v>
      </c>
      <c r="C41" s="133">
        <v>10</v>
      </c>
      <c r="D41" s="133">
        <v>10</v>
      </c>
      <c r="E41" s="133">
        <v>68</v>
      </c>
      <c r="F41" s="133">
        <v>49</v>
      </c>
      <c r="G41" s="133">
        <v>125</v>
      </c>
      <c r="H41" s="133">
        <v>82</v>
      </c>
      <c r="I41" s="133">
        <v>202</v>
      </c>
      <c r="J41" s="133">
        <v>312</v>
      </c>
      <c r="K41" s="133">
        <v>33</v>
      </c>
      <c r="L41" s="133">
        <f t="shared" ref="L41:L42" si="13">SUM(B41:K41)</f>
        <v>967</v>
      </c>
    </row>
    <row r="42" spans="1:12" x14ac:dyDescent="0.25">
      <c r="A42" s="99" t="s">
        <v>20</v>
      </c>
      <c r="B42" s="280">
        <v>15</v>
      </c>
      <c r="C42" s="133">
        <v>6</v>
      </c>
      <c r="D42" s="133">
        <v>10</v>
      </c>
      <c r="E42" s="133">
        <v>57</v>
      </c>
      <c r="F42" s="133">
        <v>84</v>
      </c>
      <c r="G42" s="133">
        <v>117</v>
      </c>
      <c r="H42" s="133">
        <v>110</v>
      </c>
      <c r="I42" s="133">
        <v>67</v>
      </c>
      <c r="J42" s="133">
        <v>76</v>
      </c>
      <c r="K42" s="133">
        <v>47</v>
      </c>
      <c r="L42" s="133">
        <f t="shared" si="13"/>
        <v>589</v>
      </c>
    </row>
    <row r="43" spans="1:12" x14ac:dyDescent="0.25">
      <c r="A43" s="99" t="s">
        <v>42</v>
      </c>
      <c r="B43" s="276">
        <f>B42/B40</f>
        <v>0.16483516483516483</v>
      </c>
      <c r="C43" s="134">
        <f t="shared" ref="C43:L43" si="14">C42/C40</f>
        <v>0.375</v>
      </c>
      <c r="D43" s="134">
        <f t="shared" si="14"/>
        <v>0.5</v>
      </c>
      <c r="E43" s="134">
        <f t="shared" si="14"/>
        <v>0.45600000000000002</v>
      </c>
      <c r="F43" s="134">
        <f t="shared" si="14"/>
        <v>0.63157894736842102</v>
      </c>
      <c r="G43" s="134">
        <f t="shared" si="14"/>
        <v>0.48347107438016529</v>
      </c>
      <c r="H43" s="134">
        <f t="shared" si="14"/>
        <v>0.57291666666666663</v>
      </c>
      <c r="I43" s="134">
        <f t="shared" si="14"/>
        <v>0.24907063197026022</v>
      </c>
      <c r="J43" s="134">
        <f t="shared" si="14"/>
        <v>0.19587628865979381</v>
      </c>
      <c r="K43" s="134">
        <f t="shared" si="14"/>
        <v>0.58750000000000002</v>
      </c>
      <c r="L43" s="134">
        <f t="shared" si="14"/>
        <v>0.37853470437017994</v>
      </c>
    </row>
    <row r="44" spans="1:12" x14ac:dyDescent="0.25">
      <c r="A44" s="99"/>
      <c r="B44" s="276"/>
      <c r="C44" s="134"/>
      <c r="D44" s="134"/>
      <c r="E44" s="134"/>
      <c r="F44" s="134"/>
      <c r="G44" s="134"/>
      <c r="H44" s="134"/>
      <c r="I44" s="134"/>
      <c r="J44" s="134"/>
      <c r="K44" s="134"/>
      <c r="L44" s="134"/>
    </row>
    <row r="45" spans="1:12" x14ac:dyDescent="0.25">
      <c r="A45" s="99" t="s">
        <v>188</v>
      </c>
      <c r="B45" s="279">
        <f>B46+B47</f>
        <v>95</v>
      </c>
      <c r="C45" s="132">
        <f t="shared" ref="C45:L45" si="15">C46+C47</f>
        <v>23</v>
      </c>
      <c r="D45" s="132">
        <f t="shared" si="15"/>
        <v>22</v>
      </c>
      <c r="E45" s="132">
        <f t="shared" si="15"/>
        <v>167</v>
      </c>
      <c r="F45" s="132">
        <f t="shared" si="15"/>
        <v>127</v>
      </c>
      <c r="G45" s="132">
        <f t="shared" si="15"/>
        <v>285</v>
      </c>
      <c r="H45" s="132">
        <f t="shared" si="15"/>
        <v>200</v>
      </c>
      <c r="I45" s="132">
        <f t="shared" si="15"/>
        <v>287</v>
      </c>
      <c r="J45" s="132">
        <f t="shared" si="15"/>
        <v>392</v>
      </c>
      <c r="K45" s="132">
        <f t="shared" si="15"/>
        <v>79</v>
      </c>
      <c r="L45" s="132">
        <f t="shared" si="15"/>
        <v>1677</v>
      </c>
    </row>
    <row r="46" spans="1:12" x14ac:dyDescent="0.25">
      <c r="A46" s="99" t="s">
        <v>0</v>
      </c>
      <c r="B46" s="280">
        <v>75</v>
      </c>
      <c r="C46" s="133">
        <v>16</v>
      </c>
      <c r="D46" s="133">
        <v>14</v>
      </c>
      <c r="E46" s="133">
        <v>84</v>
      </c>
      <c r="F46" s="133">
        <v>45</v>
      </c>
      <c r="G46" s="133">
        <v>141</v>
      </c>
      <c r="H46" s="133">
        <v>86</v>
      </c>
      <c r="I46" s="133">
        <v>216</v>
      </c>
      <c r="J46" s="133">
        <v>306</v>
      </c>
      <c r="K46" s="133">
        <v>37</v>
      </c>
      <c r="L46" s="133">
        <f t="shared" ref="L46:L47" si="16">SUM(B46:K46)</f>
        <v>1020</v>
      </c>
    </row>
    <row r="47" spans="1:12" x14ac:dyDescent="0.25">
      <c r="A47" s="99" t="s">
        <v>20</v>
      </c>
      <c r="B47" s="280">
        <v>20</v>
      </c>
      <c r="C47" s="133">
        <v>7</v>
      </c>
      <c r="D47" s="133">
        <v>8</v>
      </c>
      <c r="E47" s="133">
        <v>83</v>
      </c>
      <c r="F47" s="133">
        <v>82</v>
      </c>
      <c r="G47" s="133">
        <v>144</v>
      </c>
      <c r="H47" s="133">
        <v>114</v>
      </c>
      <c r="I47" s="133">
        <v>71</v>
      </c>
      <c r="J47" s="133">
        <v>86</v>
      </c>
      <c r="K47" s="133">
        <v>42</v>
      </c>
      <c r="L47" s="133">
        <f t="shared" si="16"/>
        <v>657</v>
      </c>
    </row>
    <row r="48" spans="1:12" x14ac:dyDescent="0.25">
      <c r="A48" s="99" t="s">
        <v>42</v>
      </c>
      <c r="B48" s="276">
        <f>B47/B45</f>
        <v>0.21052631578947367</v>
      </c>
      <c r="C48" s="134">
        <f t="shared" ref="C48:L48" si="17">C47/C45</f>
        <v>0.30434782608695654</v>
      </c>
      <c r="D48" s="134">
        <f t="shared" si="17"/>
        <v>0.36363636363636365</v>
      </c>
      <c r="E48" s="134">
        <f t="shared" si="17"/>
        <v>0.49700598802395207</v>
      </c>
      <c r="F48" s="134">
        <f t="shared" si="17"/>
        <v>0.64566929133858264</v>
      </c>
      <c r="G48" s="134">
        <f t="shared" si="17"/>
        <v>0.50526315789473686</v>
      </c>
      <c r="H48" s="134">
        <f t="shared" si="17"/>
        <v>0.56999999999999995</v>
      </c>
      <c r="I48" s="134">
        <f t="shared" si="17"/>
        <v>0.24738675958188153</v>
      </c>
      <c r="J48" s="134">
        <f t="shared" si="17"/>
        <v>0.21938775510204081</v>
      </c>
      <c r="K48" s="134">
        <f t="shared" si="17"/>
        <v>0.53164556962025311</v>
      </c>
      <c r="L48" s="134">
        <f t="shared" si="17"/>
        <v>0.39177101967799643</v>
      </c>
    </row>
    <row r="49" spans="1:12" x14ac:dyDescent="0.25">
      <c r="A49" s="128"/>
      <c r="B49" s="229"/>
      <c r="C49" s="76"/>
      <c r="D49" s="76"/>
      <c r="E49" s="76"/>
      <c r="F49" s="76"/>
      <c r="G49" s="76"/>
      <c r="H49" s="76"/>
      <c r="I49" s="76"/>
      <c r="J49" s="76"/>
      <c r="K49" s="76"/>
      <c r="L49" s="76"/>
    </row>
    <row r="50" spans="1:12" x14ac:dyDescent="0.25">
      <c r="A50" s="99" t="s">
        <v>238</v>
      </c>
      <c r="B50" s="279">
        <f>B51+B52</f>
        <v>86</v>
      </c>
      <c r="C50" s="132">
        <f t="shared" ref="C50:L50" si="18">C51+C52</f>
        <v>18</v>
      </c>
      <c r="D50" s="132">
        <f t="shared" si="18"/>
        <v>17</v>
      </c>
      <c r="E50" s="279">
        <f t="shared" si="18"/>
        <v>160</v>
      </c>
      <c r="F50" s="132">
        <f t="shared" si="18"/>
        <v>133</v>
      </c>
      <c r="G50" s="132">
        <f t="shared" si="18"/>
        <v>291</v>
      </c>
      <c r="H50" s="279">
        <f t="shared" si="18"/>
        <v>220</v>
      </c>
      <c r="I50" s="132">
        <f t="shared" si="18"/>
        <v>291</v>
      </c>
      <c r="J50" s="132">
        <f t="shared" si="18"/>
        <v>369</v>
      </c>
      <c r="K50" s="132">
        <f t="shared" si="18"/>
        <v>101</v>
      </c>
      <c r="L50" s="132">
        <f t="shared" si="18"/>
        <v>1686</v>
      </c>
    </row>
    <row r="51" spans="1:12" x14ac:dyDescent="0.25">
      <c r="A51" s="99" t="s">
        <v>0</v>
      </c>
      <c r="B51" s="133">
        <v>70</v>
      </c>
      <c r="C51" s="280">
        <v>14</v>
      </c>
      <c r="D51" s="133">
        <v>14</v>
      </c>
      <c r="E51" s="280">
        <v>93</v>
      </c>
      <c r="F51" s="280">
        <v>49</v>
      </c>
      <c r="G51" s="280">
        <v>145</v>
      </c>
      <c r="H51" s="280">
        <v>96</v>
      </c>
      <c r="I51" s="280">
        <v>208</v>
      </c>
      <c r="J51" s="133">
        <v>291</v>
      </c>
      <c r="K51" s="280">
        <v>43</v>
      </c>
      <c r="L51" s="133">
        <v>1023</v>
      </c>
    </row>
    <row r="52" spans="1:12" x14ac:dyDescent="0.25">
      <c r="A52" s="99" t="s">
        <v>20</v>
      </c>
      <c r="B52" s="133">
        <v>16</v>
      </c>
      <c r="C52" s="280">
        <v>4</v>
      </c>
      <c r="D52" s="133">
        <v>3</v>
      </c>
      <c r="E52" s="280">
        <v>67</v>
      </c>
      <c r="F52" s="280">
        <v>84</v>
      </c>
      <c r="G52" s="280">
        <v>146</v>
      </c>
      <c r="H52" s="280">
        <v>124</v>
      </c>
      <c r="I52" s="280">
        <v>83</v>
      </c>
      <c r="J52" s="280">
        <v>78</v>
      </c>
      <c r="K52" s="280">
        <v>58</v>
      </c>
      <c r="L52" s="280">
        <v>663</v>
      </c>
    </row>
    <row r="53" spans="1:12" x14ac:dyDescent="0.25">
      <c r="A53" s="99" t="s">
        <v>42</v>
      </c>
      <c r="B53" s="134">
        <f>B52/B50</f>
        <v>0.18604651162790697</v>
      </c>
      <c r="C53" s="134">
        <f t="shared" ref="C53:L53" si="19">C52/C50</f>
        <v>0.22222222222222221</v>
      </c>
      <c r="D53" s="276">
        <f t="shared" si="19"/>
        <v>0.17647058823529413</v>
      </c>
      <c r="E53" s="276">
        <f t="shared" si="19"/>
        <v>0.41875000000000001</v>
      </c>
      <c r="F53" s="276">
        <f t="shared" si="19"/>
        <v>0.63157894736842102</v>
      </c>
      <c r="G53" s="276">
        <f t="shared" si="19"/>
        <v>0.50171821305841924</v>
      </c>
      <c r="H53" s="276">
        <f t="shared" si="19"/>
        <v>0.5636363636363636</v>
      </c>
      <c r="I53" s="276">
        <f t="shared" si="19"/>
        <v>0.28522336769759449</v>
      </c>
      <c r="J53" s="276">
        <f t="shared" si="19"/>
        <v>0.21138211382113822</v>
      </c>
      <c r="K53" s="276">
        <f t="shared" si="19"/>
        <v>0.57425742574257421</v>
      </c>
      <c r="L53" s="276">
        <f t="shared" si="19"/>
        <v>0.39323843416370108</v>
      </c>
    </row>
    <row r="54" spans="1:12" x14ac:dyDescent="0.25">
      <c r="A54" s="282"/>
      <c r="B54" s="134"/>
      <c r="C54" s="134"/>
      <c r="D54" s="276"/>
      <c r="E54" s="276"/>
      <c r="F54" s="276"/>
      <c r="G54" s="276"/>
      <c r="H54" s="276"/>
      <c r="I54" s="276"/>
      <c r="J54" s="276"/>
      <c r="K54" s="276"/>
      <c r="L54" s="276"/>
    </row>
    <row r="55" spans="1:12" x14ac:dyDescent="0.25">
      <c r="A55" s="99" t="s">
        <v>286</v>
      </c>
      <c r="B55" s="132">
        <f>B56+B57</f>
        <v>96</v>
      </c>
      <c r="C55" s="132">
        <f t="shared" ref="C55:L55" si="20">C56+C57</f>
        <v>16</v>
      </c>
      <c r="D55" s="279">
        <f t="shared" si="20"/>
        <v>18</v>
      </c>
      <c r="E55" s="279">
        <f t="shared" si="20"/>
        <v>169</v>
      </c>
      <c r="F55" s="279">
        <f t="shared" si="20"/>
        <v>143</v>
      </c>
      <c r="G55" s="279">
        <f t="shared" si="20"/>
        <v>277</v>
      </c>
      <c r="H55" s="279">
        <f t="shared" si="20"/>
        <v>210</v>
      </c>
      <c r="I55" s="279">
        <f t="shared" si="20"/>
        <v>339</v>
      </c>
      <c r="J55" s="279">
        <f t="shared" si="20"/>
        <v>402</v>
      </c>
      <c r="K55" s="279">
        <f t="shared" si="20"/>
        <v>90</v>
      </c>
      <c r="L55" s="279">
        <f t="shared" si="20"/>
        <v>1760</v>
      </c>
    </row>
    <row r="56" spans="1:12" x14ac:dyDescent="0.25">
      <c r="A56" s="99" t="s">
        <v>0</v>
      </c>
      <c r="B56" s="280">
        <v>74</v>
      </c>
      <c r="C56" s="133">
        <v>11</v>
      </c>
      <c r="D56" s="280">
        <v>8</v>
      </c>
      <c r="E56" s="280">
        <v>89</v>
      </c>
      <c r="F56" s="280">
        <v>59</v>
      </c>
      <c r="G56" s="280">
        <v>137</v>
      </c>
      <c r="H56" s="280">
        <v>102</v>
      </c>
      <c r="I56" s="280">
        <v>245</v>
      </c>
      <c r="J56" s="280">
        <v>300</v>
      </c>
      <c r="K56" s="280">
        <v>33</v>
      </c>
      <c r="L56" s="280">
        <v>1058</v>
      </c>
    </row>
    <row r="57" spans="1:12" x14ac:dyDescent="0.25">
      <c r="A57" s="99" t="s">
        <v>20</v>
      </c>
      <c r="B57" s="280">
        <v>22</v>
      </c>
      <c r="C57" s="133">
        <v>5</v>
      </c>
      <c r="D57" s="280">
        <v>10</v>
      </c>
      <c r="E57" s="133">
        <v>80</v>
      </c>
      <c r="F57" s="133">
        <v>84</v>
      </c>
      <c r="G57" s="133">
        <v>140</v>
      </c>
      <c r="H57" s="133">
        <v>108</v>
      </c>
      <c r="I57" s="280">
        <v>94</v>
      </c>
      <c r="J57" s="133">
        <v>102</v>
      </c>
      <c r="K57" s="133">
        <v>57</v>
      </c>
      <c r="L57" s="133">
        <v>702</v>
      </c>
    </row>
    <row r="58" spans="1:12" x14ac:dyDescent="0.25">
      <c r="A58" s="101" t="s">
        <v>42</v>
      </c>
      <c r="B58" s="281">
        <f>B57/B55</f>
        <v>0.22916666666666666</v>
      </c>
      <c r="C58" s="135">
        <f t="shared" ref="C58:L58" si="21">C57/C55</f>
        <v>0.3125</v>
      </c>
      <c r="D58" s="135">
        <f t="shared" si="21"/>
        <v>0.55555555555555558</v>
      </c>
      <c r="E58" s="135">
        <f t="shared" si="21"/>
        <v>0.47337278106508873</v>
      </c>
      <c r="F58" s="135">
        <f t="shared" si="21"/>
        <v>0.58741258741258739</v>
      </c>
      <c r="G58" s="135">
        <f t="shared" si="21"/>
        <v>0.50541516245487361</v>
      </c>
      <c r="H58" s="135">
        <f t="shared" si="21"/>
        <v>0.51428571428571423</v>
      </c>
      <c r="I58" s="135">
        <f t="shared" si="21"/>
        <v>0.27728613569321536</v>
      </c>
      <c r="J58" s="135">
        <f t="shared" si="21"/>
        <v>0.2537313432835821</v>
      </c>
      <c r="K58" s="135">
        <f t="shared" si="21"/>
        <v>0.6333333333333333</v>
      </c>
      <c r="L58" s="135">
        <f t="shared" si="21"/>
        <v>0.39886363636363636</v>
      </c>
    </row>
    <row r="60" spans="1:12" x14ac:dyDescent="0.25">
      <c r="A60" s="1" t="s">
        <v>189</v>
      </c>
    </row>
    <row r="61" spans="1:12" x14ac:dyDescent="0.25">
      <c r="A61" s="25" t="s">
        <v>190</v>
      </c>
    </row>
  </sheetData>
  <hyperlinks>
    <hyperlink ref="A2" location="Sommaire!A1" display="Sommair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6"/>
  <sheetViews>
    <sheetView workbookViewId="0">
      <selection activeCell="E21" sqref="E21"/>
    </sheetView>
  </sheetViews>
  <sheetFormatPr baseColWidth="10" defaultColWidth="11.44140625" defaultRowHeight="13.2" x14ac:dyDescent="0.25"/>
  <cols>
    <col min="1" max="1" width="13.77734375" style="1" customWidth="1"/>
    <col min="2" max="2" width="10.21875" style="1" customWidth="1"/>
    <col min="3" max="3" width="10.44140625" style="1" customWidth="1"/>
    <col min="4" max="5" width="8.44140625" style="1" customWidth="1"/>
    <col min="6" max="6" width="9" style="1" customWidth="1"/>
    <col min="7" max="7" width="8.21875" style="1" customWidth="1"/>
    <col min="8" max="8" width="11.21875" style="1" customWidth="1"/>
    <col min="9" max="9" width="10.44140625" style="1" customWidth="1"/>
    <col min="10" max="11" width="11.44140625" style="1"/>
    <col min="12" max="12" width="9.77734375" style="1" customWidth="1"/>
    <col min="13" max="13" width="10.77734375" style="1" customWidth="1"/>
    <col min="14" max="14" width="7.77734375" style="1" customWidth="1"/>
    <col min="15" max="16384" width="11.44140625" style="1"/>
  </cols>
  <sheetData>
    <row r="1" spans="1:17" x14ac:dyDescent="0.25">
      <c r="A1" s="24" t="s">
        <v>276</v>
      </c>
    </row>
    <row r="2" spans="1:17" ht="14.4" x14ac:dyDescent="0.25">
      <c r="A2" s="149" t="s">
        <v>123</v>
      </c>
    </row>
    <row r="3" spans="1:17" ht="25.05" customHeight="1" x14ac:dyDescent="0.25">
      <c r="B3" s="296" t="s">
        <v>278</v>
      </c>
      <c r="C3" s="297"/>
      <c r="D3" s="296" t="s">
        <v>270</v>
      </c>
      <c r="E3" s="297"/>
      <c r="F3" s="296" t="s">
        <v>271</v>
      </c>
      <c r="G3" s="297"/>
      <c r="H3" s="296" t="s">
        <v>272</v>
      </c>
      <c r="I3" s="297"/>
      <c r="J3" s="296" t="s">
        <v>273</v>
      </c>
      <c r="K3" s="297"/>
      <c r="L3" s="296" t="s">
        <v>274</v>
      </c>
      <c r="M3" s="297"/>
    </row>
    <row r="4" spans="1:17" x14ac:dyDescent="0.25">
      <c r="B4" s="228" t="s">
        <v>20</v>
      </c>
      <c r="C4" s="229" t="s">
        <v>0</v>
      </c>
      <c r="D4" s="230" t="s">
        <v>20</v>
      </c>
      <c r="E4" s="231" t="s">
        <v>0</v>
      </c>
      <c r="F4" s="232" t="s">
        <v>20</v>
      </c>
      <c r="G4" s="233" t="s">
        <v>0</v>
      </c>
      <c r="H4" s="232" t="s">
        <v>20</v>
      </c>
      <c r="I4" s="233" t="s">
        <v>0</v>
      </c>
      <c r="J4" s="232" t="s">
        <v>20</v>
      </c>
      <c r="K4" s="233" t="s">
        <v>0</v>
      </c>
      <c r="L4" s="232" t="s">
        <v>20</v>
      </c>
      <c r="M4" s="233" t="s">
        <v>0</v>
      </c>
    </row>
    <row r="5" spans="1:17" x14ac:dyDescent="0.25">
      <c r="A5" s="31" t="s">
        <v>275</v>
      </c>
      <c r="B5" s="234">
        <v>60</v>
      </c>
      <c r="C5" s="234">
        <v>40</v>
      </c>
      <c r="D5" s="234">
        <v>83</v>
      </c>
      <c r="E5" s="234">
        <v>84</v>
      </c>
      <c r="F5" s="234">
        <v>74</v>
      </c>
      <c r="G5" s="234">
        <v>73</v>
      </c>
      <c r="H5" s="234">
        <v>66</v>
      </c>
      <c r="I5" s="234">
        <v>73</v>
      </c>
      <c r="J5" s="234">
        <v>91</v>
      </c>
      <c r="K5" s="234">
        <v>94</v>
      </c>
      <c r="L5" s="234">
        <v>65</v>
      </c>
      <c r="M5" s="234">
        <v>75</v>
      </c>
    </row>
    <row r="7" spans="1:17" x14ac:dyDescent="0.25">
      <c r="A7" s="235" t="s">
        <v>277</v>
      </c>
    </row>
    <row r="8" spans="1:17" x14ac:dyDescent="0.25">
      <c r="A8" s="25" t="s">
        <v>310</v>
      </c>
    </row>
    <row r="10" spans="1:17" x14ac:dyDescent="0.25">
      <c r="A10" s="24" t="s">
        <v>199</v>
      </c>
    </row>
    <row r="11" spans="1:17" ht="35.1" customHeight="1" x14ac:dyDescent="0.25">
      <c r="B11" s="296" t="s">
        <v>278</v>
      </c>
      <c r="C11" s="297"/>
      <c r="D11" s="296" t="s">
        <v>270</v>
      </c>
      <c r="E11" s="297"/>
      <c r="F11" s="296" t="s">
        <v>271</v>
      </c>
      <c r="G11" s="297"/>
      <c r="H11" s="296" t="s">
        <v>272</v>
      </c>
      <c r="I11" s="297"/>
      <c r="J11" s="296" t="s">
        <v>273</v>
      </c>
      <c r="K11" s="297"/>
      <c r="L11" s="296" t="s">
        <v>274</v>
      </c>
      <c r="M11" s="297"/>
    </row>
    <row r="12" spans="1:17" x14ac:dyDescent="0.25">
      <c r="B12" s="228" t="s">
        <v>20</v>
      </c>
      <c r="C12" s="229" t="s">
        <v>0</v>
      </c>
      <c r="D12" s="230" t="s">
        <v>20</v>
      </c>
      <c r="E12" s="231" t="s">
        <v>0</v>
      </c>
      <c r="F12" s="232" t="s">
        <v>20</v>
      </c>
      <c r="G12" s="233" t="s">
        <v>0</v>
      </c>
      <c r="H12" s="232" t="s">
        <v>20</v>
      </c>
      <c r="I12" s="233" t="s">
        <v>0</v>
      </c>
      <c r="J12" s="232" t="s">
        <v>20</v>
      </c>
      <c r="K12" s="233" t="s">
        <v>0</v>
      </c>
      <c r="L12" s="232" t="s">
        <v>20</v>
      </c>
      <c r="M12" s="233" t="s">
        <v>0</v>
      </c>
    </row>
    <row r="13" spans="1:17" x14ac:dyDescent="0.25">
      <c r="A13" s="31" t="s">
        <v>275</v>
      </c>
      <c r="B13" s="236">
        <v>31990</v>
      </c>
      <c r="C13" s="236">
        <v>20930</v>
      </c>
      <c r="D13" s="236">
        <v>26630</v>
      </c>
      <c r="E13" s="236">
        <v>17520</v>
      </c>
      <c r="F13" s="236">
        <v>23560</v>
      </c>
      <c r="G13" s="236">
        <v>15230</v>
      </c>
      <c r="H13" s="236">
        <v>11270</v>
      </c>
      <c r="I13" s="236">
        <v>8479.86</v>
      </c>
      <c r="J13" s="236">
        <v>15490</v>
      </c>
      <c r="K13" s="236">
        <v>10810</v>
      </c>
      <c r="L13" s="236">
        <v>11010</v>
      </c>
      <c r="M13" s="236">
        <v>8700</v>
      </c>
    </row>
    <row r="14" spans="1:17" ht="15.75" customHeight="1" x14ac:dyDescent="0.5">
      <c r="Q14" s="262"/>
    </row>
    <row r="15" spans="1:17" x14ac:dyDescent="0.25">
      <c r="A15" s="235" t="s">
        <v>277</v>
      </c>
    </row>
    <row r="16" spans="1:17" x14ac:dyDescent="0.25">
      <c r="A16" s="25" t="s">
        <v>310</v>
      </c>
    </row>
  </sheetData>
  <mergeCells count="12">
    <mergeCell ref="H3:I3"/>
    <mergeCell ref="J3:K3"/>
    <mergeCell ref="L11:M11"/>
    <mergeCell ref="B11:C11"/>
    <mergeCell ref="D11:E11"/>
    <mergeCell ref="F11:G11"/>
    <mergeCell ref="H11:I11"/>
    <mergeCell ref="J11:K11"/>
    <mergeCell ref="L3:M3"/>
    <mergeCell ref="B3:C3"/>
    <mergeCell ref="D3:E3"/>
    <mergeCell ref="F3:G3"/>
  </mergeCells>
  <hyperlinks>
    <hyperlink ref="A2" location="Sommaire!A1" display="Sommair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9"/>
  <sheetViews>
    <sheetView workbookViewId="0">
      <selection activeCell="G13" sqref="G13"/>
    </sheetView>
  </sheetViews>
  <sheetFormatPr baseColWidth="10" defaultColWidth="11.44140625" defaultRowHeight="13.2" x14ac:dyDescent="0.25"/>
  <cols>
    <col min="1" max="1" width="36.44140625" style="7" customWidth="1"/>
    <col min="2" max="3" width="11.44140625" style="7"/>
    <col min="4" max="4" width="12.21875" style="7" customWidth="1"/>
    <col min="5" max="16384" width="11.44140625" style="7"/>
  </cols>
  <sheetData>
    <row r="1" spans="1:4" x14ac:dyDescent="0.25">
      <c r="A1" s="24" t="s">
        <v>283</v>
      </c>
    </row>
    <row r="2" spans="1:4" ht="14.4" x14ac:dyDescent="0.25">
      <c r="A2" s="149" t="s">
        <v>123</v>
      </c>
    </row>
    <row r="3" spans="1:4" ht="14.4" x14ac:dyDescent="0.25">
      <c r="A3" s="149"/>
    </row>
    <row r="4" spans="1:4" ht="26.4" x14ac:dyDescent="0.25">
      <c r="A4" s="237"/>
      <c r="B4" s="238" t="s">
        <v>20</v>
      </c>
      <c r="C4" s="238" t="s">
        <v>0</v>
      </c>
      <c r="D4" s="239" t="s">
        <v>112</v>
      </c>
    </row>
    <row r="5" spans="1:4" x14ac:dyDescent="0.25">
      <c r="A5" s="240" t="s">
        <v>76</v>
      </c>
      <c r="B5" s="241">
        <v>2310</v>
      </c>
      <c r="C5" s="241">
        <v>2500</v>
      </c>
      <c r="D5" s="242">
        <f>-(C5-B5)/C5</f>
        <v>-7.5999999999999998E-2</v>
      </c>
    </row>
    <row r="6" spans="1:4" x14ac:dyDescent="0.25">
      <c r="A6" s="240" t="s">
        <v>78</v>
      </c>
      <c r="B6" s="241">
        <v>1930</v>
      </c>
      <c r="C6" s="241">
        <v>2100</v>
      </c>
      <c r="D6" s="242">
        <f t="shared" ref="D6:D11" si="0">-(C6-B6)/C6</f>
        <v>-8.0952380952380956E-2</v>
      </c>
    </row>
    <row r="7" spans="1:4" x14ac:dyDescent="0.25">
      <c r="A7" s="240" t="s">
        <v>77</v>
      </c>
      <c r="B7" s="241">
        <v>1960</v>
      </c>
      <c r="C7" s="241">
        <v>2140</v>
      </c>
      <c r="D7" s="242">
        <f t="shared" si="0"/>
        <v>-8.4112149532710276E-2</v>
      </c>
    </row>
    <row r="8" spans="1:4" x14ac:dyDescent="0.25">
      <c r="A8" s="240" t="s">
        <v>75</v>
      </c>
      <c r="B8" s="241">
        <v>2310</v>
      </c>
      <c r="C8" s="241">
        <v>2420</v>
      </c>
      <c r="D8" s="242">
        <f t="shared" si="0"/>
        <v>-4.5454545454545456E-2</v>
      </c>
    </row>
    <row r="9" spans="1:4" x14ac:dyDescent="0.25">
      <c r="A9" s="240" t="s">
        <v>89</v>
      </c>
      <c r="B9" s="241">
        <v>1990</v>
      </c>
      <c r="C9" s="241">
        <v>1910</v>
      </c>
      <c r="D9" s="242">
        <f t="shared" si="0"/>
        <v>4.1884816753926704E-2</v>
      </c>
    </row>
    <row r="10" spans="1:4" x14ac:dyDescent="0.25">
      <c r="A10" s="240" t="s">
        <v>280</v>
      </c>
      <c r="B10" s="241">
        <v>2230</v>
      </c>
      <c r="C10" s="241">
        <v>2420</v>
      </c>
      <c r="D10" s="242">
        <f>-(C10-B10)/C10</f>
        <v>-7.8512396694214878E-2</v>
      </c>
    </row>
    <row r="11" spans="1:4" x14ac:dyDescent="0.25">
      <c r="A11" s="243" t="s">
        <v>281</v>
      </c>
      <c r="B11" s="244">
        <v>2000</v>
      </c>
      <c r="C11" s="244">
        <v>2100</v>
      </c>
      <c r="D11" s="245">
        <f t="shared" si="0"/>
        <v>-4.7619047619047616E-2</v>
      </c>
    </row>
    <row r="12" spans="1:4" x14ac:dyDescent="0.25">
      <c r="A12" s="252"/>
      <c r="B12" s="253"/>
      <c r="C12" s="253"/>
      <c r="D12" s="254"/>
    </row>
    <row r="13" spans="1:4" x14ac:dyDescent="0.25">
      <c r="A13" s="1" t="s">
        <v>282</v>
      </c>
    </row>
    <row r="14" spans="1:4" x14ac:dyDescent="0.25">
      <c r="A14" s="235" t="s">
        <v>277</v>
      </c>
    </row>
    <row r="15" spans="1:4" x14ac:dyDescent="0.25">
      <c r="A15" s="25" t="s">
        <v>310</v>
      </c>
    </row>
    <row r="16" spans="1:4" x14ac:dyDescent="0.25">
      <c r="A16" s="25"/>
    </row>
    <row r="17" spans="1:3" x14ac:dyDescent="0.25">
      <c r="A17" s="24" t="s">
        <v>199</v>
      </c>
    </row>
    <row r="18" spans="1:3" x14ac:dyDescent="0.25">
      <c r="A18" s="237"/>
      <c r="B18" s="238" t="s">
        <v>20</v>
      </c>
      <c r="C18" s="238" t="s">
        <v>0</v>
      </c>
    </row>
    <row r="19" spans="1:3" x14ac:dyDescent="0.25">
      <c r="A19" s="240" t="s">
        <v>76</v>
      </c>
      <c r="B19" s="246">
        <v>14084</v>
      </c>
      <c r="C19" s="247">
        <v>8641</v>
      </c>
    </row>
    <row r="20" spans="1:3" x14ac:dyDescent="0.25">
      <c r="A20" s="240" t="s">
        <v>78</v>
      </c>
      <c r="B20" s="248">
        <v>4078</v>
      </c>
      <c r="C20" s="249">
        <v>1340</v>
      </c>
    </row>
    <row r="21" spans="1:3" x14ac:dyDescent="0.25">
      <c r="A21" s="240" t="s">
        <v>77</v>
      </c>
      <c r="B21" s="248">
        <v>7691</v>
      </c>
      <c r="C21" s="249">
        <v>3003</v>
      </c>
    </row>
    <row r="22" spans="1:3" x14ac:dyDescent="0.25">
      <c r="A22" s="240" t="s">
        <v>75</v>
      </c>
      <c r="B22" s="248">
        <v>6086</v>
      </c>
      <c r="C22" s="249">
        <v>7984</v>
      </c>
    </row>
    <row r="23" spans="1:3" x14ac:dyDescent="0.25">
      <c r="A23" s="240" t="s">
        <v>89</v>
      </c>
      <c r="B23" s="248">
        <v>631</v>
      </c>
      <c r="C23" s="249">
        <v>851</v>
      </c>
    </row>
    <row r="24" spans="1:3" x14ac:dyDescent="0.25">
      <c r="A24" s="240" t="s">
        <v>280</v>
      </c>
      <c r="B24" s="248">
        <v>31986.86</v>
      </c>
      <c r="C24" s="249">
        <v>20924.91</v>
      </c>
    </row>
    <row r="25" spans="1:3" x14ac:dyDescent="0.25">
      <c r="A25" s="243" t="s">
        <v>281</v>
      </c>
      <c r="B25" s="250">
        <v>10916.34</v>
      </c>
      <c r="C25" s="251">
        <v>3667.66</v>
      </c>
    </row>
    <row r="27" spans="1:3" x14ac:dyDescent="0.25">
      <c r="A27" s="1" t="s">
        <v>282</v>
      </c>
    </row>
    <row r="28" spans="1:3" x14ac:dyDescent="0.25">
      <c r="A28" s="235" t="s">
        <v>277</v>
      </c>
    </row>
    <row r="29" spans="1:3" x14ac:dyDescent="0.25">
      <c r="A29" s="25" t="s">
        <v>310</v>
      </c>
    </row>
  </sheetData>
  <hyperlinks>
    <hyperlink ref="A2" location="Sommaire!A1" display="Sommaire" xr:uid="{00000000-0004-0000-0D00-000002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9"/>
  <sheetViews>
    <sheetView workbookViewId="0">
      <selection activeCell="A2" sqref="A2"/>
    </sheetView>
  </sheetViews>
  <sheetFormatPr baseColWidth="10" defaultColWidth="11.44140625" defaultRowHeight="13.2" x14ac:dyDescent="0.25"/>
  <cols>
    <col min="1" max="1" width="31.77734375" style="1" customWidth="1"/>
    <col min="2" max="2" width="15.21875" style="1" customWidth="1"/>
    <col min="3" max="3" width="13.21875" style="1" customWidth="1"/>
    <col min="4" max="16384" width="11.44140625" style="1"/>
  </cols>
  <sheetData>
    <row r="1" spans="1:10" x14ac:dyDescent="0.25">
      <c r="A1" s="24" t="s">
        <v>288</v>
      </c>
      <c r="B1" s="24"/>
      <c r="I1" s="53"/>
      <c r="J1" s="53"/>
    </row>
    <row r="2" spans="1:10" ht="14.4" x14ac:dyDescent="0.25">
      <c r="A2" s="149" t="s">
        <v>123</v>
      </c>
      <c r="B2" s="24"/>
      <c r="I2" s="53"/>
      <c r="J2" s="53"/>
    </row>
    <row r="3" spans="1:10" x14ac:dyDescent="0.25">
      <c r="A3" s="24"/>
      <c r="B3" s="24"/>
      <c r="I3" s="53"/>
      <c r="J3" s="53"/>
    </row>
    <row r="4" spans="1:10" x14ac:dyDescent="0.25">
      <c r="A4" s="52"/>
      <c r="B4" s="24"/>
      <c r="E4" s="140"/>
      <c r="G4" s="140" t="s">
        <v>113</v>
      </c>
      <c r="I4" s="53"/>
      <c r="J4" s="53"/>
    </row>
    <row r="5" spans="1:10" x14ac:dyDescent="0.25">
      <c r="A5" s="58"/>
      <c r="B5" s="298" t="s">
        <v>79</v>
      </c>
      <c r="C5" s="298"/>
      <c r="D5" s="298" t="s">
        <v>80</v>
      </c>
      <c r="E5" s="298"/>
      <c r="F5" s="298" t="s">
        <v>147</v>
      </c>
      <c r="G5" s="298"/>
      <c r="H5" s="298" t="s">
        <v>289</v>
      </c>
      <c r="I5" s="298"/>
    </row>
    <row r="6" spans="1:10" x14ac:dyDescent="0.25">
      <c r="A6" s="59"/>
      <c r="B6" s="139" t="s">
        <v>20</v>
      </c>
      <c r="C6" s="139" t="s">
        <v>0</v>
      </c>
      <c r="D6" s="139" t="s">
        <v>20</v>
      </c>
      <c r="E6" s="139" t="s">
        <v>0</v>
      </c>
      <c r="F6" s="139" t="s">
        <v>20</v>
      </c>
      <c r="G6" s="139" t="s">
        <v>0</v>
      </c>
      <c r="H6" s="139" t="s">
        <v>20</v>
      </c>
      <c r="I6" s="139" t="s">
        <v>0</v>
      </c>
    </row>
    <row r="7" spans="1:10" x14ac:dyDescent="0.25">
      <c r="A7" s="72" t="s">
        <v>290</v>
      </c>
      <c r="B7" s="137">
        <v>87</v>
      </c>
      <c r="C7" s="137">
        <v>93</v>
      </c>
      <c r="D7" s="137">
        <v>89.8</v>
      </c>
      <c r="E7" s="137">
        <v>91.7</v>
      </c>
      <c r="F7" s="137">
        <v>90.91</v>
      </c>
      <c r="G7" s="137">
        <v>94.29</v>
      </c>
      <c r="H7" s="137">
        <v>92.800000000000011</v>
      </c>
      <c r="I7" s="137">
        <v>94.1</v>
      </c>
    </row>
    <row r="8" spans="1:10" x14ac:dyDescent="0.25">
      <c r="A8" s="72" t="s">
        <v>81</v>
      </c>
      <c r="B8" s="137">
        <v>67</v>
      </c>
      <c r="C8" s="137">
        <v>71</v>
      </c>
      <c r="D8" s="137">
        <v>63</v>
      </c>
      <c r="E8" s="137">
        <v>67.599999999999994</v>
      </c>
      <c r="F8" s="137">
        <v>64.95</v>
      </c>
      <c r="G8" s="137">
        <v>67.61</v>
      </c>
      <c r="H8" s="137">
        <v>64.87</v>
      </c>
      <c r="I8" s="137">
        <v>68</v>
      </c>
    </row>
    <row r="9" spans="1:10" x14ac:dyDescent="0.25">
      <c r="A9" s="59" t="s">
        <v>82</v>
      </c>
      <c r="B9" s="138">
        <v>91</v>
      </c>
      <c r="C9" s="138">
        <v>95</v>
      </c>
      <c r="D9" s="138">
        <v>90.8</v>
      </c>
      <c r="E9" s="138">
        <v>93</v>
      </c>
      <c r="F9" s="138">
        <v>94.2</v>
      </c>
      <c r="G9" s="138">
        <v>96.93</v>
      </c>
      <c r="H9" s="138">
        <v>94.93</v>
      </c>
      <c r="I9" s="138">
        <v>96.899999999999991</v>
      </c>
    </row>
    <row r="10" spans="1:10" x14ac:dyDescent="0.25">
      <c r="A10" s="54"/>
    </row>
    <row r="12" spans="1:10" ht="24.75" customHeight="1" x14ac:dyDescent="0.25">
      <c r="A12" s="181" t="s">
        <v>191</v>
      </c>
      <c r="B12" s="285" t="s">
        <v>147</v>
      </c>
      <c r="C12" s="285"/>
      <c r="D12" s="285" t="s">
        <v>289</v>
      </c>
      <c r="E12" s="285"/>
    </row>
    <row r="13" spans="1:10" x14ac:dyDescent="0.25">
      <c r="A13" s="76"/>
      <c r="B13" s="116" t="s">
        <v>20</v>
      </c>
      <c r="C13" s="116" t="s">
        <v>0</v>
      </c>
      <c r="D13" s="116" t="s">
        <v>20</v>
      </c>
      <c r="E13" s="116" t="s">
        <v>0</v>
      </c>
    </row>
    <row r="14" spans="1:10" x14ac:dyDescent="0.25">
      <c r="A14" s="58" t="s">
        <v>290</v>
      </c>
      <c r="B14" s="273">
        <v>0.9194</v>
      </c>
      <c r="C14" s="273">
        <v>0.95179999999999998</v>
      </c>
      <c r="D14" s="273">
        <v>0.92900000000000005</v>
      </c>
      <c r="E14" s="273">
        <v>0.94899999999999995</v>
      </c>
      <c r="F14" s="29"/>
    </row>
    <row r="15" spans="1:10" x14ac:dyDescent="0.25">
      <c r="A15" s="179" t="s">
        <v>81</v>
      </c>
      <c r="B15" s="274">
        <v>0.68969999999999998</v>
      </c>
      <c r="C15" s="274">
        <v>0.7006</v>
      </c>
      <c r="D15" s="274">
        <v>0.70399999999999996</v>
      </c>
      <c r="E15" s="274">
        <v>0.71</v>
      </c>
      <c r="F15" s="29"/>
    </row>
    <row r="16" spans="1:10" x14ac:dyDescent="0.25">
      <c r="A16" s="180" t="s">
        <v>82</v>
      </c>
      <c r="B16" s="275">
        <v>0.97199999999999998</v>
      </c>
      <c r="C16" s="275">
        <v>0.98199999999999998</v>
      </c>
      <c r="D16" s="275">
        <v>0.97399999999999998</v>
      </c>
      <c r="E16" s="275">
        <v>0.98599999999999999</v>
      </c>
      <c r="F16" s="29"/>
    </row>
    <row r="18" spans="1:1" x14ac:dyDescent="0.25">
      <c r="A18" s="8" t="s">
        <v>173</v>
      </c>
    </row>
    <row r="19" spans="1:1" x14ac:dyDescent="0.25">
      <c r="A19" s="22" t="s">
        <v>291</v>
      </c>
    </row>
  </sheetData>
  <mergeCells count="6">
    <mergeCell ref="H5:I5"/>
    <mergeCell ref="B5:C5"/>
    <mergeCell ref="D5:E5"/>
    <mergeCell ref="F5:G5"/>
    <mergeCell ref="B12:C12"/>
    <mergeCell ref="D12:E12"/>
  </mergeCells>
  <hyperlinks>
    <hyperlink ref="A2" location="Sommaire!A1" display="Sommair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2"/>
  <sheetViews>
    <sheetView workbookViewId="0">
      <selection activeCell="A2" sqref="A2"/>
    </sheetView>
  </sheetViews>
  <sheetFormatPr baseColWidth="10" defaultColWidth="11.44140625" defaultRowHeight="13.2" x14ac:dyDescent="0.25"/>
  <cols>
    <col min="1" max="1" width="22.44140625" style="1" customWidth="1"/>
    <col min="2" max="5" width="13.77734375" style="1" customWidth="1"/>
    <col min="6" max="16384" width="11.44140625" style="1"/>
  </cols>
  <sheetData>
    <row r="1" spans="1:7" x14ac:dyDescent="0.25">
      <c r="A1" s="24" t="s">
        <v>292</v>
      </c>
    </row>
    <row r="2" spans="1:7" ht="14.4" x14ac:dyDescent="0.25">
      <c r="A2" s="149" t="s">
        <v>123</v>
      </c>
    </row>
    <row r="4" spans="1:7" ht="32.25" customHeight="1" x14ac:dyDescent="0.25">
      <c r="B4" s="299" t="s">
        <v>293</v>
      </c>
      <c r="C4" s="299"/>
      <c r="D4" s="299" t="s">
        <v>294</v>
      </c>
      <c r="E4" s="299"/>
    </row>
    <row r="5" spans="1:7" x14ac:dyDescent="0.25">
      <c r="B5" s="147" t="s">
        <v>73</v>
      </c>
      <c r="C5" s="147" t="s">
        <v>74</v>
      </c>
      <c r="D5" s="261" t="s">
        <v>73</v>
      </c>
      <c r="E5" s="261" t="s">
        <v>74</v>
      </c>
    </row>
    <row r="6" spans="1:7" x14ac:dyDescent="0.25">
      <c r="A6" s="31" t="s">
        <v>148</v>
      </c>
      <c r="B6" s="182">
        <v>0.71899999999999997</v>
      </c>
      <c r="C6" s="182">
        <v>0.28100000000000003</v>
      </c>
      <c r="D6" s="182">
        <v>0.73699999999999999</v>
      </c>
      <c r="E6" s="182">
        <v>0.26200000000000001</v>
      </c>
    </row>
    <row r="7" spans="1:7" x14ac:dyDescent="0.25">
      <c r="A7" s="31" t="s">
        <v>149</v>
      </c>
      <c r="B7" s="182">
        <v>0.65800000000000003</v>
      </c>
      <c r="C7" s="182">
        <v>0.34200000000000003</v>
      </c>
      <c r="D7" s="182">
        <v>0.67100000000000004</v>
      </c>
      <c r="E7" s="182">
        <v>0.32900000000000001</v>
      </c>
    </row>
    <row r="8" spans="1:7" x14ac:dyDescent="0.25">
      <c r="A8" s="31" t="s">
        <v>150</v>
      </c>
      <c r="B8" s="182">
        <v>0.82899999999999996</v>
      </c>
      <c r="C8" s="182">
        <v>0.17100000000000001</v>
      </c>
      <c r="D8" s="182">
        <v>0.81899999999999995</v>
      </c>
      <c r="E8" s="182">
        <v>0.18099999999999999</v>
      </c>
    </row>
    <row r="9" spans="1:7" x14ac:dyDescent="0.25">
      <c r="A9" s="31" t="s">
        <v>151</v>
      </c>
      <c r="B9" s="182">
        <v>0.47</v>
      </c>
      <c r="C9" s="182">
        <v>0.52</v>
      </c>
      <c r="D9" s="182">
        <v>0.53200000000000003</v>
      </c>
      <c r="E9" s="182">
        <v>0.46800000000000003</v>
      </c>
    </row>
    <row r="10" spans="1:7" x14ac:dyDescent="0.25">
      <c r="D10" s="157"/>
      <c r="E10" s="157"/>
    </row>
    <row r="11" spans="1:7" x14ac:dyDescent="0.25">
      <c r="A11" s="8" t="s">
        <v>295</v>
      </c>
      <c r="B11" s="57"/>
      <c r="C11" s="57"/>
      <c r="D11" s="57"/>
      <c r="E11" s="57"/>
      <c r="F11" s="57"/>
      <c r="G11" s="96"/>
    </row>
    <row r="12" spans="1:7" ht="14.4" x14ac:dyDescent="0.3">
      <c r="A12" s="22" t="s">
        <v>296</v>
      </c>
      <c r="B12" s="51"/>
      <c r="C12" s="51"/>
      <c r="D12" s="51"/>
      <c r="E12" s="51"/>
      <c r="F12" s="51"/>
      <c r="G12" s="51"/>
    </row>
  </sheetData>
  <mergeCells count="2">
    <mergeCell ref="B4:C4"/>
    <mergeCell ref="D4:E4"/>
  </mergeCells>
  <hyperlinks>
    <hyperlink ref="A2" location="Sommaire!A1" display="Sommaire"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8"/>
  <sheetViews>
    <sheetView workbookViewId="0">
      <selection activeCell="A2" sqref="A2"/>
    </sheetView>
  </sheetViews>
  <sheetFormatPr baseColWidth="10" defaultColWidth="11.44140625" defaultRowHeight="13.2" x14ac:dyDescent="0.25"/>
  <cols>
    <col min="1" max="1" width="17" style="1" customWidth="1"/>
    <col min="2" max="2" width="25.21875" style="1" customWidth="1"/>
    <col min="3" max="3" width="10.21875" style="1" customWidth="1"/>
    <col min="4" max="16384" width="11.44140625" style="1"/>
  </cols>
  <sheetData>
    <row r="1" spans="1:15" x14ac:dyDescent="0.25">
      <c r="A1" s="24" t="s">
        <v>115</v>
      </c>
    </row>
    <row r="2" spans="1:15" ht="14.4" x14ac:dyDescent="0.25">
      <c r="A2" s="149" t="s">
        <v>123</v>
      </c>
    </row>
    <row r="4" spans="1:15" x14ac:dyDescent="0.25">
      <c r="A4" s="81" t="s">
        <v>116</v>
      </c>
      <c r="B4" s="31" t="s">
        <v>120</v>
      </c>
      <c r="C4" s="143">
        <v>2014</v>
      </c>
      <c r="D4" s="143">
        <v>2010</v>
      </c>
      <c r="E4" s="143" t="s">
        <v>114</v>
      </c>
    </row>
    <row r="5" spans="1:15" x14ac:dyDescent="0.25">
      <c r="A5" s="76"/>
      <c r="B5" s="76" t="s">
        <v>83</v>
      </c>
      <c r="C5" s="141">
        <v>38000</v>
      </c>
      <c r="D5" s="141">
        <v>43000</v>
      </c>
      <c r="E5" s="134">
        <f>(D5-C5)/D5</f>
        <v>0.11627906976744186</v>
      </c>
    </row>
    <row r="6" spans="1:15" x14ac:dyDescent="0.25">
      <c r="A6" s="76"/>
      <c r="B6" s="76" t="s">
        <v>121</v>
      </c>
      <c r="C6" s="141">
        <v>40000</v>
      </c>
      <c r="D6" s="141">
        <v>45000</v>
      </c>
      <c r="E6" s="134">
        <f t="shared" ref="E6:E19" si="0">(D6-C6)/D6</f>
        <v>0.1111111111111111</v>
      </c>
      <c r="J6" s="32"/>
      <c r="K6" s="32"/>
      <c r="L6" s="32"/>
      <c r="M6" s="32"/>
      <c r="N6" s="32"/>
      <c r="O6" s="32"/>
    </row>
    <row r="7" spans="1:15" x14ac:dyDescent="0.25">
      <c r="A7" s="77"/>
      <c r="B7" s="77" t="s">
        <v>122</v>
      </c>
      <c r="C7" s="142">
        <v>36000</v>
      </c>
      <c r="D7" s="142">
        <v>43330</v>
      </c>
      <c r="E7" s="135">
        <f t="shared" si="0"/>
        <v>0.16916685898915301</v>
      </c>
      <c r="J7" s="56"/>
      <c r="K7" s="56"/>
      <c r="L7" s="56"/>
      <c r="M7" s="56"/>
      <c r="N7" s="56"/>
      <c r="O7" s="56"/>
    </row>
    <row r="8" spans="1:15" x14ac:dyDescent="0.25">
      <c r="A8" s="136" t="s">
        <v>117</v>
      </c>
      <c r="B8" s="31" t="s">
        <v>120</v>
      </c>
      <c r="C8" s="145">
        <v>2015</v>
      </c>
      <c r="D8" s="145">
        <v>2011</v>
      </c>
      <c r="E8" s="143" t="s">
        <v>114</v>
      </c>
      <c r="J8" s="56"/>
      <c r="K8" s="56"/>
      <c r="L8" s="56"/>
      <c r="M8" s="56"/>
      <c r="N8" s="56"/>
      <c r="O8" s="56"/>
    </row>
    <row r="9" spans="1:15" x14ac:dyDescent="0.25">
      <c r="A9" s="76"/>
      <c r="B9" s="76" t="s">
        <v>83</v>
      </c>
      <c r="C9" s="141">
        <v>39000</v>
      </c>
      <c r="D9" s="141">
        <v>44000</v>
      </c>
      <c r="E9" s="134">
        <f t="shared" si="0"/>
        <v>0.11363636363636363</v>
      </c>
      <c r="J9" s="55"/>
      <c r="K9" s="55"/>
      <c r="L9" s="55"/>
      <c r="M9" s="55"/>
      <c r="N9" s="55"/>
      <c r="O9" s="55"/>
    </row>
    <row r="10" spans="1:15" x14ac:dyDescent="0.25">
      <c r="A10" s="76"/>
      <c r="B10" s="76" t="s">
        <v>121</v>
      </c>
      <c r="C10" s="141">
        <v>40000</v>
      </c>
      <c r="D10" s="141">
        <v>45000</v>
      </c>
      <c r="E10" s="134">
        <f t="shared" si="0"/>
        <v>0.1111111111111111</v>
      </c>
      <c r="K10" s="50"/>
      <c r="N10" s="50"/>
    </row>
    <row r="11" spans="1:15" x14ac:dyDescent="0.25">
      <c r="A11" s="77"/>
      <c r="B11" s="77" t="s">
        <v>122</v>
      </c>
      <c r="C11" s="142">
        <v>36000</v>
      </c>
      <c r="D11" s="142">
        <v>42000</v>
      </c>
      <c r="E11" s="135">
        <f t="shared" si="0"/>
        <v>0.14285714285714285</v>
      </c>
    </row>
    <row r="12" spans="1:15" x14ac:dyDescent="0.25">
      <c r="A12" s="136" t="s">
        <v>118</v>
      </c>
      <c r="B12" s="31" t="s">
        <v>120</v>
      </c>
      <c r="C12" s="145">
        <v>2016</v>
      </c>
      <c r="D12" s="145">
        <v>2012</v>
      </c>
      <c r="E12" s="143" t="s">
        <v>114</v>
      </c>
    </row>
    <row r="13" spans="1:15" x14ac:dyDescent="0.25">
      <c r="A13" s="76"/>
      <c r="B13" s="76" t="s">
        <v>83</v>
      </c>
      <c r="C13" s="141">
        <v>42000</v>
      </c>
      <c r="D13" s="141">
        <v>46909</v>
      </c>
      <c r="E13" s="134">
        <f t="shared" si="0"/>
        <v>0.10464942761516979</v>
      </c>
    </row>
    <row r="14" spans="1:15" x14ac:dyDescent="0.25">
      <c r="A14" s="76"/>
      <c r="B14" s="76" t="s">
        <v>121</v>
      </c>
      <c r="C14" s="141">
        <v>42500</v>
      </c>
      <c r="D14" s="141">
        <v>48250</v>
      </c>
      <c r="E14" s="134">
        <f t="shared" si="0"/>
        <v>0.11917098445595854</v>
      </c>
    </row>
    <row r="15" spans="1:15" x14ac:dyDescent="0.25">
      <c r="A15" s="77"/>
      <c r="B15" s="77" t="s">
        <v>122</v>
      </c>
      <c r="C15" s="142">
        <v>39600</v>
      </c>
      <c r="D15" s="142">
        <v>42500</v>
      </c>
      <c r="E15" s="135">
        <f t="shared" si="0"/>
        <v>6.8235294117647061E-2</v>
      </c>
    </row>
    <row r="16" spans="1:15" x14ac:dyDescent="0.25">
      <c r="A16" s="136" t="s">
        <v>119</v>
      </c>
      <c r="B16" s="31" t="s">
        <v>120</v>
      </c>
      <c r="C16" s="145">
        <v>2017</v>
      </c>
      <c r="D16" s="145">
        <v>2013</v>
      </c>
      <c r="E16" s="143" t="s">
        <v>114</v>
      </c>
    </row>
    <row r="17" spans="1:7" x14ac:dyDescent="0.25">
      <c r="A17" s="76"/>
      <c r="B17" s="76" t="s">
        <v>83</v>
      </c>
      <c r="C17" s="141">
        <v>42000</v>
      </c>
      <c r="D17" s="141">
        <v>46608</v>
      </c>
      <c r="E17" s="134">
        <f t="shared" si="0"/>
        <v>9.8867147270854785E-2</v>
      </c>
    </row>
    <row r="18" spans="1:7" x14ac:dyDescent="0.25">
      <c r="A18" s="76"/>
      <c r="B18" s="76" t="s">
        <v>121</v>
      </c>
      <c r="C18" s="141">
        <v>43000</v>
      </c>
      <c r="D18" s="141">
        <v>48000</v>
      </c>
      <c r="E18" s="134">
        <f t="shared" si="0"/>
        <v>0.10416666666666667</v>
      </c>
    </row>
    <row r="19" spans="1:7" x14ac:dyDescent="0.25">
      <c r="A19" s="77"/>
      <c r="B19" s="77" t="s">
        <v>122</v>
      </c>
      <c r="C19" s="142">
        <v>39000</v>
      </c>
      <c r="D19" s="142">
        <v>42000</v>
      </c>
      <c r="E19" s="135">
        <f t="shared" si="0"/>
        <v>7.1428571428571425E-2</v>
      </c>
    </row>
    <row r="20" spans="1:7" x14ac:dyDescent="0.25">
      <c r="A20" s="136" t="s">
        <v>152</v>
      </c>
      <c r="B20" s="31" t="s">
        <v>120</v>
      </c>
      <c r="C20" s="145">
        <v>2018</v>
      </c>
      <c r="D20" s="145">
        <v>2014</v>
      </c>
      <c r="E20" s="145" t="s">
        <v>114</v>
      </c>
    </row>
    <row r="21" spans="1:7" x14ac:dyDescent="0.25">
      <c r="A21" s="76"/>
      <c r="B21" s="76" t="s">
        <v>83</v>
      </c>
      <c r="C21" s="141">
        <v>42000</v>
      </c>
      <c r="D21" s="141">
        <v>49900</v>
      </c>
      <c r="E21" s="134">
        <f>(D21-C21)/D21</f>
        <v>0.15831663326653306</v>
      </c>
      <c r="F21" s="159"/>
      <c r="G21" s="158"/>
    </row>
    <row r="22" spans="1:7" x14ac:dyDescent="0.25">
      <c r="A22" s="76"/>
      <c r="B22" s="76" t="s">
        <v>121</v>
      </c>
      <c r="C22" s="141">
        <v>42500</v>
      </c>
      <c r="D22" s="141">
        <v>50000</v>
      </c>
      <c r="E22" s="134">
        <f t="shared" ref="E22:E23" si="1">(D22-C22)/D22</f>
        <v>0.15</v>
      </c>
      <c r="F22" s="159"/>
      <c r="G22" s="158"/>
    </row>
    <row r="23" spans="1:7" x14ac:dyDescent="0.25">
      <c r="A23" s="77"/>
      <c r="B23" s="77" t="s">
        <v>122</v>
      </c>
      <c r="C23" s="142">
        <v>39000</v>
      </c>
      <c r="D23" s="142">
        <v>42000</v>
      </c>
      <c r="E23" s="135">
        <f t="shared" si="1"/>
        <v>7.1428571428571425E-2</v>
      </c>
      <c r="F23" s="159"/>
      <c r="G23" s="158"/>
    </row>
    <row r="24" spans="1:7" x14ac:dyDescent="0.25">
      <c r="A24" s="136" t="s">
        <v>193</v>
      </c>
      <c r="B24" s="31" t="s">
        <v>120</v>
      </c>
      <c r="C24" s="161">
        <v>2019</v>
      </c>
      <c r="D24" s="161">
        <v>2015</v>
      </c>
      <c r="E24" s="161" t="s">
        <v>114</v>
      </c>
      <c r="F24" s="158"/>
      <c r="G24" s="158"/>
    </row>
    <row r="25" spans="1:7" x14ac:dyDescent="0.25">
      <c r="A25" s="76"/>
      <c r="B25" s="76" t="s">
        <v>83</v>
      </c>
      <c r="C25" s="141">
        <v>42000</v>
      </c>
      <c r="D25" s="141">
        <v>50000</v>
      </c>
      <c r="E25" s="134">
        <f>(D25-C25)/D25</f>
        <v>0.16</v>
      </c>
      <c r="F25" s="158"/>
      <c r="G25" s="158"/>
    </row>
    <row r="26" spans="1:7" x14ac:dyDescent="0.25">
      <c r="A26" s="76"/>
      <c r="B26" s="76" t="s">
        <v>121</v>
      </c>
      <c r="C26" s="141">
        <v>41000</v>
      </c>
      <c r="D26" s="141">
        <v>50000</v>
      </c>
      <c r="E26" s="134">
        <f t="shared" ref="E26:E27" si="2">(D26-C26)/D26</f>
        <v>0.18</v>
      </c>
      <c r="F26" s="158"/>
      <c r="G26" s="158"/>
    </row>
    <row r="27" spans="1:7" x14ac:dyDescent="0.25">
      <c r="A27" s="77"/>
      <c r="B27" s="77" t="s">
        <v>122</v>
      </c>
      <c r="C27" s="142">
        <v>42000</v>
      </c>
      <c r="D27" s="142">
        <v>46000</v>
      </c>
      <c r="E27" s="135">
        <f t="shared" si="2"/>
        <v>8.6956521739130432E-2</v>
      </c>
      <c r="F27" s="158"/>
      <c r="G27" s="158"/>
    </row>
    <row r="28" spans="1:7" x14ac:dyDescent="0.25">
      <c r="A28" s="136" t="s">
        <v>239</v>
      </c>
      <c r="B28" s="31" t="s">
        <v>120</v>
      </c>
      <c r="C28" s="186">
        <v>2020</v>
      </c>
      <c r="D28" s="186">
        <v>2016</v>
      </c>
      <c r="E28" s="186" t="s">
        <v>114</v>
      </c>
    </row>
    <row r="29" spans="1:7" x14ac:dyDescent="0.25">
      <c r="A29" s="76"/>
      <c r="B29" s="76" t="s">
        <v>83</v>
      </c>
      <c r="C29" s="141">
        <v>42000</v>
      </c>
      <c r="D29" s="141">
        <v>50000</v>
      </c>
      <c r="E29" s="134">
        <f>(D29-C29)/D29</f>
        <v>0.16</v>
      </c>
    </row>
    <row r="30" spans="1:7" x14ac:dyDescent="0.25">
      <c r="A30" s="76"/>
      <c r="B30" s="76" t="s">
        <v>121</v>
      </c>
      <c r="C30" s="141">
        <v>43000</v>
      </c>
      <c r="D30" s="141">
        <v>50000</v>
      </c>
      <c r="E30" s="134">
        <f t="shared" ref="E30:E31" si="3">(D30-C30)/D30</f>
        <v>0.14000000000000001</v>
      </c>
    </row>
    <row r="31" spans="1:7" x14ac:dyDescent="0.25">
      <c r="A31" s="77"/>
      <c r="B31" s="77" t="s">
        <v>122</v>
      </c>
      <c r="C31" s="142">
        <v>39000</v>
      </c>
      <c r="D31" s="142">
        <v>45000</v>
      </c>
      <c r="E31" s="135">
        <f t="shared" si="3"/>
        <v>0.13333333333333333</v>
      </c>
    </row>
    <row r="32" spans="1:7" x14ac:dyDescent="0.25">
      <c r="A32" s="136" t="s">
        <v>287</v>
      </c>
      <c r="B32" s="31" t="s">
        <v>120</v>
      </c>
      <c r="C32" s="255">
        <v>2021</v>
      </c>
      <c r="D32" s="255">
        <v>2017</v>
      </c>
      <c r="E32" s="255" t="s">
        <v>114</v>
      </c>
    </row>
    <row r="33" spans="1:5" x14ac:dyDescent="0.25">
      <c r="A33" s="76"/>
      <c r="B33" s="76" t="s">
        <v>83</v>
      </c>
      <c r="C33" s="141">
        <v>42000</v>
      </c>
      <c r="D33" s="141">
        <v>49000</v>
      </c>
      <c r="E33" s="134">
        <f>(D33-C33)/D33</f>
        <v>0.14285714285714285</v>
      </c>
    </row>
    <row r="34" spans="1:5" x14ac:dyDescent="0.25">
      <c r="A34" s="76"/>
      <c r="B34" s="76" t="s">
        <v>121</v>
      </c>
      <c r="C34" s="141">
        <v>45000</v>
      </c>
      <c r="D34" s="141">
        <v>50000</v>
      </c>
      <c r="E34" s="134">
        <f t="shared" ref="E34:E35" si="4">(D34-C34)/D34</f>
        <v>0.1</v>
      </c>
    </row>
    <row r="35" spans="1:5" x14ac:dyDescent="0.25">
      <c r="A35" s="77"/>
      <c r="B35" s="77" t="s">
        <v>122</v>
      </c>
      <c r="C35" s="142">
        <v>39000</v>
      </c>
      <c r="D35" s="142">
        <v>49000</v>
      </c>
      <c r="E35" s="135">
        <f t="shared" si="4"/>
        <v>0.20408163265306123</v>
      </c>
    </row>
    <row r="37" spans="1:5" x14ac:dyDescent="0.25">
      <c r="A37" s="1" t="s">
        <v>189</v>
      </c>
    </row>
    <row r="38" spans="1:5" x14ac:dyDescent="0.25">
      <c r="A38" s="25" t="s">
        <v>190</v>
      </c>
    </row>
  </sheetData>
  <hyperlinks>
    <hyperlink ref="A2" location="Sommaire!A1" display="Sommaire" xr:uid="{00000000-0004-0000-10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workbookViewId="0">
      <selection activeCell="D42" sqref="D42"/>
    </sheetView>
  </sheetViews>
  <sheetFormatPr baseColWidth="10" defaultColWidth="7.77734375" defaultRowHeight="13.2" x14ac:dyDescent="0.25"/>
  <cols>
    <col min="1" max="1" width="10.44140625" style="2" customWidth="1"/>
    <col min="2" max="2" width="10.21875" style="4" customWidth="1"/>
    <col min="3" max="3" width="10" style="4" customWidth="1"/>
    <col min="4" max="4" width="10.5546875" style="4" customWidth="1"/>
    <col min="5" max="5" width="9.77734375" style="4" customWidth="1"/>
    <col min="6" max="6" width="9.5546875" style="4" customWidth="1"/>
    <col min="7" max="7" width="10.77734375" style="4" customWidth="1"/>
    <col min="8" max="8" width="10" style="4" customWidth="1"/>
    <col min="9" max="9" width="10.5546875" style="4" customWidth="1"/>
    <col min="10" max="10" width="9.5546875" style="2" customWidth="1"/>
    <col min="11" max="11" width="10.5546875" style="2" customWidth="1"/>
    <col min="12" max="12" width="9.21875" style="2" customWidth="1"/>
    <col min="13" max="13" width="9.77734375" style="2" customWidth="1"/>
    <col min="14" max="227" width="7.77734375" style="2"/>
    <col min="228" max="228" width="15.77734375" style="2" customWidth="1"/>
    <col min="229" max="239" width="6.77734375" style="2" customWidth="1"/>
    <col min="240" max="483" width="7.77734375" style="2"/>
    <col min="484" max="484" width="15.77734375" style="2" customWidth="1"/>
    <col min="485" max="495" width="6.77734375" style="2" customWidth="1"/>
    <col min="496" max="739" width="7.77734375" style="2"/>
    <col min="740" max="740" width="15.77734375" style="2" customWidth="1"/>
    <col min="741" max="751" width="6.77734375" style="2" customWidth="1"/>
    <col min="752" max="995" width="7.77734375" style="2"/>
    <col min="996" max="996" width="15.77734375" style="2" customWidth="1"/>
    <col min="997" max="1007" width="6.77734375" style="2" customWidth="1"/>
    <col min="1008" max="1251" width="7.77734375" style="2"/>
    <col min="1252" max="1252" width="15.77734375" style="2" customWidth="1"/>
    <col min="1253" max="1263" width="6.77734375" style="2" customWidth="1"/>
    <col min="1264" max="1507" width="7.77734375" style="2"/>
    <col min="1508" max="1508" width="15.77734375" style="2" customWidth="1"/>
    <col min="1509" max="1519" width="6.77734375" style="2" customWidth="1"/>
    <col min="1520" max="1763" width="7.77734375" style="2"/>
    <col min="1764" max="1764" width="15.77734375" style="2" customWidth="1"/>
    <col min="1765" max="1775" width="6.77734375" style="2" customWidth="1"/>
    <col min="1776" max="2019" width="7.77734375" style="2"/>
    <col min="2020" max="2020" width="15.77734375" style="2" customWidth="1"/>
    <col min="2021" max="2031" width="6.77734375" style="2" customWidth="1"/>
    <col min="2032" max="2275" width="7.77734375" style="2"/>
    <col min="2276" max="2276" width="15.77734375" style="2" customWidth="1"/>
    <col min="2277" max="2287" width="6.77734375" style="2" customWidth="1"/>
    <col min="2288" max="2531" width="7.77734375" style="2"/>
    <col min="2532" max="2532" width="15.77734375" style="2" customWidth="1"/>
    <col min="2533" max="2543" width="6.77734375" style="2" customWidth="1"/>
    <col min="2544" max="2787" width="7.77734375" style="2"/>
    <col min="2788" max="2788" width="15.77734375" style="2" customWidth="1"/>
    <col min="2789" max="2799" width="6.77734375" style="2" customWidth="1"/>
    <col min="2800" max="3043" width="7.77734375" style="2"/>
    <col min="3044" max="3044" width="15.77734375" style="2" customWidth="1"/>
    <col min="3045" max="3055" width="6.77734375" style="2" customWidth="1"/>
    <col min="3056" max="3299" width="7.77734375" style="2"/>
    <col min="3300" max="3300" width="15.77734375" style="2" customWidth="1"/>
    <col min="3301" max="3311" width="6.77734375" style="2" customWidth="1"/>
    <col min="3312" max="3555" width="7.77734375" style="2"/>
    <col min="3556" max="3556" width="15.77734375" style="2" customWidth="1"/>
    <col min="3557" max="3567" width="6.77734375" style="2" customWidth="1"/>
    <col min="3568" max="3811" width="7.77734375" style="2"/>
    <col min="3812" max="3812" width="15.77734375" style="2" customWidth="1"/>
    <col min="3813" max="3823" width="6.77734375" style="2" customWidth="1"/>
    <col min="3824" max="4067" width="7.77734375" style="2"/>
    <col min="4068" max="4068" width="15.77734375" style="2" customWidth="1"/>
    <col min="4069" max="4079" width="6.77734375" style="2" customWidth="1"/>
    <col min="4080" max="4323" width="7.77734375" style="2"/>
    <col min="4324" max="4324" width="15.77734375" style="2" customWidth="1"/>
    <col min="4325" max="4335" width="6.77734375" style="2" customWidth="1"/>
    <col min="4336" max="4579" width="7.77734375" style="2"/>
    <col min="4580" max="4580" width="15.77734375" style="2" customWidth="1"/>
    <col min="4581" max="4591" width="6.77734375" style="2" customWidth="1"/>
    <col min="4592" max="4835" width="7.77734375" style="2"/>
    <col min="4836" max="4836" width="15.77734375" style="2" customWidth="1"/>
    <col min="4837" max="4847" width="6.77734375" style="2" customWidth="1"/>
    <col min="4848" max="5091" width="7.77734375" style="2"/>
    <col min="5092" max="5092" width="15.77734375" style="2" customWidth="1"/>
    <col min="5093" max="5103" width="6.77734375" style="2" customWidth="1"/>
    <col min="5104" max="5347" width="7.77734375" style="2"/>
    <col min="5348" max="5348" width="15.77734375" style="2" customWidth="1"/>
    <col min="5349" max="5359" width="6.77734375" style="2" customWidth="1"/>
    <col min="5360" max="5603" width="7.77734375" style="2"/>
    <col min="5604" max="5604" width="15.77734375" style="2" customWidth="1"/>
    <col min="5605" max="5615" width="6.77734375" style="2" customWidth="1"/>
    <col min="5616" max="5859" width="7.77734375" style="2"/>
    <col min="5860" max="5860" width="15.77734375" style="2" customWidth="1"/>
    <col min="5861" max="5871" width="6.77734375" style="2" customWidth="1"/>
    <col min="5872" max="6115" width="7.77734375" style="2"/>
    <col min="6116" max="6116" width="15.77734375" style="2" customWidth="1"/>
    <col min="6117" max="6127" width="6.77734375" style="2" customWidth="1"/>
    <col min="6128" max="6371" width="7.77734375" style="2"/>
    <col min="6372" max="6372" width="15.77734375" style="2" customWidth="1"/>
    <col min="6373" max="6383" width="6.77734375" style="2" customWidth="1"/>
    <col min="6384" max="6627" width="7.77734375" style="2"/>
    <col min="6628" max="6628" width="15.77734375" style="2" customWidth="1"/>
    <col min="6629" max="6639" width="6.77734375" style="2" customWidth="1"/>
    <col min="6640" max="6883" width="7.77734375" style="2"/>
    <col min="6884" max="6884" width="15.77734375" style="2" customWidth="1"/>
    <col min="6885" max="6895" width="6.77734375" style="2" customWidth="1"/>
    <col min="6896" max="7139" width="7.77734375" style="2"/>
    <col min="7140" max="7140" width="15.77734375" style="2" customWidth="1"/>
    <col min="7141" max="7151" width="6.77734375" style="2" customWidth="1"/>
    <col min="7152" max="7395" width="7.77734375" style="2"/>
    <col min="7396" max="7396" width="15.77734375" style="2" customWidth="1"/>
    <col min="7397" max="7407" width="6.77734375" style="2" customWidth="1"/>
    <col min="7408" max="7651" width="7.77734375" style="2"/>
    <col min="7652" max="7652" width="15.77734375" style="2" customWidth="1"/>
    <col min="7653" max="7663" width="6.77734375" style="2" customWidth="1"/>
    <col min="7664" max="7907" width="7.77734375" style="2"/>
    <col min="7908" max="7908" width="15.77734375" style="2" customWidth="1"/>
    <col min="7909" max="7919" width="6.77734375" style="2" customWidth="1"/>
    <col min="7920" max="8163" width="7.77734375" style="2"/>
    <col min="8164" max="8164" width="15.77734375" style="2" customWidth="1"/>
    <col min="8165" max="8175" width="6.77734375" style="2" customWidth="1"/>
    <col min="8176" max="8419" width="7.77734375" style="2"/>
    <col min="8420" max="8420" width="15.77734375" style="2" customWidth="1"/>
    <col min="8421" max="8431" width="6.77734375" style="2" customWidth="1"/>
    <col min="8432" max="8675" width="7.77734375" style="2"/>
    <col min="8676" max="8676" width="15.77734375" style="2" customWidth="1"/>
    <col min="8677" max="8687" width="6.77734375" style="2" customWidth="1"/>
    <col min="8688" max="8931" width="7.77734375" style="2"/>
    <col min="8932" max="8932" width="15.77734375" style="2" customWidth="1"/>
    <col min="8933" max="8943" width="6.77734375" style="2" customWidth="1"/>
    <col min="8944" max="9187" width="7.77734375" style="2"/>
    <col min="9188" max="9188" width="15.77734375" style="2" customWidth="1"/>
    <col min="9189" max="9199" width="6.77734375" style="2" customWidth="1"/>
    <col min="9200" max="9443" width="7.77734375" style="2"/>
    <col min="9444" max="9444" width="15.77734375" style="2" customWidth="1"/>
    <col min="9445" max="9455" width="6.77734375" style="2" customWidth="1"/>
    <col min="9456" max="9699" width="7.77734375" style="2"/>
    <col min="9700" max="9700" width="15.77734375" style="2" customWidth="1"/>
    <col min="9701" max="9711" width="6.77734375" style="2" customWidth="1"/>
    <col min="9712" max="9955" width="7.77734375" style="2"/>
    <col min="9956" max="9956" width="15.77734375" style="2" customWidth="1"/>
    <col min="9957" max="9967" width="6.77734375" style="2" customWidth="1"/>
    <col min="9968" max="10211" width="7.77734375" style="2"/>
    <col min="10212" max="10212" width="15.77734375" style="2" customWidth="1"/>
    <col min="10213" max="10223" width="6.77734375" style="2" customWidth="1"/>
    <col min="10224" max="10467" width="7.77734375" style="2"/>
    <col min="10468" max="10468" width="15.77734375" style="2" customWidth="1"/>
    <col min="10469" max="10479" width="6.77734375" style="2" customWidth="1"/>
    <col min="10480" max="10723" width="7.77734375" style="2"/>
    <col min="10724" max="10724" width="15.77734375" style="2" customWidth="1"/>
    <col min="10725" max="10735" width="6.77734375" style="2" customWidth="1"/>
    <col min="10736" max="10979" width="7.77734375" style="2"/>
    <col min="10980" max="10980" width="15.77734375" style="2" customWidth="1"/>
    <col min="10981" max="10991" width="6.77734375" style="2" customWidth="1"/>
    <col min="10992" max="11235" width="7.77734375" style="2"/>
    <col min="11236" max="11236" width="15.77734375" style="2" customWidth="1"/>
    <col min="11237" max="11247" width="6.77734375" style="2" customWidth="1"/>
    <col min="11248" max="11491" width="7.77734375" style="2"/>
    <col min="11492" max="11492" width="15.77734375" style="2" customWidth="1"/>
    <col min="11493" max="11503" width="6.77734375" style="2" customWidth="1"/>
    <col min="11504" max="11747" width="7.77734375" style="2"/>
    <col min="11748" max="11748" width="15.77734375" style="2" customWidth="1"/>
    <col min="11749" max="11759" width="6.77734375" style="2" customWidth="1"/>
    <col min="11760" max="12003" width="7.77734375" style="2"/>
    <col min="12004" max="12004" width="15.77734375" style="2" customWidth="1"/>
    <col min="12005" max="12015" width="6.77734375" style="2" customWidth="1"/>
    <col min="12016" max="12259" width="7.77734375" style="2"/>
    <col min="12260" max="12260" width="15.77734375" style="2" customWidth="1"/>
    <col min="12261" max="12271" width="6.77734375" style="2" customWidth="1"/>
    <col min="12272" max="12515" width="7.77734375" style="2"/>
    <col min="12516" max="12516" width="15.77734375" style="2" customWidth="1"/>
    <col min="12517" max="12527" width="6.77734375" style="2" customWidth="1"/>
    <col min="12528" max="12771" width="7.77734375" style="2"/>
    <col min="12772" max="12772" width="15.77734375" style="2" customWidth="1"/>
    <col min="12773" max="12783" width="6.77734375" style="2" customWidth="1"/>
    <col min="12784" max="13027" width="7.77734375" style="2"/>
    <col min="13028" max="13028" width="15.77734375" style="2" customWidth="1"/>
    <col min="13029" max="13039" width="6.77734375" style="2" customWidth="1"/>
    <col min="13040" max="13283" width="7.77734375" style="2"/>
    <col min="13284" max="13284" width="15.77734375" style="2" customWidth="1"/>
    <col min="13285" max="13295" width="6.77734375" style="2" customWidth="1"/>
    <col min="13296" max="13539" width="7.77734375" style="2"/>
    <col min="13540" max="13540" width="15.77734375" style="2" customWidth="1"/>
    <col min="13541" max="13551" width="6.77734375" style="2" customWidth="1"/>
    <col min="13552" max="13795" width="7.77734375" style="2"/>
    <col min="13796" max="13796" width="15.77734375" style="2" customWidth="1"/>
    <col min="13797" max="13807" width="6.77734375" style="2" customWidth="1"/>
    <col min="13808" max="14051" width="7.77734375" style="2"/>
    <col min="14052" max="14052" width="15.77734375" style="2" customWidth="1"/>
    <col min="14053" max="14063" width="6.77734375" style="2" customWidth="1"/>
    <col min="14064" max="14307" width="7.77734375" style="2"/>
    <col min="14308" max="14308" width="15.77734375" style="2" customWidth="1"/>
    <col min="14309" max="14319" width="6.77734375" style="2" customWidth="1"/>
    <col min="14320" max="14563" width="7.77734375" style="2"/>
    <col min="14564" max="14564" width="15.77734375" style="2" customWidth="1"/>
    <col min="14565" max="14575" width="6.77734375" style="2" customWidth="1"/>
    <col min="14576" max="14819" width="7.77734375" style="2"/>
    <col min="14820" max="14820" width="15.77734375" style="2" customWidth="1"/>
    <col min="14821" max="14831" width="6.77734375" style="2" customWidth="1"/>
    <col min="14832" max="15075" width="7.77734375" style="2"/>
    <col min="15076" max="15076" width="15.77734375" style="2" customWidth="1"/>
    <col min="15077" max="15087" width="6.77734375" style="2" customWidth="1"/>
    <col min="15088" max="15331" width="7.77734375" style="2"/>
    <col min="15332" max="15332" width="15.77734375" style="2" customWidth="1"/>
    <col min="15333" max="15343" width="6.77734375" style="2" customWidth="1"/>
    <col min="15344" max="15587" width="7.77734375" style="2"/>
    <col min="15588" max="15588" width="15.77734375" style="2" customWidth="1"/>
    <col min="15589" max="15599" width="6.77734375" style="2" customWidth="1"/>
    <col min="15600" max="15843" width="7.77734375" style="2"/>
    <col min="15844" max="15844" width="15.77734375" style="2" customWidth="1"/>
    <col min="15845" max="15855" width="6.77734375" style="2" customWidth="1"/>
    <col min="15856" max="16099" width="7.77734375" style="2"/>
    <col min="16100" max="16100" width="15.77734375" style="2" customWidth="1"/>
    <col min="16101" max="16111" width="6.77734375" style="2" customWidth="1"/>
    <col min="16112" max="16384" width="7.77734375" style="2"/>
  </cols>
  <sheetData>
    <row r="1" spans="1:15" x14ac:dyDescent="0.25">
      <c r="A1" s="3" t="s">
        <v>242</v>
      </c>
    </row>
    <row r="2" spans="1:15" ht="14.4" x14ac:dyDescent="0.25">
      <c r="A2" s="149" t="s">
        <v>123</v>
      </c>
    </row>
    <row r="3" spans="1:15" x14ac:dyDescent="0.25">
      <c r="A3" s="3"/>
    </row>
    <row r="4" spans="1:15" x14ac:dyDescent="0.25">
      <c r="A4" s="283"/>
      <c r="B4" s="285" t="s">
        <v>90</v>
      </c>
      <c r="C4" s="285"/>
      <c r="D4" s="285"/>
      <c r="E4" s="285" t="s">
        <v>91</v>
      </c>
      <c r="F4" s="285"/>
      <c r="G4" s="285"/>
      <c r="H4" s="285" t="s">
        <v>92</v>
      </c>
      <c r="I4" s="285"/>
      <c r="J4" s="285"/>
      <c r="K4" s="285" t="s">
        <v>25</v>
      </c>
      <c r="L4" s="285"/>
      <c r="M4" s="285"/>
    </row>
    <row r="5" spans="1:15" x14ac:dyDescent="0.25">
      <c r="A5" s="284"/>
      <c r="B5" s="60" t="s">
        <v>20</v>
      </c>
      <c r="C5" s="60" t="s">
        <v>0</v>
      </c>
      <c r="D5" s="60" t="s">
        <v>25</v>
      </c>
      <c r="E5" s="60" t="s">
        <v>20</v>
      </c>
      <c r="F5" s="60" t="s">
        <v>0</v>
      </c>
      <c r="G5" s="60" t="s">
        <v>25</v>
      </c>
      <c r="H5" s="60" t="s">
        <v>20</v>
      </c>
      <c r="I5" s="60" t="s">
        <v>0</v>
      </c>
      <c r="J5" s="60" t="s">
        <v>25</v>
      </c>
      <c r="K5" s="60" t="s">
        <v>20</v>
      </c>
      <c r="L5" s="60" t="s">
        <v>0</v>
      </c>
      <c r="M5" s="60" t="s">
        <v>25</v>
      </c>
    </row>
    <row r="6" spans="1:15" x14ac:dyDescent="0.25">
      <c r="A6" s="64" t="s">
        <v>243</v>
      </c>
      <c r="B6" s="256">
        <v>50.6</v>
      </c>
      <c r="C6" s="256">
        <v>37.299999999999997</v>
      </c>
      <c r="D6" s="256">
        <v>43.8</v>
      </c>
      <c r="E6" s="256">
        <v>16.5</v>
      </c>
      <c r="F6" s="256">
        <v>15</v>
      </c>
      <c r="G6" s="256">
        <v>15.7</v>
      </c>
      <c r="H6" s="256">
        <v>17.3</v>
      </c>
      <c r="I6" s="256">
        <v>22.8</v>
      </c>
      <c r="J6" s="256">
        <v>20.100000000000001</v>
      </c>
      <c r="K6" s="256">
        <v>84.3</v>
      </c>
      <c r="L6" s="256">
        <v>75.2</v>
      </c>
      <c r="M6" s="256">
        <v>79.599999999999994</v>
      </c>
    </row>
    <row r="7" spans="1:15" x14ac:dyDescent="0.25">
      <c r="A7" s="64" t="s">
        <v>194</v>
      </c>
      <c r="B7" s="61">
        <v>50.8</v>
      </c>
      <c r="C7" s="61">
        <v>36.799999999999997</v>
      </c>
      <c r="D7" s="61">
        <v>43.5</v>
      </c>
      <c r="E7" s="61">
        <v>16.399999999999999</v>
      </c>
      <c r="F7" s="61">
        <v>15.2</v>
      </c>
      <c r="G7" s="61">
        <v>15.8</v>
      </c>
      <c r="H7" s="61">
        <v>17.899999999999999</v>
      </c>
      <c r="I7" s="61">
        <v>23.2</v>
      </c>
      <c r="J7" s="61">
        <v>20.6</v>
      </c>
      <c r="K7" s="61">
        <v>85</v>
      </c>
      <c r="L7" s="61">
        <v>75.099999999999994</v>
      </c>
      <c r="M7" s="61">
        <v>79.900000000000006</v>
      </c>
      <c r="O7" s="263"/>
    </row>
    <row r="8" spans="1:15" x14ac:dyDescent="0.25">
      <c r="A8" s="64" t="s">
        <v>244</v>
      </c>
      <c r="B8" s="61">
        <v>52.5</v>
      </c>
      <c r="C8" s="61">
        <v>38.1</v>
      </c>
      <c r="D8" s="61">
        <v>45.1</v>
      </c>
      <c r="E8" s="61">
        <v>16.8</v>
      </c>
      <c r="F8" s="61">
        <v>16.2</v>
      </c>
      <c r="G8" s="61">
        <v>16.5</v>
      </c>
      <c r="H8" s="61">
        <v>19.2</v>
      </c>
      <c r="I8" s="61">
        <v>24.6</v>
      </c>
      <c r="J8" s="61">
        <v>22</v>
      </c>
      <c r="K8" s="61">
        <v>88.5</v>
      </c>
      <c r="L8" s="61">
        <v>78.900000000000006</v>
      </c>
      <c r="M8" s="61">
        <v>83.6</v>
      </c>
    </row>
    <row r="9" spans="1:15" x14ac:dyDescent="0.25">
      <c r="A9" s="64">
        <v>2020</v>
      </c>
      <c r="B9" s="61">
        <v>53.9</v>
      </c>
      <c r="C9" s="61">
        <v>38.69</v>
      </c>
      <c r="D9" s="61">
        <v>46.08</v>
      </c>
      <c r="E9" s="61">
        <v>17.79</v>
      </c>
      <c r="F9" s="61">
        <v>17.98</v>
      </c>
      <c r="G9" s="61">
        <v>17.89</v>
      </c>
      <c r="H9" s="61">
        <v>19.86</v>
      </c>
      <c r="I9" s="61">
        <v>25.13</v>
      </c>
      <c r="J9" s="61">
        <v>22.67</v>
      </c>
      <c r="K9" s="61">
        <v>91.64</v>
      </c>
      <c r="L9" s="61">
        <v>81.91</v>
      </c>
      <c r="M9" s="61">
        <v>86.65</v>
      </c>
    </row>
    <row r="10" spans="1:15" x14ac:dyDescent="0.25">
      <c r="A10" s="64">
        <v>2019</v>
      </c>
      <c r="B10" s="61">
        <v>49.7</v>
      </c>
      <c r="C10" s="61">
        <v>34.9</v>
      </c>
      <c r="D10" s="61">
        <v>42.1</v>
      </c>
      <c r="E10" s="61">
        <v>16.3</v>
      </c>
      <c r="F10" s="61">
        <v>16.3</v>
      </c>
      <c r="G10" s="61">
        <v>16.3</v>
      </c>
      <c r="H10" s="61">
        <v>18.600000000000001</v>
      </c>
      <c r="I10" s="61">
        <v>22.6</v>
      </c>
      <c r="J10" s="61">
        <v>20.7</v>
      </c>
      <c r="K10" s="61">
        <v>84.6</v>
      </c>
      <c r="L10" s="61">
        <v>73.8</v>
      </c>
      <c r="M10" s="61">
        <v>79</v>
      </c>
    </row>
    <row r="11" spans="1:15" x14ac:dyDescent="0.25">
      <c r="A11" s="64">
        <v>2018</v>
      </c>
      <c r="B11" s="61">
        <v>49.9</v>
      </c>
      <c r="C11" s="61">
        <v>35.4</v>
      </c>
      <c r="D11" s="61">
        <v>42.4</v>
      </c>
      <c r="E11" s="61">
        <v>16.399999999999999</v>
      </c>
      <c r="F11" s="61">
        <v>16.600000000000001</v>
      </c>
      <c r="G11" s="61">
        <v>16.5</v>
      </c>
      <c r="H11" s="61">
        <v>19.899999999999999</v>
      </c>
      <c r="I11" s="61">
        <v>23.5</v>
      </c>
      <c r="J11" s="61">
        <v>21.8</v>
      </c>
      <c r="K11" s="61">
        <v>86.2</v>
      </c>
      <c r="L11" s="61">
        <v>75.400000000000006</v>
      </c>
      <c r="M11" s="61">
        <v>80.599999999999994</v>
      </c>
    </row>
    <row r="12" spans="1:15" x14ac:dyDescent="0.25">
      <c r="A12" s="64">
        <v>2017</v>
      </c>
      <c r="B12" s="61">
        <v>48.5</v>
      </c>
      <c r="C12" s="61">
        <v>35</v>
      </c>
      <c r="D12" s="61">
        <v>41.6</v>
      </c>
      <c r="E12" s="61">
        <v>15.9</v>
      </c>
      <c r="F12" s="61">
        <v>15.9</v>
      </c>
      <c r="G12" s="61">
        <v>15.9</v>
      </c>
      <c r="H12" s="61">
        <v>20.5</v>
      </c>
      <c r="I12" s="61">
        <v>23.8</v>
      </c>
      <c r="J12" s="61">
        <v>22.2</v>
      </c>
      <c r="K12" s="61">
        <v>84.8</v>
      </c>
      <c r="L12" s="61">
        <v>74.7</v>
      </c>
      <c r="M12" s="61">
        <v>79.599999999999994</v>
      </c>
    </row>
    <row r="13" spans="1:15" x14ac:dyDescent="0.25">
      <c r="A13" s="64">
        <v>2016</v>
      </c>
      <c r="B13" s="61">
        <v>47.1</v>
      </c>
      <c r="C13" s="61">
        <v>34</v>
      </c>
      <c r="D13" s="61">
        <v>40.4</v>
      </c>
      <c r="E13" s="61">
        <v>15.9</v>
      </c>
      <c r="F13" s="61">
        <v>15.6</v>
      </c>
      <c r="G13" s="61">
        <v>15.7</v>
      </c>
      <c r="H13" s="61">
        <v>20.9</v>
      </c>
      <c r="I13" s="61">
        <v>24.2</v>
      </c>
      <c r="J13" s="61">
        <v>22.6</v>
      </c>
      <c r="K13" s="61">
        <v>83.9</v>
      </c>
      <c r="L13" s="61">
        <v>73.8</v>
      </c>
      <c r="M13" s="61">
        <v>78.7</v>
      </c>
    </row>
    <row r="14" spans="1:15" x14ac:dyDescent="0.25">
      <c r="A14" s="64">
        <v>2015</v>
      </c>
      <c r="B14" s="61">
        <v>46.3</v>
      </c>
      <c r="C14" s="62">
        <v>33.6</v>
      </c>
      <c r="D14" s="61">
        <v>39.799999999999997</v>
      </c>
      <c r="E14" s="61">
        <v>16.100000000000001</v>
      </c>
      <c r="F14" s="61">
        <v>15.2</v>
      </c>
      <c r="G14" s="61">
        <v>15.7</v>
      </c>
      <c r="H14" s="61">
        <v>20.8</v>
      </c>
      <c r="I14" s="61">
        <v>23.7</v>
      </c>
      <c r="J14" s="61">
        <v>22.3</v>
      </c>
      <c r="K14" s="61">
        <v>83.2</v>
      </c>
      <c r="L14" s="61">
        <v>72.599999999999994</v>
      </c>
      <c r="M14" s="61">
        <v>77.7</v>
      </c>
    </row>
    <row r="15" spans="1:15" x14ac:dyDescent="0.25">
      <c r="A15" s="64">
        <v>2014</v>
      </c>
      <c r="B15" s="61">
        <v>44.4</v>
      </c>
      <c r="C15" s="61">
        <v>32.4</v>
      </c>
      <c r="D15" s="61">
        <v>38.200000000000003</v>
      </c>
      <c r="E15" s="61">
        <v>17.3</v>
      </c>
      <c r="F15" s="61">
        <v>15.2</v>
      </c>
      <c r="G15" s="61">
        <v>16.2</v>
      </c>
      <c r="H15" s="61">
        <v>23.9</v>
      </c>
      <c r="I15" s="61">
        <v>24.5</v>
      </c>
      <c r="J15" s="61">
        <v>24.2</v>
      </c>
      <c r="K15" s="61">
        <v>85.6</v>
      </c>
      <c r="L15" s="61">
        <v>72.099999999999994</v>
      </c>
      <c r="M15" s="61">
        <v>78.599999999999994</v>
      </c>
    </row>
    <row r="16" spans="1:15" x14ac:dyDescent="0.25">
      <c r="A16" s="64">
        <v>2013</v>
      </c>
      <c r="B16" s="61">
        <v>44.7</v>
      </c>
      <c r="C16" s="61">
        <v>32.799999999999997</v>
      </c>
      <c r="D16" s="61">
        <v>38.6</v>
      </c>
      <c r="E16" s="61">
        <v>17.100000000000001</v>
      </c>
      <c r="F16" s="61">
        <v>14.8</v>
      </c>
      <c r="G16" s="61">
        <v>15.9</v>
      </c>
      <c r="H16" s="61">
        <v>17</v>
      </c>
      <c r="I16" s="61">
        <v>23.7</v>
      </c>
      <c r="J16" s="61">
        <v>20.399999999999999</v>
      </c>
      <c r="K16" s="61">
        <v>78.7</v>
      </c>
      <c r="L16" s="61">
        <v>71.3</v>
      </c>
      <c r="M16" s="61">
        <v>74.900000000000006</v>
      </c>
    </row>
    <row r="17" spans="1:13" x14ac:dyDescent="0.25">
      <c r="A17" s="64">
        <v>2012</v>
      </c>
      <c r="B17" s="61">
        <v>43.7</v>
      </c>
      <c r="C17" s="61">
        <v>32.299999999999997</v>
      </c>
      <c r="D17" s="61">
        <v>37.9</v>
      </c>
      <c r="E17" s="61">
        <v>17.3</v>
      </c>
      <c r="F17" s="61">
        <v>15</v>
      </c>
      <c r="G17" s="61">
        <v>16.100000000000001</v>
      </c>
      <c r="H17" s="61">
        <v>19.899999999999999</v>
      </c>
      <c r="I17" s="61">
        <v>28.7</v>
      </c>
      <c r="J17" s="61">
        <v>24.4</v>
      </c>
      <c r="K17" s="61">
        <v>80.900000000000006</v>
      </c>
      <c r="L17" s="61">
        <v>75.900000000000006</v>
      </c>
      <c r="M17" s="61">
        <v>78.3</v>
      </c>
    </row>
    <row r="18" spans="1:13" x14ac:dyDescent="0.25">
      <c r="A18" s="64">
        <v>2011</v>
      </c>
      <c r="B18" s="61">
        <v>41.8</v>
      </c>
      <c r="C18" s="61">
        <v>30.3</v>
      </c>
      <c r="D18" s="61">
        <v>35.9</v>
      </c>
      <c r="E18" s="61">
        <v>17.3</v>
      </c>
      <c r="F18" s="61">
        <v>15</v>
      </c>
      <c r="G18" s="61">
        <v>16.100000000000001</v>
      </c>
      <c r="H18" s="61">
        <v>17.2</v>
      </c>
      <c r="I18" s="61">
        <v>21</v>
      </c>
      <c r="J18" s="61">
        <v>19.100000000000001</v>
      </c>
      <c r="K18" s="61">
        <v>76.2</v>
      </c>
      <c r="L18" s="61">
        <v>66.400000000000006</v>
      </c>
      <c r="M18" s="61">
        <v>71.2</v>
      </c>
    </row>
    <row r="19" spans="1:13" x14ac:dyDescent="0.25">
      <c r="A19" s="64">
        <v>2010</v>
      </c>
      <c r="B19" s="61">
        <v>40</v>
      </c>
      <c r="C19" s="61">
        <v>29</v>
      </c>
      <c r="D19" s="61">
        <v>34.299999999999997</v>
      </c>
      <c r="E19" s="61">
        <v>17.399999999999999</v>
      </c>
      <c r="F19" s="61">
        <v>15.2</v>
      </c>
      <c r="G19" s="61">
        <v>16.3</v>
      </c>
      <c r="H19" s="61">
        <v>12.7</v>
      </c>
      <c r="I19" s="61">
        <v>16</v>
      </c>
      <c r="J19" s="61">
        <v>14.4</v>
      </c>
      <c r="K19" s="62">
        <v>70.099999999999994</v>
      </c>
      <c r="L19" s="61">
        <v>60.2</v>
      </c>
      <c r="M19" s="61">
        <v>65</v>
      </c>
    </row>
    <row r="20" spans="1:13" x14ac:dyDescent="0.25">
      <c r="A20" s="64">
        <v>2009</v>
      </c>
      <c r="B20" s="61">
        <v>40.799999999999997</v>
      </c>
      <c r="C20" s="61">
        <v>29</v>
      </c>
      <c r="D20" s="61">
        <v>34.799999999999997</v>
      </c>
      <c r="E20" s="61">
        <v>16.600000000000001</v>
      </c>
      <c r="F20" s="61">
        <v>15.2</v>
      </c>
      <c r="G20" s="61">
        <v>15.9</v>
      </c>
      <c r="H20" s="61">
        <v>13</v>
      </c>
      <c r="I20" s="61">
        <v>16.100000000000001</v>
      </c>
      <c r="J20" s="61">
        <v>14.6</v>
      </c>
      <c r="K20" s="61">
        <v>70.400000000000006</v>
      </c>
      <c r="L20" s="61">
        <v>60.3</v>
      </c>
      <c r="M20" s="61">
        <v>65.2</v>
      </c>
    </row>
    <row r="21" spans="1:13" x14ac:dyDescent="0.25">
      <c r="A21" s="64">
        <v>2008</v>
      </c>
      <c r="B21" s="61">
        <v>39.700000000000003</v>
      </c>
      <c r="C21" s="61">
        <v>27.7</v>
      </c>
      <c r="D21" s="61">
        <v>33.6</v>
      </c>
      <c r="E21" s="61">
        <v>17.5</v>
      </c>
      <c r="F21" s="61">
        <v>15.1</v>
      </c>
      <c r="G21" s="61">
        <v>16.3</v>
      </c>
      <c r="H21" s="61">
        <v>10.9</v>
      </c>
      <c r="I21" s="61">
        <v>13.9</v>
      </c>
      <c r="J21" s="61">
        <v>12.4</v>
      </c>
      <c r="K21" s="61">
        <v>68.2</v>
      </c>
      <c r="L21" s="61">
        <v>56.7</v>
      </c>
      <c r="M21" s="61">
        <v>62.3</v>
      </c>
    </row>
    <row r="22" spans="1:13" x14ac:dyDescent="0.25">
      <c r="A22" s="64">
        <v>2007</v>
      </c>
      <c r="B22" s="61">
        <v>40.299999999999997</v>
      </c>
      <c r="C22" s="61">
        <v>27.4</v>
      </c>
      <c r="D22" s="61">
        <v>33.700000000000003</v>
      </c>
      <c r="E22" s="61">
        <v>16.899999999999999</v>
      </c>
      <c r="F22" s="61">
        <v>16</v>
      </c>
      <c r="G22" s="61">
        <v>16.399999999999999</v>
      </c>
      <c r="H22" s="61">
        <v>11.1</v>
      </c>
      <c r="I22" s="61">
        <v>14.1</v>
      </c>
      <c r="J22" s="61">
        <v>12.6</v>
      </c>
      <c r="K22" s="61">
        <v>68.3</v>
      </c>
      <c r="L22" s="61">
        <v>57.4</v>
      </c>
      <c r="M22" s="61">
        <v>62.7</v>
      </c>
    </row>
    <row r="23" spans="1:13" x14ac:dyDescent="0.25">
      <c r="A23" s="64">
        <v>2006</v>
      </c>
      <c r="B23" s="61">
        <v>39.799999999999997</v>
      </c>
      <c r="C23" s="61">
        <v>27.8</v>
      </c>
      <c r="D23" s="61">
        <v>33.700000000000003</v>
      </c>
      <c r="E23" s="61">
        <v>18</v>
      </c>
      <c r="F23" s="61">
        <v>15.7</v>
      </c>
      <c r="G23" s="61">
        <v>16.8</v>
      </c>
      <c r="H23" s="61">
        <v>10.3</v>
      </c>
      <c r="I23" s="61">
        <v>13.8</v>
      </c>
      <c r="J23" s="61">
        <v>12.1</v>
      </c>
      <c r="K23" s="61">
        <v>68.099999999999994</v>
      </c>
      <c r="L23" s="61">
        <v>57.3</v>
      </c>
      <c r="M23" s="61">
        <v>62.6</v>
      </c>
    </row>
    <row r="24" spans="1:13" x14ac:dyDescent="0.25">
      <c r="A24" s="64">
        <v>2005</v>
      </c>
      <c r="B24" s="61">
        <v>39.200000000000003</v>
      </c>
      <c r="C24" s="61">
        <v>26.5</v>
      </c>
      <c r="D24" s="61">
        <v>32.799999999999997</v>
      </c>
      <c r="E24" s="61">
        <v>18</v>
      </c>
      <c r="F24" s="61">
        <v>16</v>
      </c>
      <c r="G24" s="61">
        <v>17</v>
      </c>
      <c r="H24" s="61">
        <v>9.6999999999999993</v>
      </c>
      <c r="I24" s="62">
        <v>13.1</v>
      </c>
      <c r="J24" s="61">
        <v>11.4</v>
      </c>
      <c r="K24" s="62">
        <v>67</v>
      </c>
      <c r="L24" s="61">
        <v>55.6</v>
      </c>
      <c r="M24" s="62">
        <v>61.2</v>
      </c>
    </row>
    <row r="25" spans="1:13" x14ac:dyDescent="0.25">
      <c r="A25" s="64">
        <v>2004</v>
      </c>
      <c r="B25" s="61">
        <v>38</v>
      </c>
      <c r="C25" s="61">
        <v>25.4</v>
      </c>
      <c r="D25" s="61">
        <v>31.6</v>
      </c>
      <c r="E25" s="61">
        <v>18.399999999999999</v>
      </c>
      <c r="F25" s="61">
        <v>16.7</v>
      </c>
      <c r="G25" s="61">
        <v>17.5</v>
      </c>
      <c r="H25" s="61">
        <v>10.1</v>
      </c>
      <c r="I25" s="61">
        <v>13.2</v>
      </c>
      <c r="J25" s="61">
        <v>11.7</v>
      </c>
      <c r="K25" s="61">
        <v>66.5</v>
      </c>
      <c r="L25" s="61">
        <v>55.2</v>
      </c>
      <c r="M25" s="61">
        <v>60.8</v>
      </c>
    </row>
    <row r="26" spans="1:13" x14ac:dyDescent="0.25">
      <c r="A26" s="64">
        <v>2003</v>
      </c>
      <c r="B26" s="61">
        <v>39.799999999999997</v>
      </c>
      <c r="C26" s="61">
        <v>26.6</v>
      </c>
      <c r="D26" s="61">
        <v>33.1</v>
      </c>
      <c r="E26" s="61">
        <v>18.8</v>
      </c>
      <c r="F26" s="61">
        <v>16.8</v>
      </c>
      <c r="G26" s="61">
        <v>17.8</v>
      </c>
      <c r="H26" s="61">
        <v>9.8000000000000007</v>
      </c>
      <c r="I26" s="61">
        <v>13</v>
      </c>
      <c r="J26" s="61">
        <v>11.4</v>
      </c>
      <c r="K26" s="61">
        <v>68.400000000000006</v>
      </c>
      <c r="L26" s="61">
        <v>56.4</v>
      </c>
      <c r="M26" s="61">
        <v>62.3</v>
      </c>
    </row>
    <row r="27" spans="1:13" x14ac:dyDescent="0.25">
      <c r="A27" s="64">
        <v>2002</v>
      </c>
      <c r="B27" s="61">
        <v>38.9</v>
      </c>
      <c r="C27" s="61">
        <v>26.1</v>
      </c>
      <c r="D27" s="61">
        <v>32.4</v>
      </c>
      <c r="E27" s="61">
        <v>19</v>
      </c>
      <c r="F27" s="61">
        <v>16.5</v>
      </c>
      <c r="G27" s="61">
        <v>17.7</v>
      </c>
      <c r="H27" s="61">
        <v>10.1</v>
      </c>
      <c r="I27" s="61">
        <v>12.9</v>
      </c>
      <c r="J27" s="61">
        <v>11.5</v>
      </c>
      <c r="K27" s="61">
        <v>68</v>
      </c>
      <c r="L27" s="61">
        <v>55.4</v>
      </c>
      <c r="M27" s="61">
        <v>61.6</v>
      </c>
    </row>
    <row r="28" spans="1:13" x14ac:dyDescent="0.25">
      <c r="A28" s="64">
        <v>2001</v>
      </c>
      <c r="B28" s="61">
        <v>38.9</v>
      </c>
      <c r="C28" s="61">
        <v>26.3</v>
      </c>
      <c r="D28" s="61">
        <v>32.5</v>
      </c>
      <c r="E28" s="61">
        <v>19.600000000000001</v>
      </c>
      <c r="F28" s="61">
        <v>16.8</v>
      </c>
      <c r="G28" s="61">
        <v>18.2</v>
      </c>
      <c r="H28" s="61">
        <v>9.8000000000000007</v>
      </c>
      <c r="I28" s="61">
        <v>12.7</v>
      </c>
      <c r="J28" s="61">
        <v>11.2</v>
      </c>
      <c r="K28" s="61">
        <v>68.3</v>
      </c>
      <c r="L28" s="61">
        <v>55.8</v>
      </c>
      <c r="M28" s="61">
        <v>61.9</v>
      </c>
    </row>
    <row r="29" spans="1:13" x14ac:dyDescent="0.25">
      <c r="A29" s="65">
        <v>2000</v>
      </c>
      <c r="B29" s="63">
        <v>39.1</v>
      </c>
      <c r="C29" s="63">
        <v>27.1</v>
      </c>
      <c r="D29" s="63">
        <v>32.9</v>
      </c>
      <c r="E29" s="63">
        <v>20</v>
      </c>
      <c r="F29" s="63">
        <v>17.2</v>
      </c>
      <c r="G29" s="63">
        <v>18.5</v>
      </c>
      <c r="H29" s="63">
        <v>9.9</v>
      </c>
      <c r="I29" s="63">
        <v>12.9</v>
      </c>
      <c r="J29" s="63">
        <v>11.4</v>
      </c>
      <c r="K29" s="63">
        <v>69</v>
      </c>
      <c r="L29" s="63">
        <v>57.2</v>
      </c>
      <c r="M29" s="63">
        <v>62.8</v>
      </c>
    </row>
    <row r="30" spans="1:13" x14ac:dyDescent="0.25">
      <c r="B30" s="2"/>
      <c r="C30" s="2"/>
      <c r="D30" s="2"/>
      <c r="E30" s="2"/>
      <c r="F30" s="2"/>
    </row>
    <row r="31" spans="1:13" x14ac:dyDescent="0.25">
      <c r="A31" s="8" t="s">
        <v>3</v>
      </c>
      <c r="B31" s="2"/>
      <c r="C31" s="2"/>
      <c r="D31" s="2"/>
      <c r="E31" s="2"/>
      <c r="F31" s="2"/>
    </row>
    <row r="32" spans="1:13" x14ac:dyDescent="0.25">
      <c r="A32" s="5" t="s">
        <v>1</v>
      </c>
      <c r="B32" s="2"/>
      <c r="C32" s="2"/>
      <c r="D32" s="2"/>
      <c r="E32" s="2"/>
      <c r="F32" s="2"/>
    </row>
    <row r="33" spans="1:8" x14ac:dyDescent="0.25">
      <c r="A33" s="5" t="s">
        <v>93</v>
      </c>
      <c r="B33" s="2"/>
      <c r="C33" s="2"/>
      <c r="D33" s="2"/>
      <c r="E33" s="2"/>
      <c r="F33" s="2"/>
    </row>
    <row r="34" spans="1:8" x14ac:dyDescent="0.25">
      <c r="A34" s="87" t="s">
        <v>4</v>
      </c>
      <c r="B34" s="2"/>
      <c r="C34" s="2"/>
      <c r="D34" s="2"/>
      <c r="E34" s="2"/>
      <c r="F34" s="2"/>
    </row>
    <row r="35" spans="1:8" x14ac:dyDescent="0.25">
      <c r="A35" s="88" t="s">
        <v>305</v>
      </c>
      <c r="B35" s="2"/>
      <c r="C35" s="2"/>
      <c r="D35" s="2"/>
      <c r="E35" s="2"/>
      <c r="F35" s="2"/>
    </row>
    <row r="36" spans="1:8" x14ac:dyDescent="0.25">
      <c r="A36" s="88" t="s">
        <v>2</v>
      </c>
    </row>
    <row r="37" spans="1:8" x14ac:dyDescent="0.25">
      <c r="A37" s="89" t="s">
        <v>306</v>
      </c>
    </row>
    <row r="39" spans="1:8" x14ac:dyDescent="0.25">
      <c r="B39" s="257"/>
      <c r="H39" s="258"/>
    </row>
  </sheetData>
  <mergeCells count="5">
    <mergeCell ref="A4:A5"/>
    <mergeCell ref="B4:D4"/>
    <mergeCell ref="E4:G4"/>
    <mergeCell ref="H4:J4"/>
    <mergeCell ref="K4:M4"/>
  </mergeCells>
  <hyperlinks>
    <hyperlink ref="A2" location="Sommaire!A1" display="Sommaire"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
  <sheetViews>
    <sheetView workbookViewId="0">
      <selection activeCell="A18" sqref="A18"/>
    </sheetView>
  </sheetViews>
  <sheetFormatPr baseColWidth="10" defaultColWidth="11.44140625" defaultRowHeight="13.2" x14ac:dyDescent="0.25"/>
  <cols>
    <col min="1" max="1" width="36.44140625" style="1" customWidth="1"/>
    <col min="2" max="2" width="11.5546875" style="1" customWidth="1"/>
    <col min="3" max="3" width="11.44140625" style="1"/>
    <col min="4" max="4" width="7" style="1" customWidth="1"/>
    <col min="5" max="5" width="8" style="1" customWidth="1"/>
    <col min="6" max="6" width="10.21875" style="1" customWidth="1"/>
    <col min="7" max="8" width="11.44140625" style="1"/>
    <col min="9" max="9" width="7.5546875" style="1" customWidth="1"/>
    <col min="10" max="10" width="8" style="1" customWidth="1"/>
    <col min="11" max="11" width="10.77734375" style="1" customWidth="1"/>
    <col min="12" max="12" width="11.44140625" style="29"/>
    <col min="13" max="13" width="11.44140625" style="1"/>
    <col min="14" max="14" width="7.21875" style="1" customWidth="1"/>
    <col min="15" max="15" width="8" style="1" customWidth="1"/>
    <col min="16" max="16384" width="11.44140625" style="1"/>
  </cols>
  <sheetData>
    <row r="1" spans="1:16" x14ac:dyDescent="0.25">
      <c r="A1" s="24" t="s">
        <v>247</v>
      </c>
    </row>
    <row r="2" spans="1:16" ht="14.4" x14ac:dyDescent="0.3">
      <c r="A2" s="148" t="s">
        <v>123</v>
      </c>
    </row>
    <row r="3" spans="1:16" ht="14.4" x14ac:dyDescent="0.3">
      <c r="A3" s="148"/>
    </row>
    <row r="4" spans="1:16" x14ac:dyDescent="0.25">
      <c r="B4" s="286" t="s">
        <v>195</v>
      </c>
      <c r="C4" s="287"/>
      <c r="D4" s="287"/>
      <c r="E4" s="287"/>
      <c r="F4" s="288"/>
      <c r="G4" s="286" t="s">
        <v>196</v>
      </c>
      <c r="H4" s="287"/>
      <c r="I4" s="287"/>
      <c r="J4" s="287"/>
      <c r="K4" s="288"/>
      <c r="L4" s="286" t="s">
        <v>246</v>
      </c>
      <c r="M4" s="287"/>
      <c r="N4" s="287"/>
      <c r="O4" s="287"/>
      <c r="P4" s="288"/>
    </row>
    <row r="5" spans="1:16" ht="49.5" customHeight="1" x14ac:dyDescent="0.25">
      <c r="A5" s="31"/>
      <c r="B5" s="152" t="s">
        <v>153</v>
      </c>
      <c r="C5" s="167" t="s">
        <v>166</v>
      </c>
      <c r="D5" s="167" t="s">
        <v>169</v>
      </c>
      <c r="E5" s="167" t="s">
        <v>168</v>
      </c>
      <c r="F5" s="167" t="s">
        <v>167</v>
      </c>
      <c r="G5" s="185" t="s">
        <v>153</v>
      </c>
      <c r="H5" s="167" t="s">
        <v>166</v>
      </c>
      <c r="I5" s="167" t="s">
        <v>169</v>
      </c>
      <c r="J5" s="167" t="s">
        <v>168</v>
      </c>
      <c r="K5" s="167" t="s">
        <v>167</v>
      </c>
      <c r="L5" s="265" t="s">
        <v>153</v>
      </c>
      <c r="M5" s="167" t="s">
        <v>166</v>
      </c>
      <c r="N5" s="167" t="s">
        <v>169</v>
      </c>
      <c r="O5" s="167" t="s">
        <v>168</v>
      </c>
      <c r="P5" s="167" t="s">
        <v>167</v>
      </c>
    </row>
    <row r="6" spans="1:16" s="24" customFormat="1" ht="12.75" customHeight="1" x14ac:dyDescent="0.25">
      <c r="A6" s="136" t="s">
        <v>154</v>
      </c>
      <c r="B6" s="162">
        <v>375330</v>
      </c>
      <c r="C6" s="163">
        <v>56.2</v>
      </c>
      <c r="D6" s="163">
        <v>100</v>
      </c>
      <c r="E6" s="163">
        <v>100</v>
      </c>
      <c r="F6" s="163">
        <v>100</v>
      </c>
      <c r="G6" s="162">
        <v>381140</v>
      </c>
      <c r="H6" s="163">
        <v>55.7</v>
      </c>
      <c r="I6" s="163">
        <v>100</v>
      </c>
      <c r="J6" s="163">
        <v>100</v>
      </c>
      <c r="K6" s="163">
        <v>100</v>
      </c>
      <c r="L6" s="266">
        <v>382560</v>
      </c>
      <c r="M6" s="163">
        <v>55.57301115125027</v>
      </c>
      <c r="N6" s="163">
        <v>100</v>
      </c>
      <c r="O6" s="163">
        <v>100</v>
      </c>
      <c r="P6" s="163">
        <v>100</v>
      </c>
    </row>
    <row r="7" spans="1:16" x14ac:dyDescent="0.25">
      <c r="A7" s="76" t="s">
        <v>155</v>
      </c>
      <c r="B7" s="130">
        <v>148630</v>
      </c>
      <c r="C7" s="164">
        <v>68.900000000000006</v>
      </c>
      <c r="D7" s="164">
        <v>48.6</v>
      </c>
      <c r="E7" s="164">
        <v>28</v>
      </c>
      <c r="F7" s="164">
        <v>39.6</v>
      </c>
      <c r="G7" s="130">
        <v>151060</v>
      </c>
      <c r="H7" s="164">
        <v>68.5</v>
      </c>
      <c r="I7" s="164">
        <v>48.7</v>
      </c>
      <c r="J7" s="164">
        <v>28.2</v>
      </c>
      <c r="K7" s="164">
        <v>39.6</v>
      </c>
      <c r="L7" s="133">
        <v>142290</v>
      </c>
      <c r="M7" s="164">
        <v>69.401007808052626</v>
      </c>
      <c r="N7" s="164">
        <v>46.44894848988001</v>
      </c>
      <c r="O7" s="164">
        <v>25.617354773798382</v>
      </c>
      <c r="P7" s="164">
        <v>37.194098672619575</v>
      </c>
    </row>
    <row r="8" spans="1:16" x14ac:dyDescent="0.25">
      <c r="A8" s="76" t="s">
        <v>156</v>
      </c>
      <c r="B8" s="130">
        <v>226200</v>
      </c>
      <c r="C8" s="164">
        <v>47.7</v>
      </c>
      <c r="D8" s="164">
        <v>51.2</v>
      </c>
      <c r="E8" s="164">
        <v>71.8</v>
      </c>
      <c r="F8" s="164">
        <v>60.3</v>
      </c>
      <c r="G8" s="130">
        <v>230080</v>
      </c>
      <c r="H8" s="164">
        <v>47.3</v>
      </c>
      <c r="I8" s="164">
        <v>51.3</v>
      </c>
      <c r="J8" s="164">
        <v>71.8</v>
      </c>
      <c r="K8" s="164">
        <v>60.4</v>
      </c>
      <c r="L8" s="133">
        <v>240140</v>
      </c>
      <c r="M8" s="164">
        <v>47.379269851713353</v>
      </c>
      <c r="N8" s="164">
        <v>53.517655304117142</v>
      </c>
      <c r="O8" s="164">
        <v>74.350284480374668</v>
      </c>
      <c r="P8" s="164">
        <v>62.772965145154458</v>
      </c>
    </row>
    <row r="9" spans="1:16" x14ac:dyDescent="0.25">
      <c r="A9" s="77" t="s">
        <v>157</v>
      </c>
      <c r="B9" s="165">
        <v>152090</v>
      </c>
      <c r="C9" s="166">
        <v>44.7</v>
      </c>
      <c r="D9" s="166">
        <v>32.200000000000003</v>
      </c>
      <c r="E9" s="166">
        <v>51.1</v>
      </c>
      <c r="F9" s="166">
        <v>40.5</v>
      </c>
      <c r="G9" s="165">
        <v>152600</v>
      </c>
      <c r="H9" s="166">
        <v>44.3</v>
      </c>
      <c r="I9" s="166">
        <v>31.8</v>
      </c>
      <c r="J9" s="166">
        <v>50.3</v>
      </c>
      <c r="K9" s="166">
        <v>40</v>
      </c>
      <c r="L9" s="267">
        <v>157480</v>
      </c>
      <c r="M9" s="166">
        <v>44.10027812702404</v>
      </c>
      <c r="N9" s="166">
        <v>32.667133899971304</v>
      </c>
      <c r="O9" s="166">
        <v>51.796021393394874</v>
      </c>
      <c r="P9" s="166">
        <v>41.165522613564484</v>
      </c>
    </row>
    <row r="10" spans="1:16" x14ac:dyDescent="0.25">
      <c r="A10" s="136" t="s">
        <v>158</v>
      </c>
      <c r="B10" s="130"/>
      <c r="C10" s="164"/>
      <c r="D10" s="164"/>
      <c r="E10" s="164"/>
      <c r="F10" s="164"/>
      <c r="G10" s="130"/>
      <c r="H10" s="164"/>
      <c r="I10" s="164"/>
      <c r="J10" s="164"/>
      <c r="K10" s="164"/>
      <c r="L10" s="133"/>
      <c r="M10" s="164"/>
      <c r="N10" s="164"/>
      <c r="O10" s="164"/>
      <c r="P10" s="164"/>
    </row>
    <row r="11" spans="1:16" x14ac:dyDescent="0.25">
      <c r="A11" s="76" t="s">
        <v>36</v>
      </c>
      <c r="B11" s="130">
        <v>140650</v>
      </c>
      <c r="C11" s="164">
        <v>39.799999999999997</v>
      </c>
      <c r="D11" s="164">
        <v>26.6</v>
      </c>
      <c r="E11" s="164">
        <v>51.6</v>
      </c>
      <c r="F11" s="164">
        <v>37.5</v>
      </c>
      <c r="G11" s="130">
        <v>150850</v>
      </c>
      <c r="H11" s="164">
        <v>40.6</v>
      </c>
      <c r="I11" s="164">
        <v>28.8</v>
      </c>
      <c r="J11" s="164">
        <v>53.1</v>
      </c>
      <c r="K11" s="164">
        <v>39.4</v>
      </c>
      <c r="L11" s="133">
        <v>167350</v>
      </c>
      <c r="M11" s="164">
        <v>41.616521359809262</v>
      </c>
      <c r="N11" s="164">
        <v>32.758385505105856</v>
      </c>
      <c r="O11" s="164">
        <v>57.486217264163706</v>
      </c>
      <c r="P11" s="164">
        <v>43.744216563240087</v>
      </c>
    </row>
    <row r="12" spans="1:16" x14ac:dyDescent="0.25">
      <c r="A12" s="76" t="s">
        <v>159</v>
      </c>
      <c r="B12" s="130">
        <v>117140</v>
      </c>
      <c r="C12" s="164">
        <v>47.4</v>
      </c>
      <c r="D12" s="164">
        <v>26.4</v>
      </c>
      <c r="E12" s="164">
        <v>37.5</v>
      </c>
      <c r="F12" s="164">
        <v>31.3</v>
      </c>
      <c r="G12" s="130">
        <v>114690</v>
      </c>
      <c r="H12" s="164">
        <v>46.9</v>
      </c>
      <c r="I12" s="164">
        <v>25.4</v>
      </c>
      <c r="J12" s="164">
        <v>36</v>
      </c>
      <c r="K12" s="164">
        <v>29.9</v>
      </c>
      <c r="L12" s="133">
        <v>118970</v>
      </c>
      <c r="M12" s="164">
        <v>46.212165785514358</v>
      </c>
      <c r="N12" s="164">
        <v>25.860893042770662</v>
      </c>
      <c r="O12" s="164">
        <v>37.652021958236986</v>
      </c>
      <c r="P12" s="164">
        <v>31.099336571186591</v>
      </c>
    </row>
    <row r="13" spans="1:16" x14ac:dyDescent="0.25">
      <c r="A13" s="76" t="s">
        <v>160</v>
      </c>
      <c r="B13" s="130">
        <v>96680</v>
      </c>
      <c r="C13" s="164">
        <v>63.3</v>
      </c>
      <c r="D13" s="164">
        <v>29.1</v>
      </c>
      <c r="E13" s="164">
        <v>21.6</v>
      </c>
      <c r="F13" s="164">
        <v>25.8</v>
      </c>
      <c r="G13" s="130">
        <v>92820</v>
      </c>
      <c r="H13" s="164">
        <v>62.3</v>
      </c>
      <c r="I13" s="164">
        <v>27.3</v>
      </c>
      <c r="J13" s="164">
        <v>20.7</v>
      </c>
      <c r="K13" s="164">
        <v>24.2</v>
      </c>
      <c r="L13" s="133">
        <v>87870</v>
      </c>
      <c r="M13" s="164">
        <v>62.70399453738478</v>
      </c>
      <c r="N13" s="164">
        <v>25.916396596409204</v>
      </c>
      <c r="O13" s="164">
        <v>19.282297495278272</v>
      </c>
      <c r="P13" s="164">
        <v>22.969066128534756</v>
      </c>
    </row>
    <row r="14" spans="1:16" x14ac:dyDescent="0.25">
      <c r="A14" s="76" t="s">
        <v>161</v>
      </c>
      <c r="B14" s="130">
        <v>16180</v>
      </c>
      <c r="C14" s="164">
        <v>13.7</v>
      </c>
      <c r="D14" s="164">
        <v>1.1000000000000001</v>
      </c>
      <c r="E14" s="164">
        <v>8.5</v>
      </c>
      <c r="F14" s="164">
        <v>4.3</v>
      </c>
      <c r="G14" s="130">
        <v>17840</v>
      </c>
      <c r="H14" s="164">
        <v>14.6</v>
      </c>
      <c r="I14" s="164">
        <v>1.2</v>
      </c>
      <c r="J14" s="164">
        <v>9</v>
      </c>
      <c r="K14" s="164">
        <v>4.7</v>
      </c>
      <c r="L14" s="133">
        <v>17610</v>
      </c>
      <c r="M14" s="164">
        <v>15.177151941857826</v>
      </c>
      <c r="N14" s="164">
        <v>1.2572966006425241</v>
      </c>
      <c r="O14" s="164">
        <v>8.7897669437923263</v>
      </c>
      <c r="P14" s="164">
        <v>4.6037463600290671</v>
      </c>
    </row>
    <row r="15" spans="1:16" x14ac:dyDescent="0.25">
      <c r="A15" s="76" t="s">
        <v>162</v>
      </c>
      <c r="B15" s="130">
        <v>7620</v>
      </c>
      <c r="C15" s="164">
        <v>13.3</v>
      </c>
      <c r="D15" s="164">
        <v>0.5</v>
      </c>
      <c r="E15" s="164">
        <v>4</v>
      </c>
      <c r="F15" s="164">
        <v>2</v>
      </c>
      <c r="G15" s="130">
        <v>6960</v>
      </c>
      <c r="H15" s="164">
        <v>13.6</v>
      </c>
      <c r="I15" s="164">
        <v>0.4</v>
      </c>
      <c r="J15" s="164">
        <v>3.6</v>
      </c>
      <c r="K15" s="164">
        <v>1.8</v>
      </c>
      <c r="L15" s="133">
        <v>5820</v>
      </c>
      <c r="M15" s="164">
        <v>14.30534088957582</v>
      </c>
      <c r="N15" s="164">
        <v>0.39181745916020305</v>
      </c>
      <c r="O15" s="164">
        <v>2.9360022122982601</v>
      </c>
      <c r="P15" s="164">
        <v>1.5221221357284387</v>
      </c>
    </row>
    <row r="16" spans="1:16" x14ac:dyDescent="0.25">
      <c r="A16" s="77" t="s">
        <v>163</v>
      </c>
      <c r="B16" s="165">
        <v>24</v>
      </c>
      <c r="C16" s="166" t="s">
        <v>198</v>
      </c>
      <c r="D16" s="166" t="s">
        <v>198</v>
      </c>
      <c r="E16" s="166" t="s">
        <v>198</v>
      </c>
      <c r="F16" s="166" t="s">
        <v>198</v>
      </c>
      <c r="G16" s="165" t="s">
        <v>197</v>
      </c>
      <c r="H16" s="166" t="s">
        <v>198</v>
      </c>
      <c r="I16" s="166" t="s">
        <v>198</v>
      </c>
      <c r="J16" s="166" t="s">
        <v>198</v>
      </c>
      <c r="K16" s="166" t="s">
        <v>198</v>
      </c>
      <c r="L16" s="267"/>
      <c r="M16" s="166"/>
      <c r="N16" s="166"/>
      <c r="O16" s="166"/>
      <c r="P16" s="166"/>
    </row>
    <row r="17" spans="1:13" x14ac:dyDescent="0.25">
      <c r="A17" s="1" t="s">
        <v>165</v>
      </c>
    </row>
    <row r="18" spans="1:13" x14ac:dyDescent="0.25">
      <c r="A18" s="25" t="s">
        <v>307</v>
      </c>
      <c r="M18" s="29"/>
    </row>
    <row r="19" spans="1:13" x14ac:dyDescent="0.25">
      <c r="A19" s="1" t="s">
        <v>164</v>
      </c>
      <c r="L19" s="264"/>
      <c r="M19" s="29"/>
    </row>
    <row r="20" spans="1:13" x14ac:dyDescent="0.25">
      <c r="M20" s="29"/>
    </row>
    <row r="21" spans="1:13" x14ac:dyDescent="0.25">
      <c r="M21" s="29"/>
    </row>
  </sheetData>
  <mergeCells count="3">
    <mergeCell ref="G4:K4"/>
    <mergeCell ref="B4:F4"/>
    <mergeCell ref="L4:P4"/>
  </mergeCells>
  <hyperlinks>
    <hyperlink ref="A2" location="Sommaire!A1" display="Sommair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3"/>
  <sheetViews>
    <sheetView workbookViewId="0">
      <pane xSplit="1" topLeftCell="B1" activePane="topRight" state="frozen"/>
      <selection pane="topRight"/>
    </sheetView>
  </sheetViews>
  <sheetFormatPr baseColWidth="10" defaultColWidth="11.44140625" defaultRowHeight="13.2" x14ac:dyDescent="0.25"/>
  <cols>
    <col min="1" max="1" width="32" style="1" customWidth="1"/>
    <col min="2" max="2" width="17.21875" style="1" customWidth="1"/>
    <col min="3" max="3" width="17.5546875" style="1" customWidth="1"/>
    <col min="4" max="4" width="17.44140625" style="1" customWidth="1"/>
    <col min="5" max="5" width="15.21875" style="1" customWidth="1"/>
    <col min="6" max="6" width="19" style="1" customWidth="1"/>
    <col min="7" max="8" width="17.77734375" style="1" customWidth="1"/>
    <col min="9" max="9" width="15" style="1" customWidth="1"/>
    <col min="10" max="10" width="17.77734375" style="1" customWidth="1"/>
    <col min="11" max="11" width="15" style="1" customWidth="1"/>
    <col min="12" max="12" width="17" style="1" customWidth="1"/>
    <col min="13" max="13" width="15.21875" style="1" customWidth="1"/>
    <col min="14" max="14" width="13.77734375" style="1" customWidth="1"/>
    <col min="15" max="15" width="13.5546875" style="1" customWidth="1"/>
    <col min="16" max="16384" width="11.44140625" style="1"/>
  </cols>
  <sheetData>
    <row r="1" spans="1:15" x14ac:dyDescent="0.25">
      <c r="A1" s="24" t="s">
        <v>308</v>
      </c>
    </row>
    <row r="2" spans="1:15" ht="14.4" x14ac:dyDescent="0.25">
      <c r="A2" s="149" t="s">
        <v>123</v>
      </c>
    </row>
    <row r="4" spans="1:15" ht="14.4" x14ac:dyDescent="0.3">
      <c r="A4" s="290" t="s">
        <v>9</v>
      </c>
      <c r="B4" s="286">
        <v>2018</v>
      </c>
      <c r="C4" s="289"/>
      <c r="D4" s="286">
        <v>2019</v>
      </c>
      <c r="E4" s="289"/>
      <c r="F4" s="286">
        <v>2020</v>
      </c>
      <c r="G4" s="289"/>
      <c r="H4" s="286">
        <v>2021</v>
      </c>
      <c r="I4" s="289"/>
      <c r="J4" s="286">
        <v>2022</v>
      </c>
      <c r="K4" s="289"/>
      <c r="L4" s="286">
        <v>2023</v>
      </c>
      <c r="M4" s="289"/>
      <c r="N4" s="286">
        <v>2024</v>
      </c>
      <c r="O4" s="289"/>
    </row>
    <row r="5" spans="1:15" ht="106.5" customHeight="1" x14ac:dyDescent="0.25">
      <c r="A5" s="291"/>
      <c r="B5" s="82" t="s">
        <v>10</v>
      </c>
      <c r="C5" s="82" t="s">
        <v>88</v>
      </c>
      <c r="D5" s="82" t="s">
        <v>10</v>
      </c>
      <c r="E5" s="82" t="s">
        <v>88</v>
      </c>
      <c r="F5" s="82" t="s">
        <v>10</v>
      </c>
      <c r="G5" s="82" t="s">
        <v>88</v>
      </c>
      <c r="H5" s="82" t="s">
        <v>10</v>
      </c>
      <c r="I5" s="82" t="s">
        <v>88</v>
      </c>
      <c r="J5" s="82" t="s">
        <v>10</v>
      </c>
      <c r="K5" s="82" t="s">
        <v>88</v>
      </c>
      <c r="L5" s="82" t="s">
        <v>10</v>
      </c>
      <c r="M5" s="82" t="s">
        <v>88</v>
      </c>
      <c r="N5" s="82" t="s">
        <v>10</v>
      </c>
      <c r="O5" s="82" t="s">
        <v>88</v>
      </c>
    </row>
    <row r="6" spans="1:15" ht="14.4" x14ac:dyDescent="0.3">
      <c r="A6" s="76" t="s">
        <v>11</v>
      </c>
      <c r="B6" s="79">
        <v>0.44400000000000001</v>
      </c>
      <c r="C6" s="79">
        <v>0.39700000000000002</v>
      </c>
      <c r="D6" s="79">
        <v>0.46</v>
      </c>
      <c r="E6" s="79">
        <v>0.41</v>
      </c>
      <c r="F6" s="79">
        <v>0.46400000000000002</v>
      </c>
      <c r="G6" s="79">
        <v>0.40400000000000003</v>
      </c>
      <c r="H6" s="79">
        <v>0.45400000000000001</v>
      </c>
      <c r="I6" s="79">
        <v>0.38800000000000001</v>
      </c>
      <c r="J6" s="79">
        <v>0.45900000000000002</v>
      </c>
      <c r="K6" s="79">
        <v>0.39300000000000002</v>
      </c>
      <c r="L6" s="79">
        <v>0.46300000000000002</v>
      </c>
      <c r="M6" s="79">
        <v>0.39600000000000002</v>
      </c>
      <c r="N6" s="223">
        <v>46.730210810118614</v>
      </c>
      <c r="O6" s="224">
        <v>39.908273316851187</v>
      </c>
    </row>
    <row r="7" spans="1:15" ht="14.4" x14ac:dyDescent="0.3">
      <c r="A7" s="76" t="s">
        <v>12</v>
      </c>
      <c r="B7" s="79">
        <v>0.46600000000000003</v>
      </c>
      <c r="C7" s="79">
        <v>0.45</v>
      </c>
      <c r="D7" s="79">
        <v>0.48</v>
      </c>
      <c r="E7" s="79">
        <v>0.45</v>
      </c>
      <c r="F7" s="79">
        <v>0.47399999999999998</v>
      </c>
      <c r="G7" s="79">
        <v>0.439</v>
      </c>
      <c r="H7" s="79">
        <v>0.47599999999999998</v>
      </c>
      <c r="I7" s="79">
        <v>0.433</v>
      </c>
      <c r="J7" s="79">
        <v>0.46700000000000003</v>
      </c>
      <c r="K7" s="79">
        <v>0.42899999999999999</v>
      </c>
      <c r="L7" s="79">
        <v>0.46600000000000003</v>
      </c>
      <c r="M7" s="79">
        <v>0.42199999999999999</v>
      </c>
      <c r="N7" s="225">
        <v>46.224687284866278</v>
      </c>
      <c r="O7" s="226">
        <v>42.128300138953215</v>
      </c>
    </row>
    <row r="8" spans="1:15" ht="14.4" x14ac:dyDescent="0.3">
      <c r="A8" s="76" t="s">
        <v>13</v>
      </c>
      <c r="B8" s="79">
        <v>0.48699999999999999</v>
      </c>
      <c r="C8" s="79">
        <v>0.47399999999999998</v>
      </c>
      <c r="D8" s="79">
        <v>0.5</v>
      </c>
      <c r="E8" s="79">
        <v>0.47</v>
      </c>
      <c r="F8" s="79">
        <v>0.5</v>
      </c>
      <c r="G8" s="79">
        <v>0.47199999999999998</v>
      </c>
      <c r="H8" s="79">
        <v>0.47199999999999998</v>
      </c>
      <c r="I8" s="79">
        <v>0.46</v>
      </c>
      <c r="J8" s="79">
        <v>0.49099999999999999</v>
      </c>
      <c r="K8" s="79">
        <v>0.45300000000000001</v>
      </c>
      <c r="L8" s="79">
        <v>0.49</v>
      </c>
      <c r="M8" s="79">
        <v>0.45300000000000001</v>
      </c>
      <c r="N8" s="225">
        <v>49.498350139603566</v>
      </c>
      <c r="O8" s="226">
        <v>46.011412193395614</v>
      </c>
    </row>
    <row r="9" spans="1:15" ht="14.4" x14ac:dyDescent="0.3">
      <c r="A9" s="76" t="s">
        <v>14</v>
      </c>
      <c r="B9" s="79">
        <v>0.56699999999999995</v>
      </c>
      <c r="C9" s="79">
        <v>0.59199999999999997</v>
      </c>
      <c r="D9" s="79">
        <v>0.57999999999999996</v>
      </c>
      <c r="E9" s="79">
        <v>0.6</v>
      </c>
      <c r="F9" s="79">
        <v>0.57699999999999996</v>
      </c>
      <c r="G9" s="79">
        <v>0.60299999999999998</v>
      </c>
      <c r="H9" s="79">
        <v>0.59599999999999997</v>
      </c>
      <c r="I9" s="79">
        <v>0.60399999999999998</v>
      </c>
      <c r="J9" s="79">
        <v>0.58099999999999996</v>
      </c>
      <c r="K9" s="79">
        <v>0.61099999999999999</v>
      </c>
      <c r="L9" s="79">
        <v>0.58299999999999996</v>
      </c>
      <c r="M9" s="79">
        <v>0.61599999999999999</v>
      </c>
      <c r="N9" s="225">
        <v>58.954589797652389</v>
      </c>
      <c r="O9" s="226">
        <v>62.480430611447879</v>
      </c>
    </row>
    <row r="10" spans="1:15" x14ac:dyDescent="0.25">
      <c r="A10" s="76"/>
      <c r="B10" s="79"/>
      <c r="C10" s="79"/>
      <c r="D10" s="79"/>
      <c r="E10" s="79"/>
      <c r="F10" s="79"/>
      <c r="G10" s="79"/>
      <c r="H10" s="79"/>
      <c r="I10" s="79"/>
      <c r="J10" s="79"/>
      <c r="K10" s="79"/>
      <c r="L10" s="79"/>
      <c r="M10" s="79"/>
      <c r="N10" s="79"/>
      <c r="O10" s="79"/>
    </row>
    <row r="11" spans="1:15" ht="14.4" x14ac:dyDescent="0.3">
      <c r="A11" s="76" t="s">
        <v>170</v>
      </c>
      <c r="B11" s="79">
        <v>0.245</v>
      </c>
      <c r="C11" s="79">
        <v>0.16600000000000001</v>
      </c>
      <c r="D11" s="79">
        <v>0.26</v>
      </c>
      <c r="E11" s="79">
        <v>0.16</v>
      </c>
      <c r="F11" s="79">
        <v>0.26500000000000001</v>
      </c>
      <c r="G11" s="79">
        <v>0.153</v>
      </c>
      <c r="H11" s="79">
        <v>0.255</v>
      </c>
      <c r="I11" s="79">
        <v>0.151</v>
      </c>
      <c r="J11" s="79">
        <v>0.26200000000000001</v>
      </c>
      <c r="K11" s="79">
        <v>0.158</v>
      </c>
      <c r="L11" s="79">
        <v>0.27</v>
      </c>
      <c r="M11" s="79">
        <v>0.16200000000000001</v>
      </c>
      <c r="N11" s="225">
        <v>26.664137033824797</v>
      </c>
      <c r="O11" s="225">
        <v>16.678258959622212</v>
      </c>
    </row>
    <row r="12" spans="1:15" ht="14.4" x14ac:dyDescent="0.3">
      <c r="A12" s="76" t="s">
        <v>15</v>
      </c>
      <c r="B12" s="79">
        <v>0.56399999999999995</v>
      </c>
      <c r="C12" s="79">
        <v>0.60599999999999998</v>
      </c>
      <c r="D12" s="79">
        <v>0.56999999999999995</v>
      </c>
      <c r="E12" s="79">
        <v>0.6</v>
      </c>
      <c r="F12" s="79">
        <v>0.56699999999999995</v>
      </c>
      <c r="G12" s="79">
        <v>0.60099999999999998</v>
      </c>
      <c r="H12" s="79">
        <v>0.55100000000000005</v>
      </c>
      <c r="I12" s="79">
        <v>0.56699999999999995</v>
      </c>
      <c r="J12" s="79">
        <v>0.54700000000000004</v>
      </c>
      <c r="K12" s="79">
        <v>0.55900000000000005</v>
      </c>
      <c r="L12" s="79">
        <v>0.55100000000000005</v>
      </c>
      <c r="M12" s="79">
        <v>0.55700000000000005</v>
      </c>
      <c r="N12" s="225">
        <v>55.845679012345684</v>
      </c>
      <c r="O12" s="225">
        <v>56.462071699898964</v>
      </c>
    </row>
    <row r="13" spans="1:15" ht="14.4" x14ac:dyDescent="0.3">
      <c r="A13" s="76" t="s">
        <v>16</v>
      </c>
      <c r="B13" s="79">
        <v>0.42699999999999999</v>
      </c>
      <c r="C13" s="79">
        <v>0.41499999999999998</v>
      </c>
      <c r="D13" s="79">
        <v>0.44</v>
      </c>
      <c r="E13" s="79">
        <v>0.42</v>
      </c>
      <c r="F13" s="79">
        <v>0.442</v>
      </c>
      <c r="G13" s="79">
        <v>0.42699999999999999</v>
      </c>
      <c r="H13" s="79">
        <v>0.439</v>
      </c>
      <c r="I13" s="79">
        <v>0.42699999999999999</v>
      </c>
      <c r="J13" s="79">
        <v>0.44500000000000001</v>
      </c>
      <c r="K13" s="79">
        <v>0.42399999999999999</v>
      </c>
      <c r="L13" s="79">
        <v>0.45200000000000001</v>
      </c>
      <c r="M13" s="79">
        <v>0.436</v>
      </c>
      <c r="N13" s="225">
        <v>46.861820113093188</v>
      </c>
      <c r="O13" s="225">
        <v>44.627068691906601</v>
      </c>
    </row>
    <row r="14" spans="1:15" ht="14.4" x14ac:dyDescent="0.3">
      <c r="A14" s="76"/>
      <c r="B14" s="79"/>
      <c r="C14" s="79"/>
      <c r="D14" s="79"/>
      <c r="E14" s="79"/>
      <c r="F14" s="79"/>
      <c r="G14" s="79"/>
      <c r="H14" s="79"/>
      <c r="I14" s="79"/>
      <c r="J14" s="79"/>
      <c r="K14" s="79"/>
      <c r="L14" s="79"/>
      <c r="M14" s="79"/>
      <c r="N14" s="225"/>
      <c r="O14" s="225"/>
    </row>
    <row r="15" spans="1:15" ht="14.4" x14ac:dyDescent="0.3">
      <c r="A15" s="76" t="s">
        <v>17</v>
      </c>
      <c r="B15" s="79">
        <v>0.72399999999999998</v>
      </c>
      <c r="C15" s="79">
        <v>0.76300000000000001</v>
      </c>
      <c r="D15" s="79">
        <v>0.72</v>
      </c>
      <c r="E15" s="79">
        <v>0.75</v>
      </c>
      <c r="F15" s="79">
        <v>0.71399999999999997</v>
      </c>
      <c r="G15" s="79">
        <v>0.745</v>
      </c>
      <c r="H15" s="79">
        <v>0.69599999999999995</v>
      </c>
      <c r="I15" s="79">
        <v>0.71499999999999997</v>
      </c>
      <c r="J15" s="79">
        <v>0.67800000000000005</v>
      </c>
      <c r="K15" s="79">
        <v>0.71199999999999997</v>
      </c>
      <c r="L15" s="79">
        <v>0.68500000000000005</v>
      </c>
      <c r="M15" s="79">
        <v>0.72099999999999997</v>
      </c>
      <c r="N15" s="225">
        <v>64.398602561969724</v>
      </c>
      <c r="O15" s="225">
        <v>71.837569383581652</v>
      </c>
    </row>
    <row r="16" spans="1:15" ht="14.4" x14ac:dyDescent="0.3">
      <c r="A16" s="76" t="s">
        <v>18</v>
      </c>
      <c r="B16" s="79">
        <v>0.372</v>
      </c>
      <c r="C16" s="79">
        <v>0.32500000000000001</v>
      </c>
      <c r="D16" s="79">
        <v>0.39</v>
      </c>
      <c r="E16" s="79">
        <v>0.33</v>
      </c>
      <c r="F16" s="79">
        <v>0.39</v>
      </c>
      <c r="G16" s="79">
        <v>0.32</v>
      </c>
      <c r="H16" s="79">
        <v>0.39600000000000002</v>
      </c>
      <c r="I16" s="79">
        <v>0.33</v>
      </c>
      <c r="J16" s="79">
        <v>0.38900000000000001</v>
      </c>
      <c r="K16" s="79">
        <v>0.32300000000000001</v>
      </c>
      <c r="L16" s="79">
        <v>0.38500000000000001</v>
      </c>
      <c r="M16" s="79">
        <v>0.315</v>
      </c>
      <c r="N16" s="225">
        <v>38.25805348325175</v>
      </c>
      <c r="O16" s="225">
        <v>31.43248175182482</v>
      </c>
    </row>
    <row r="17" spans="1:15" ht="14.4" x14ac:dyDescent="0.3">
      <c r="A17" s="77" t="s">
        <v>19</v>
      </c>
      <c r="B17" s="80">
        <v>0.52400000000000002</v>
      </c>
      <c r="C17" s="80">
        <v>0.54600000000000004</v>
      </c>
      <c r="D17" s="80">
        <v>0.54</v>
      </c>
      <c r="E17" s="80">
        <v>0.55000000000000004</v>
      </c>
      <c r="F17" s="80">
        <v>0.52600000000000002</v>
      </c>
      <c r="G17" s="80">
        <v>0.53500000000000003</v>
      </c>
      <c r="H17" s="80">
        <v>0.53</v>
      </c>
      <c r="I17" s="80">
        <v>0.50700000000000001</v>
      </c>
      <c r="J17" s="80">
        <v>0.51800000000000002</v>
      </c>
      <c r="K17" s="80">
        <v>0.499</v>
      </c>
      <c r="L17" s="80">
        <v>0.50800000000000001</v>
      </c>
      <c r="M17" s="80">
        <v>0.48699999999999999</v>
      </c>
      <c r="N17" s="227">
        <v>50.320079161533961</v>
      </c>
      <c r="O17" s="227">
        <v>49.900299102691932</v>
      </c>
    </row>
    <row r="18" spans="1:15" x14ac:dyDescent="0.25">
      <c r="A18" s="23"/>
      <c r="B18" s="90"/>
      <c r="C18" s="268"/>
      <c r="D18" s="268"/>
      <c r="E18" s="268"/>
      <c r="F18" s="90"/>
      <c r="G18" s="90"/>
    </row>
    <row r="19" spans="1:15" s="29" customFormat="1" x14ac:dyDescent="0.25">
      <c r="A19" s="29" t="s">
        <v>297</v>
      </c>
      <c r="C19" s="264"/>
    </row>
    <row r="20" spans="1:15" s="29" customFormat="1" x14ac:dyDescent="0.25">
      <c r="A20" s="269" t="s">
        <v>298</v>
      </c>
      <c r="C20" s="264"/>
    </row>
    <row r="21" spans="1:15" s="29" customFormat="1" x14ac:dyDescent="0.25"/>
    <row r="22" spans="1:15" s="29" customFormat="1" x14ac:dyDescent="0.25"/>
    <row r="23" spans="1:15" x14ac:dyDescent="0.25">
      <c r="A23" s="24" t="s">
        <v>199</v>
      </c>
      <c r="C23" s="29"/>
      <c r="D23" s="29"/>
      <c r="E23" s="29"/>
    </row>
    <row r="25" spans="1:15" ht="14.4" x14ac:dyDescent="0.3">
      <c r="A25" s="290" t="s">
        <v>9</v>
      </c>
      <c r="B25" s="286">
        <v>2024</v>
      </c>
      <c r="C25" s="289"/>
    </row>
    <row r="26" spans="1:15" ht="92.4" x14ac:dyDescent="0.25">
      <c r="A26" s="291"/>
      <c r="B26" s="82" t="s">
        <v>10</v>
      </c>
      <c r="C26" s="82" t="s">
        <v>88</v>
      </c>
    </row>
    <row r="27" spans="1:15" x14ac:dyDescent="0.25">
      <c r="A27" s="76" t="s">
        <v>11</v>
      </c>
      <c r="B27" s="130">
        <v>135020</v>
      </c>
      <c r="C27" s="130">
        <v>22280</v>
      </c>
    </row>
    <row r="28" spans="1:15" x14ac:dyDescent="0.25">
      <c r="A28" s="76" t="s">
        <v>12</v>
      </c>
      <c r="B28" s="130">
        <v>71170</v>
      </c>
      <c r="C28" s="130">
        <v>18190</v>
      </c>
    </row>
    <row r="29" spans="1:15" x14ac:dyDescent="0.25">
      <c r="A29" s="76" t="s">
        <v>13</v>
      </c>
      <c r="B29" s="130">
        <v>214510</v>
      </c>
      <c r="C29" s="130">
        <v>52650</v>
      </c>
    </row>
    <row r="30" spans="1:15" x14ac:dyDescent="0.25">
      <c r="A30" s="76" t="s">
        <v>14</v>
      </c>
      <c r="B30" s="130">
        <v>393410</v>
      </c>
      <c r="C30" s="130">
        <v>183980</v>
      </c>
    </row>
    <row r="31" spans="1:15" x14ac:dyDescent="0.25">
      <c r="A31" s="76"/>
      <c r="B31" s="130"/>
      <c r="C31" s="130"/>
    </row>
    <row r="32" spans="1:15" x14ac:dyDescent="0.25">
      <c r="A32" s="76" t="s">
        <v>170</v>
      </c>
      <c r="B32" s="130">
        <v>34430</v>
      </c>
      <c r="C32" s="130">
        <v>4560</v>
      </c>
    </row>
    <row r="33" spans="1:4" x14ac:dyDescent="0.25">
      <c r="A33" s="76" t="s">
        <v>15</v>
      </c>
      <c r="B33" s="130">
        <v>189990</v>
      </c>
      <c r="C33" s="130">
        <v>44150</v>
      </c>
    </row>
    <row r="34" spans="1:4" x14ac:dyDescent="0.25">
      <c r="A34" s="76" t="s">
        <v>16</v>
      </c>
      <c r="B34" s="130">
        <v>15000</v>
      </c>
      <c r="C34" s="130">
        <v>3940</v>
      </c>
    </row>
    <row r="35" spans="1:4" x14ac:dyDescent="0.25">
      <c r="A35" s="76"/>
      <c r="B35" s="130"/>
      <c r="C35" s="130"/>
    </row>
    <row r="36" spans="1:4" x14ac:dyDescent="0.25">
      <c r="A36" s="76" t="s">
        <v>17</v>
      </c>
      <c r="B36" s="130">
        <v>19350</v>
      </c>
      <c r="C36" s="130">
        <v>4920</v>
      </c>
    </row>
    <row r="37" spans="1:4" x14ac:dyDescent="0.25">
      <c r="A37" s="76" t="s">
        <v>18</v>
      </c>
      <c r="B37" s="130">
        <v>35790</v>
      </c>
      <c r="C37" s="130">
        <v>8260</v>
      </c>
    </row>
    <row r="38" spans="1:4" x14ac:dyDescent="0.25">
      <c r="A38" s="77" t="s">
        <v>19</v>
      </c>
      <c r="B38" s="165">
        <v>25920</v>
      </c>
      <c r="C38" s="165">
        <v>5000</v>
      </c>
    </row>
    <row r="39" spans="1:4" x14ac:dyDescent="0.25">
      <c r="C39" s="29"/>
      <c r="D39" s="29"/>
    </row>
    <row r="40" spans="1:4" x14ac:dyDescent="0.25">
      <c r="A40" s="29" t="s">
        <v>297</v>
      </c>
      <c r="C40" s="264"/>
      <c r="D40" s="29"/>
    </row>
    <row r="41" spans="1:4" x14ac:dyDescent="0.25">
      <c r="A41" s="269" t="s">
        <v>298</v>
      </c>
      <c r="C41" s="264"/>
      <c r="D41" s="29"/>
    </row>
    <row r="42" spans="1:4" x14ac:dyDescent="0.25">
      <c r="C42" s="29"/>
      <c r="D42" s="29"/>
    </row>
    <row r="43" spans="1:4" x14ac:dyDescent="0.25">
      <c r="C43" s="29"/>
      <c r="D43" s="29"/>
    </row>
  </sheetData>
  <mergeCells count="10">
    <mergeCell ref="N4:O4"/>
    <mergeCell ref="L4:M4"/>
    <mergeCell ref="A25:A26"/>
    <mergeCell ref="B25:C25"/>
    <mergeCell ref="J4:K4"/>
    <mergeCell ref="B4:C4"/>
    <mergeCell ref="D4:E4"/>
    <mergeCell ref="F4:G4"/>
    <mergeCell ref="A4:A5"/>
    <mergeCell ref="H4:I4"/>
  </mergeCells>
  <hyperlinks>
    <hyperlink ref="A2" location="Sommaire!A1" display="Sommaire"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6"/>
  <sheetViews>
    <sheetView workbookViewId="0">
      <selection activeCell="A2" sqref="A2"/>
    </sheetView>
  </sheetViews>
  <sheetFormatPr baseColWidth="10" defaultColWidth="11.44140625" defaultRowHeight="13.2" x14ac:dyDescent="0.25"/>
  <cols>
    <col min="1" max="1" width="9.44140625" style="7" customWidth="1"/>
    <col min="2" max="3" width="9.77734375" style="7" customWidth="1"/>
    <col min="4" max="4" width="10.5546875" style="7" customWidth="1"/>
    <col min="5" max="5" width="8.5546875" style="7" customWidth="1"/>
    <col min="6" max="6" width="10" style="7" customWidth="1"/>
    <col min="7" max="7" width="10.21875" style="7" customWidth="1"/>
    <col min="8" max="8" width="9.5546875" style="7" customWidth="1"/>
    <col min="9" max="9" width="9.77734375" style="7" customWidth="1"/>
    <col min="10" max="10" width="10.77734375" style="7" customWidth="1"/>
    <col min="11" max="11" width="10.44140625" style="7" customWidth="1"/>
    <col min="12" max="12" width="9.77734375" style="7" customWidth="1"/>
    <col min="13" max="13" width="10.44140625" style="7" customWidth="1"/>
    <col min="14" max="16384" width="11.44140625" style="7"/>
  </cols>
  <sheetData>
    <row r="1" spans="1:25" s="15" customFormat="1" x14ac:dyDescent="0.3">
      <c r="A1" s="14" t="s">
        <v>299</v>
      </c>
      <c r="B1" s="14"/>
      <c r="I1" s="270"/>
    </row>
    <row r="2" spans="1:25" s="15" customFormat="1" ht="14.4" x14ac:dyDescent="0.3">
      <c r="A2" s="149" t="s">
        <v>123</v>
      </c>
      <c r="B2" s="14"/>
    </row>
    <row r="4" spans="1:25" x14ac:dyDescent="0.25">
      <c r="A4" s="70"/>
      <c r="B4" s="292" t="s">
        <v>94</v>
      </c>
      <c r="C4" s="292"/>
      <c r="D4" s="292"/>
      <c r="E4" s="292"/>
      <c r="F4" s="292"/>
      <c r="G4" s="292"/>
      <c r="H4" s="292" t="s">
        <v>95</v>
      </c>
      <c r="I4" s="292"/>
      <c r="J4" s="292"/>
      <c r="K4" s="292"/>
      <c r="L4" s="292"/>
      <c r="M4" s="292"/>
    </row>
    <row r="5" spans="1:25" x14ac:dyDescent="0.25">
      <c r="A5" s="71"/>
      <c r="B5" s="292" t="s">
        <v>5</v>
      </c>
      <c r="C5" s="292"/>
      <c r="D5" s="292"/>
      <c r="E5" s="292" t="s">
        <v>6</v>
      </c>
      <c r="F5" s="292"/>
      <c r="G5" s="292"/>
      <c r="H5" s="292" t="s">
        <v>5</v>
      </c>
      <c r="I5" s="292"/>
      <c r="J5" s="292"/>
      <c r="K5" s="292" t="s">
        <v>6</v>
      </c>
      <c r="L5" s="292"/>
      <c r="M5" s="292"/>
    </row>
    <row r="6" spans="1:25" x14ac:dyDescent="0.25">
      <c r="A6" s="74"/>
      <c r="B6" s="150" t="s">
        <v>20</v>
      </c>
      <c r="C6" s="150" t="s">
        <v>0</v>
      </c>
      <c r="D6" s="150" t="s">
        <v>25</v>
      </c>
      <c r="E6" s="150" t="s">
        <v>20</v>
      </c>
      <c r="F6" s="150" t="s">
        <v>0</v>
      </c>
      <c r="G6" s="150" t="s">
        <v>25</v>
      </c>
      <c r="H6" s="150" t="s">
        <v>20</v>
      </c>
      <c r="I6" s="150" t="s">
        <v>0</v>
      </c>
      <c r="J6" s="150" t="s">
        <v>25</v>
      </c>
      <c r="K6" s="150" t="s">
        <v>20</v>
      </c>
      <c r="L6" s="150" t="s">
        <v>0</v>
      </c>
      <c r="M6" s="150" t="s">
        <v>25</v>
      </c>
    </row>
    <row r="7" spans="1:25" x14ac:dyDescent="0.25">
      <c r="A7" s="168">
        <v>2023</v>
      </c>
      <c r="B7" s="169">
        <v>12.207023116794257</v>
      </c>
      <c r="C7" s="169">
        <v>12.051426027210896</v>
      </c>
      <c r="D7" s="169">
        <v>12.130474610083523</v>
      </c>
      <c r="E7" s="169">
        <v>18.306046406436547</v>
      </c>
      <c r="F7" s="169">
        <v>14.140914286289075</v>
      </c>
      <c r="G7" s="169">
        <v>16.284718017173162</v>
      </c>
      <c r="H7" s="169">
        <v>43.975561683950417</v>
      </c>
      <c r="I7" s="169">
        <v>36.109862273761834</v>
      </c>
      <c r="J7" s="169">
        <v>40.105903545114494</v>
      </c>
      <c r="K7" s="169">
        <v>35.135496913214482</v>
      </c>
      <c r="L7" s="169">
        <v>29.050649425750684</v>
      </c>
      <c r="M7" s="169">
        <v>32.182535370589214</v>
      </c>
    </row>
    <row r="8" spans="1:25" x14ac:dyDescent="0.25">
      <c r="A8" s="168">
        <v>2022</v>
      </c>
      <c r="B8" s="169">
        <v>12.68</v>
      </c>
      <c r="C8" s="169">
        <v>12.01</v>
      </c>
      <c r="D8" s="169">
        <v>12.35</v>
      </c>
      <c r="E8" s="169">
        <v>19.829999999999998</v>
      </c>
      <c r="F8" s="169">
        <v>14.28</v>
      </c>
      <c r="G8" s="169">
        <v>17.13</v>
      </c>
      <c r="H8" s="169">
        <v>41.46</v>
      </c>
      <c r="I8" s="169">
        <v>34.89</v>
      </c>
      <c r="J8" s="169">
        <v>38.24</v>
      </c>
      <c r="K8" s="169">
        <v>33.409999999999997</v>
      </c>
      <c r="L8" s="169">
        <v>28.54</v>
      </c>
      <c r="M8" s="169">
        <v>31.04</v>
      </c>
      <c r="N8" s="187"/>
      <c r="O8" s="187"/>
      <c r="P8" s="187"/>
      <c r="Q8" s="187"/>
      <c r="R8" s="187"/>
      <c r="S8" s="187"/>
      <c r="T8" s="187"/>
      <c r="U8" s="187"/>
      <c r="V8" s="187"/>
      <c r="W8" s="187"/>
      <c r="X8" s="187"/>
      <c r="Y8" s="187"/>
    </row>
    <row r="9" spans="1:25" x14ac:dyDescent="0.25">
      <c r="A9" s="168">
        <v>2021</v>
      </c>
      <c r="B9" s="169">
        <v>12.66</v>
      </c>
      <c r="C9" s="169">
        <v>11.6</v>
      </c>
      <c r="D9" s="169">
        <v>12.14</v>
      </c>
      <c r="E9" s="169">
        <v>19.93</v>
      </c>
      <c r="F9" s="169">
        <v>15.48</v>
      </c>
      <c r="G9" s="169">
        <v>17.760000000000002</v>
      </c>
      <c r="H9" s="169">
        <v>41.96</v>
      </c>
      <c r="I9" s="169">
        <v>34.57</v>
      </c>
      <c r="J9" s="169">
        <v>38.36</v>
      </c>
      <c r="K9" s="169">
        <v>32.14</v>
      </c>
      <c r="L9" s="169">
        <v>28.14</v>
      </c>
      <c r="M9" s="169">
        <v>30.2</v>
      </c>
      <c r="N9" s="187"/>
      <c r="O9" s="187"/>
      <c r="P9" s="187"/>
      <c r="Q9" s="187"/>
      <c r="R9" s="187"/>
      <c r="S9" s="187"/>
      <c r="T9" s="187"/>
      <c r="U9" s="187"/>
      <c r="V9" s="187"/>
      <c r="W9" s="187"/>
      <c r="X9" s="187"/>
      <c r="Y9" s="187"/>
    </row>
    <row r="10" spans="1:25" x14ac:dyDescent="0.25">
      <c r="A10" s="64">
        <v>2020</v>
      </c>
      <c r="B10" s="92">
        <v>13.76</v>
      </c>
      <c r="C10" s="92">
        <v>13.07</v>
      </c>
      <c r="D10" s="92">
        <v>13.42</v>
      </c>
      <c r="E10" s="92">
        <v>20.37</v>
      </c>
      <c r="F10" s="92">
        <v>16.010000000000002</v>
      </c>
      <c r="G10" s="92">
        <v>18.239999999999998</v>
      </c>
      <c r="H10" s="92">
        <v>39.619999999999997</v>
      </c>
      <c r="I10" s="92">
        <v>33.26</v>
      </c>
      <c r="J10" s="92">
        <v>36.53</v>
      </c>
      <c r="K10" s="92">
        <v>31.02</v>
      </c>
      <c r="L10" s="92">
        <v>26.68</v>
      </c>
      <c r="M10" s="169">
        <v>28.9</v>
      </c>
      <c r="N10" s="187"/>
      <c r="O10" s="187"/>
      <c r="P10" s="187"/>
      <c r="Q10" s="187"/>
      <c r="R10" s="187"/>
      <c r="S10" s="187"/>
      <c r="T10" s="187"/>
      <c r="U10" s="187"/>
      <c r="V10" s="187"/>
      <c r="W10" s="187"/>
      <c r="X10" s="187"/>
      <c r="Y10" s="187"/>
    </row>
    <row r="11" spans="1:25" x14ac:dyDescent="0.25">
      <c r="A11" s="64">
        <v>2019</v>
      </c>
      <c r="B11" s="92">
        <v>14.42</v>
      </c>
      <c r="C11" s="92">
        <v>13.31</v>
      </c>
      <c r="D11" s="92">
        <v>13.88</v>
      </c>
      <c r="E11" s="92">
        <v>20.51</v>
      </c>
      <c r="F11" s="92">
        <v>16.440000000000001</v>
      </c>
      <c r="G11" s="92">
        <v>18.52</v>
      </c>
      <c r="H11" s="92">
        <v>38.36</v>
      </c>
      <c r="I11" s="92">
        <v>30.71</v>
      </c>
      <c r="J11" s="92">
        <v>34.630000000000003</v>
      </c>
      <c r="K11" s="92">
        <v>29.67</v>
      </c>
      <c r="L11" s="92">
        <v>25.86</v>
      </c>
      <c r="M11" s="169">
        <v>27.81</v>
      </c>
      <c r="N11" s="187"/>
      <c r="O11" s="187"/>
      <c r="P11" s="187"/>
      <c r="Q11" s="187"/>
      <c r="R11" s="187"/>
      <c r="S11" s="187"/>
      <c r="T11" s="187"/>
      <c r="U11" s="187"/>
      <c r="V11" s="187"/>
      <c r="W11" s="187"/>
      <c r="X11" s="187"/>
      <c r="Y11" s="187"/>
    </row>
    <row r="12" spans="1:25" x14ac:dyDescent="0.25">
      <c r="A12" s="64">
        <v>2018</v>
      </c>
      <c r="B12" s="169">
        <v>14.51</v>
      </c>
      <c r="C12" s="169">
        <v>13.11</v>
      </c>
      <c r="D12" s="92">
        <v>13.84</v>
      </c>
      <c r="E12" s="169">
        <v>20.89</v>
      </c>
      <c r="F12" s="169">
        <v>15.56</v>
      </c>
      <c r="G12" s="92">
        <v>18.28</v>
      </c>
      <c r="H12" s="169">
        <v>36.69</v>
      </c>
      <c r="I12" s="169">
        <v>30.09</v>
      </c>
      <c r="J12" s="92">
        <v>33.479999999999997</v>
      </c>
      <c r="K12" s="169">
        <v>29.2</v>
      </c>
      <c r="L12" s="169">
        <v>25.12</v>
      </c>
      <c r="M12" s="92">
        <v>27.2</v>
      </c>
      <c r="N12" s="187"/>
      <c r="O12" s="187"/>
      <c r="P12" s="187"/>
      <c r="Q12" s="187"/>
      <c r="R12" s="187"/>
      <c r="S12" s="187"/>
      <c r="T12" s="187"/>
      <c r="U12" s="187"/>
      <c r="V12" s="187"/>
      <c r="W12" s="187"/>
      <c r="X12" s="187"/>
      <c r="Y12" s="187"/>
    </row>
    <row r="13" spans="1:25" x14ac:dyDescent="0.25">
      <c r="A13" s="64">
        <v>2017</v>
      </c>
      <c r="B13" s="171">
        <v>15.5</v>
      </c>
      <c r="C13" s="171">
        <v>12.6</v>
      </c>
      <c r="D13" s="171">
        <v>14.1</v>
      </c>
      <c r="E13" s="171">
        <v>20.100000000000001</v>
      </c>
      <c r="F13" s="171">
        <v>16.2</v>
      </c>
      <c r="G13" s="171">
        <v>18.2</v>
      </c>
      <c r="H13" s="171">
        <v>33.4</v>
      </c>
      <c r="I13" s="171">
        <v>26.7</v>
      </c>
      <c r="J13" s="171">
        <v>30.1</v>
      </c>
      <c r="K13" s="171">
        <v>27</v>
      </c>
      <c r="L13" s="171">
        <v>23.8</v>
      </c>
      <c r="M13" s="171">
        <v>25.4</v>
      </c>
      <c r="N13" s="187"/>
      <c r="O13" s="187"/>
      <c r="P13" s="187"/>
      <c r="Q13" s="187"/>
      <c r="R13" s="187"/>
      <c r="S13" s="187"/>
      <c r="T13" s="187"/>
      <c r="U13" s="187"/>
      <c r="V13" s="187"/>
      <c r="W13" s="187"/>
      <c r="X13" s="187"/>
      <c r="Y13" s="187"/>
    </row>
    <row r="14" spans="1:25" x14ac:dyDescent="0.25">
      <c r="A14" s="64">
        <v>2016</v>
      </c>
      <c r="B14" s="92">
        <v>16.420000000000002</v>
      </c>
      <c r="C14" s="92">
        <v>13.48</v>
      </c>
      <c r="D14" s="92">
        <v>14.98</v>
      </c>
      <c r="E14" s="92">
        <v>20.54</v>
      </c>
      <c r="F14" s="92">
        <v>16.649999999999999</v>
      </c>
      <c r="G14" s="92">
        <v>18.62</v>
      </c>
      <c r="H14" s="92">
        <v>32.49</v>
      </c>
      <c r="I14" s="92">
        <v>25.88</v>
      </c>
      <c r="J14" s="92">
        <v>29.26</v>
      </c>
      <c r="K14" s="92">
        <v>26.93</v>
      </c>
      <c r="L14" s="92">
        <v>23.63</v>
      </c>
      <c r="M14" s="92">
        <v>25.3</v>
      </c>
      <c r="N14" s="187"/>
      <c r="O14" s="187"/>
      <c r="P14" s="187"/>
      <c r="Q14" s="187"/>
      <c r="R14" s="187"/>
      <c r="S14" s="187"/>
      <c r="T14" s="187"/>
      <c r="U14" s="187"/>
      <c r="V14" s="187"/>
      <c r="W14" s="187"/>
      <c r="X14" s="187"/>
      <c r="Y14" s="187"/>
    </row>
    <row r="15" spans="1:25" x14ac:dyDescent="0.25">
      <c r="A15" s="64">
        <v>2015</v>
      </c>
      <c r="B15" s="92">
        <v>17.79</v>
      </c>
      <c r="C15" s="92">
        <v>14.18</v>
      </c>
      <c r="D15" s="92">
        <v>16.03</v>
      </c>
      <c r="E15" s="92">
        <v>21.78</v>
      </c>
      <c r="F15" s="92">
        <v>15.44</v>
      </c>
      <c r="G15" s="92">
        <v>18.66</v>
      </c>
      <c r="H15" s="92">
        <v>30.87</v>
      </c>
      <c r="I15" s="92">
        <v>25.98</v>
      </c>
      <c r="J15" s="92">
        <v>28.48</v>
      </c>
      <c r="K15" s="92">
        <v>25.3</v>
      </c>
      <c r="L15" s="92">
        <v>21.81</v>
      </c>
      <c r="M15" s="92">
        <v>23.58</v>
      </c>
      <c r="N15" s="187"/>
      <c r="O15" s="187"/>
      <c r="P15" s="187"/>
      <c r="Q15" s="187"/>
      <c r="R15" s="187"/>
      <c r="S15" s="187"/>
      <c r="T15" s="187"/>
      <c r="U15" s="187"/>
      <c r="V15" s="187"/>
      <c r="W15" s="187"/>
      <c r="X15" s="187"/>
      <c r="Y15" s="187"/>
    </row>
    <row r="16" spans="1:25" x14ac:dyDescent="0.25">
      <c r="A16" s="64">
        <v>2014</v>
      </c>
      <c r="B16" s="92">
        <v>19.09</v>
      </c>
      <c r="C16" s="92">
        <v>14.37</v>
      </c>
      <c r="D16" s="92">
        <v>16.79</v>
      </c>
      <c r="E16" s="92">
        <v>20.67</v>
      </c>
      <c r="F16" s="92">
        <v>16.47</v>
      </c>
      <c r="G16" s="92">
        <v>18.600000000000001</v>
      </c>
      <c r="H16" s="92">
        <v>29.14</v>
      </c>
      <c r="I16" s="92">
        <v>25.53</v>
      </c>
      <c r="J16" s="92">
        <v>27.38</v>
      </c>
      <c r="K16" s="92">
        <v>24.52</v>
      </c>
      <c r="L16" s="92">
        <v>20.62</v>
      </c>
      <c r="M16" s="92">
        <v>22.6</v>
      </c>
      <c r="N16" s="187"/>
      <c r="O16" s="187"/>
      <c r="P16" s="187"/>
      <c r="Q16" s="187"/>
      <c r="R16" s="187"/>
      <c r="S16" s="187"/>
      <c r="T16" s="187"/>
      <c r="U16" s="187"/>
      <c r="V16" s="187"/>
      <c r="W16" s="187"/>
      <c r="X16" s="187"/>
      <c r="Y16" s="187"/>
    </row>
    <row r="17" spans="1:25" x14ac:dyDescent="0.25">
      <c r="A17" s="64">
        <v>2013</v>
      </c>
      <c r="B17" s="92">
        <v>19.8</v>
      </c>
      <c r="C17" s="92">
        <v>15.07</v>
      </c>
      <c r="D17" s="92">
        <v>17.48</v>
      </c>
      <c r="E17" s="92">
        <v>19.29</v>
      </c>
      <c r="F17" s="92">
        <v>15.62</v>
      </c>
      <c r="G17" s="92">
        <v>17.47</v>
      </c>
      <c r="H17" s="92">
        <v>28.49</v>
      </c>
      <c r="I17" s="92">
        <v>24.15</v>
      </c>
      <c r="J17" s="92">
        <v>26.36</v>
      </c>
      <c r="K17" s="92">
        <v>23.09</v>
      </c>
      <c r="L17" s="92">
        <v>20.350000000000001</v>
      </c>
      <c r="M17" s="92">
        <v>21.73</v>
      </c>
      <c r="N17" s="187"/>
      <c r="O17" s="187"/>
      <c r="P17" s="187"/>
      <c r="Q17" s="187"/>
      <c r="R17" s="187"/>
      <c r="S17" s="187"/>
      <c r="T17" s="187"/>
      <c r="U17" s="187"/>
      <c r="V17" s="187"/>
      <c r="W17" s="187"/>
      <c r="X17" s="187"/>
      <c r="Y17" s="187"/>
    </row>
    <row r="18" spans="1:25" s="6" customFormat="1" x14ac:dyDescent="0.25">
      <c r="A18" s="64">
        <v>2012</v>
      </c>
      <c r="B18" s="92">
        <v>19.43</v>
      </c>
      <c r="C18" s="92">
        <v>14.43</v>
      </c>
      <c r="D18" s="92">
        <v>16.98</v>
      </c>
      <c r="E18" s="92">
        <v>17.96</v>
      </c>
      <c r="F18" s="92">
        <v>15.75</v>
      </c>
      <c r="G18" s="92">
        <v>16.87</v>
      </c>
      <c r="H18" s="92">
        <v>27.9</v>
      </c>
      <c r="I18" s="92">
        <v>23.78</v>
      </c>
      <c r="J18" s="92">
        <v>25.88</v>
      </c>
      <c r="K18" s="92">
        <v>22.41</v>
      </c>
      <c r="L18" s="92">
        <v>19.11</v>
      </c>
      <c r="M18" s="92">
        <v>20.78</v>
      </c>
      <c r="N18" s="187"/>
      <c r="O18" s="187"/>
      <c r="P18" s="187"/>
      <c r="Q18" s="187"/>
      <c r="R18" s="187"/>
      <c r="S18" s="187"/>
      <c r="T18" s="187"/>
      <c r="U18" s="187"/>
      <c r="V18" s="187"/>
      <c r="W18" s="187"/>
      <c r="X18" s="187"/>
      <c r="Y18" s="187"/>
    </row>
    <row r="19" spans="1:25" s="6" customFormat="1" x14ac:dyDescent="0.25">
      <c r="A19" s="64">
        <v>2011</v>
      </c>
      <c r="B19" s="92">
        <v>19.14</v>
      </c>
      <c r="C19" s="92">
        <v>14.7</v>
      </c>
      <c r="D19" s="92">
        <v>16.97</v>
      </c>
      <c r="E19" s="92">
        <v>17.05</v>
      </c>
      <c r="F19" s="92">
        <v>14.23</v>
      </c>
      <c r="G19" s="92">
        <v>15.65</v>
      </c>
      <c r="H19" s="92">
        <v>28.02</v>
      </c>
      <c r="I19" s="92">
        <v>23.94</v>
      </c>
      <c r="J19" s="92">
        <v>26.02</v>
      </c>
      <c r="K19" s="92">
        <v>21.16</v>
      </c>
      <c r="L19" s="92">
        <v>18.73</v>
      </c>
      <c r="M19" s="92">
        <v>19.96</v>
      </c>
      <c r="N19" s="187"/>
      <c r="O19" s="187"/>
      <c r="P19" s="187"/>
      <c r="Q19" s="187"/>
      <c r="R19" s="187"/>
      <c r="S19" s="187"/>
      <c r="T19" s="187"/>
      <c r="U19" s="187"/>
      <c r="V19" s="187"/>
      <c r="W19" s="187"/>
      <c r="X19" s="187"/>
      <c r="Y19" s="187"/>
    </row>
    <row r="20" spans="1:25" s="6" customFormat="1" x14ac:dyDescent="0.25">
      <c r="A20" s="64">
        <v>2010</v>
      </c>
      <c r="B20" s="92">
        <v>20.2</v>
      </c>
      <c r="C20" s="92">
        <v>16.02</v>
      </c>
      <c r="D20" s="92">
        <v>18.149999999999999</v>
      </c>
      <c r="E20" s="92">
        <v>16.68</v>
      </c>
      <c r="F20" s="92">
        <v>14.01</v>
      </c>
      <c r="G20" s="92">
        <v>15.36</v>
      </c>
      <c r="H20" s="92">
        <v>27.06</v>
      </c>
      <c r="I20" s="92">
        <v>22.21</v>
      </c>
      <c r="J20" s="92">
        <v>24.68</v>
      </c>
      <c r="K20" s="92">
        <v>19.32</v>
      </c>
      <c r="L20" s="92">
        <v>17.579999999999998</v>
      </c>
      <c r="M20" s="92">
        <v>18.46</v>
      </c>
      <c r="N20" s="187"/>
      <c r="O20" s="187"/>
      <c r="P20" s="187"/>
      <c r="Q20" s="187"/>
      <c r="R20" s="187"/>
      <c r="S20" s="187"/>
      <c r="T20" s="187"/>
      <c r="U20" s="187"/>
      <c r="V20" s="187"/>
      <c r="W20" s="187"/>
      <c r="X20" s="187"/>
      <c r="Y20" s="187"/>
    </row>
    <row r="21" spans="1:25" s="6" customFormat="1" x14ac:dyDescent="0.25">
      <c r="A21" s="64">
        <v>2009</v>
      </c>
      <c r="B21" s="92">
        <v>20.55</v>
      </c>
      <c r="C21" s="92">
        <v>16.79</v>
      </c>
      <c r="D21" s="92">
        <v>18.7</v>
      </c>
      <c r="E21" s="92">
        <v>16.63</v>
      </c>
      <c r="F21" s="92">
        <v>13.47</v>
      </c>
      <c r="G21" s="92">
        <v>15.07</v>
      </c>
      <c r="H21" s="92">
        <v>26.89</v>
      </c>
      <c r="I21" s="92">
        <v>21.76</v>
      </c>
      <c r="J21" s="92">
        <v>24.36</v>
      </c>
      <c r="K21" s="92">
        <v>17.829999999999998</v>
      </c>
      <c r="L21" s="92">
        <v>16.48</v>
      </c>
      <c r="M21" s="92">
        <v>17.16</v>
      </c>
      <c r="N21" s="187"/>
      <c r="O21" s="187"/>
      <c r="P21" s="187"/>
      <c r="Q21" s="187"/>
      <c r="R21" s="187"/>
      <c r="S21" s="187"/>
      <c r="T21" s="187"/>
      <c r="U21" s="187"/>
      <c r="V21" s="187"/>
      <c r="W21" s="187"/>
      <c r="X21" s="187"/>
      <c r="Y21" s="187"/>
    </row>
    <row r="22" spans="1:25" s="6" customFormat="1" x14ac:dyDescent="0.25">
      <c r="A22" s="64">
        <v>2008</v>
      </c>
      <c r="B22" s="169">
        <v>19.899999999999999</v>
      </c>
      <c r="C22" s="169">
        <v>16</v>
      </c>
      <c r="D22" s="92">
        <v>18</v>
      </c>
      <c r="E22" s="169">
        <v>15.93</v>
      </c>
      <c r="F22" s="169">
        <v>12.55</v>
      </c>
      <c r="G22" s="92">
        <v>14.26</v>
      </c>
      <c r="H22" s="169">
        <v>25.33</v>
      </c>
      <c r="I22" s="169">
        <v>20.16</v>
      </c>
      <c r="J22" s="169">
        <v>22.79</v>
      </c>
      <c r="K22" s="169">
        <v>16.739999999999998</v>
      </c>
      <c r="L22" s="169">
        <v>15.92</v>
      </c>
      <c r="M22" s="169">
        <v>16.329999999999998</v>
      </c>
      <c r="N22" s="187"/>
      <c r="O22" s="187"/>
      <c r="P22" s="187"/>
      <c r="Q22" s="187"/>
      <c r="R22" s="187"/>
      <c r="S22" s="187"/>
      <c r="T22" s="187"/>
      <c r="U22" s="187"/>
      <c r="V22" s="187"/>
      <c r="W22" s="187"/>
      <c r="X22" s="187"/>
      <c r="Y22" s="187"/>
    </row>
    <row r="23" spans="1:25" s="6" customFormat="1" x14ac:dyDescent="0.25">
      <c r="A23" s="64">
        <v>2007</v>
      </c>
      <c r="B23" s="171">
        <v>21.2</v>
      </c>
      <c r="C23" s="171">
        <v>16.3</v>
      </c>
      <c r="D23" s="171">
        <v>18.8</v>
      </c>
      <c r="E23" s="171">
        <v>15.1</v>
      </c>
      <c r="F23" s="171">
        <v>12</v>
      </c>
      <c r="G23" s="171">
        <v>13.6</v>
      </c>
      <c r="H23" s="171">
        <v>24.8</v>
      </c>
      <c r="I23" s="171">
        <v>20.5</v>
      </c>
      <c r="J23" s="171">
        <v>22.7</v>
      </c>
      <c r="K23" s="171">
        <v>15.2</v>
      </c>
      <c r="L23" s="171">
        <v>14.8</v>
      </c>
      <c r="M23" s="171">
        <v>15</v>
      </c>
      <c r="N23" s="187"/>
      <c r="O23" s="187"/>
      <c r="P23" s="187"/>
      <c r="Q23" s="187"/>
      <c r="R23" s="187"/>
      <c r="S23" s="187"/>
      <c r="T23" s="187"/>
      <c r="U23" s="187"/>
      <c r="V23" s="187"/>
      <c r="W23" s="187"/>
      <c r="X23" s="187"/>
      <c r="Y23" s="187"/>
    </row>
    <row r="24" spans="1:25" s="6" customFormat="1" x14ac:dyDescent="0.25">
      <c r="A24" s="64">
        <v>2006</v>
      </c>
      <c r="B24" s="92">
        <v>21.2</v>
      </c>
      <c r="C24" s="92">
        <v>16.899999999999999</v>
      </c>
      <c r="D24" s="92">
        <v>19.100000000000001</v>
      </c>
      <c r="E24" s="92">
        <v>14.3</v>
      </c>
      <c r="F24" s="92">
        <v>11.6</v>
      </c>
      <c r="G24" s="92">
        <v>12.9</v>
      </c>
      <c r="H24" s="92">
        <v>25</v>
      </c>
      <c r="I24" s="92">
        <v>19.8</v>
      </c>
      <c r="J24" s="92">
        <v>22.4</v>
      </c>
      <c r="K24" s="92">
        <v>13.7</v>
      </c>
      <c r="L24" s="92">
        <v>14</v>
      </c>
      <c r="M24" s="92">
        <v>13.9</v>
      </c>
      <c r="N24" s="187"/>
      <c r="O24" s="187"/>
      <c r="P24" s="187"/>
      <c r="Q24" s="187"/>
      <c r="R24" s="187"/>
      <c r="S24" s="187"/>
      <c r="T24" s="187"/>
      <c r="U24" s="187"/>
      <c r="V24" s="187"/>
      <c r="W24" s="187"/>
      <c r="X24" s="187"/>
      <c r="Y24" s="187"/>
    </row>
    <row r="25" spans="1:25" s="6" customFormat="1" x14ac:dyDescent="0.25">
      <c r="A25" s="64">
        <v>2005</v>
      </c>
      <c r="B25" s="92">
        <v>20.2</v>
      </c>
      <c r="C25" s="92">
        <v>16.899999999999999</v>
      </c>
      <c r="D25" s="92">
        <v>18.600000000000001</v>
      </c>
      <c r="E25" s="92">
        <v>13.3</v>
      </c>
      <c r="F25" s="92">
        <v>10.4</v>
      </c>
      <c r="G25" s="92">
        <v>11.9</v>
      </c>
      <c r="H25" s="92">
        <v>23.4</v>
      </c>
      <c r="I25" s="92">
        <v>19.100000000000001</v>
      </c>
      <c r="J25" s="92">
        <v>21.3</v>
      </c>
      <c r="K25" s="92">
        <v>13.2</v>
      </c>
      <c r="L25" s="92">
        <v>13.7</v>
      </c>
      <c r="M25" s="92">
        <v>13.5</v>
      </c>
      <c r="N25" s="187"/>
      <c r="O25" s="187"/>
      <c r="P25" s="187"/>
      <c r="Q25" s="187"/>
      <c r="R25" s="187"/>
      <c r="S25" s="187"/>
      <c r="T25" s="187"/>
      <c r="U25" s="187"/>
      <c r="V25" s="187"/>
      <c r="W25" s="187"/>
      <c r="X25" s="187"/>
      <c r="Y25" s="187"/>
    </row>
    <row r="26" spans="1:25" s="6" customFormat="1" x14ac:dyDescent="0.25">
      <c r="A26" s="64">
        <v>2004</v>
      </c>
      <c r="B26" s="92">
        <v>19.3</v>
      </c>
      <c r="C26" s="92">
        <v>16.100000000000001</v>
      </c>
      <c r="D26" s="92">
        <v>17.7</v>
      </c>
      <c r="E26" s="92">
        <v>13.6</v>
      </c>
      <c r="F26" s="92">
        <v>10.4</v>
      </c>
      <c r="G26" s="92">
        <v>12</v>
      </c>
      <c r="H26" s="92">
        <v>22.4</v>
      </c>
      <c r="I26" s="92">
        <v>19.2</v>
      </c>
      <c r="J26" s="92">
        <v>20.8</v>
      </c>
      <c r="K26" s="92">
        <v>12.1</v>
      </c>
      <c r="L26" s="92">
        <v>12.6</v>
      </c>
      <c r="M26" s="92">
        <v>12.3</v>
      </c>
      <c r="N26" s="187"/>
      <c r="O26" s="187"/>
      <c r="P26" s="187"/>
      <c r="Q26" s="187"/>
      <c r="R26" s="187"/>
      <c r="S26" s="187"/>
      <c r="T26" s="187"/>
      <c r="U26" s="187"/>
      <c r="V26" s="187"/>
      <c r="W26" s="187"/>
      <c r="X26" s="187"/>
      <c r="Y26" s="187"/>
    </row>
    <row r="27" spans="1:25" s="6" customFormat="1" x14ac:dyDescent="0.25">
      <c r="A27" s="65">
        <v>2003</v>
      </c>
      <c r="B27" s="170">
        <v>19.100000000000001</v>
      </c>
      <c r="C27" s="170">
        <v>15.2</v>
      </c>
      <c r="D27" s="93">
        <v>17.2</v>
      </c>
      <c r="E27" s="170">
        <v>13.3</v>
      </c>
      <c r="F27" s="170">
        <v>10</v>
      </c>
      <c r="G27" s="93">
        <v>11.7</v>
      </c>
      <c r="H27" s="170">
        <v>22.2</v>
      </c>
      <c r="I27" s="170">
        <v>19.3</v>
      </c>
      <c r="J27" s="170">
        <v>20.8</v>
      </c>
      <c r="K27" s="170">
        <v>10.7</v>
      </c>
      <c r="L27" s="170">
        <v>11.8</v>
      </c>
      <c r="M27" s="170">
        <v>11.2</v>
      </c>
      <c r="N27" s="187"/>
      <c r="O27" s="187"/>
      <c r="P27" s="187"/>
      <c r="Q27" s="187"/>
      <c r="R27" s="187"/>
      <c r="S27" s="187"/>
      <c r="T27" s="187"/>
      <c r="U27" s="187"/>
      <c r="V27" s="187"/>
      <c r="W27" s="187"/>
      <c r="X27" s="187"/>
      <c r="Y27" s="187"/>
    </row>
    <row r="28" spans="1:25" s="6" customFormat="1" x14ac:dyDescent="0.25">
      <c r="A28" s="69"/>
      <c r="B28" s="66"/>
      <c r="C28" s="66"/>
      <c r="D28" s="68"/>
      <c r="E28" s="66"/>
      <c r="F28" s="66"/>
      <c r="G28" s="68"/>
      <c r="H28" s="66"/>
      <c r="I28" s="66"/>
      <c r="J28" s="66"/>
      <c r="K28" s="66"/>
      <c r="L28" s="66"/>
      <c r="M28" s="66"/>
    </row>
    <row r="29" spans="1:25" s="6" customFormat="1" x14ac:dyDescent="0.25">
      <c r="A29" s="10" t="s">
        <v>240</v>
      </c>
      <c r="B29" s="18"/>
      <c r="C29" s="18"/>
      <c r="D29" s="18"/>
      <c r="E29" s="18"/>
      <c r="F29" s="18"/>
      <c r="H29" s="18"/>
      <c r="I29" s="18"/>
      <c r="J29" s="18"/>
      <c r="K29" s="18"/>
      <c r="L29" s="18"/>
      <c r="M29" s="18"/>
    </row>
    <row r="30" spans="1:25" s="6" customFormat="1" x14ac:dyDescent="0.25">
      <c r="A30" s="16" t="s">
        <v>8</v>
      </c>
      <c r="B30" s="17"/>
      <c r="C30" s="13"/>
      <c r="D30" s="13"/>
      <c r="E30" s="13"/>
      <c r="F30" s="13"/>
      <c r="G30" s="13"/>
      <c r="H30" s="13"/>
      <c r="I30" s="13"/>
      <c r="J30" s="13"/>
      <c r="K30" s="13"/>
      <c r="L30" s="13"/>
      <c r="M30" s="13"/>
    </row>
    <row r="31" spans="1:25" s="6" customFormat="1" x14ac:dyDescent="0.25">
      <c r="B31" s="17"/>
      <c r="C31" s="13"/>
      <c r="D31" s="13"/>
      <c r="E31" s="13"/>
      <c r="F31" s="13"/>
      <c r="G31" s="13"/>
      <c r="H31" s="13"/>
      <c r="I31" s="13"/>
      <c r="J31" s="13"/>
      <c r="K31" s="13"/>
      <c r="L31" s="13"/>
      <c r="M31" s="13"/>
    </row>
    <row r="32" spans="1:25" s="6" customFormat="1" x14ac:dyDescent="0.25">
      <c r="B32" s="10"/>
      <c r="C32" s="9"/>
      <c r="D32" s="9"/>
      <c r="E32" s="9"/>
      <c r="F32" s="9"/>
      <c r="G32" s="9"/>
      <c r="H32" s="9"/>
      <c r="I32" s="9"/>
      <c r="J32" s="9"/>
      <c r="K32" s="9"/>
      <c r="L32" s="9"/>
      <c r="M32" s="9"/>
    </row>
    <row r="33" spans="1:15" s="6" customFormat="1" x14ac:dyDescent="0.25">
      <c r="A33" s="188" t="s">
        <v>199</v>
      </c>
      <c r="B33" s="10"/>
      <c r="C33" s="9"/>
      <c r="D33" s="9"/>
      <c r="E33" s="9"/>
      <c r="F33" s="9"/>
      <c r="G33" s="9"/>
      <c r="H33" s="9"/>
      <c r="I33" s="9"/>
      <c r="J33" s="9"/>
      <c r="K33" s="9"/>
      <c r="L33" s="9"/>
      <c r="M33" s="9"/>
    </row>
    <row r="34" spans="1:15" s="6" customFormat="1" x14ac:dyDescent="0.25">
      <c r="A34" s="188"/>
      <c r="B34" s="10"/>
      <c r="C34" s="9"/>
      <c r="D34" s="9"/>
      <c r="E34" s="9"/>
      <c r="F34" s="9"/>
      <c r="G34" s="9"/>
      <c r="H34" s="9"/>
      <c r="I34" s="9"/>
      <c r="J34" s="9"/>
      <c r="K34" s="9"/>
      <c r="L34" s="9"/>
      <c r="M34" s="9"/>
    </row>
    <row r="35" spans="1:15" s="6" customFormat="1" x14ac:dyDescent="0.25">
      <c r="A35" s="70"/>
      <c r="B35" s="292" t="s">
        <v>94</v>
      </c>
      <c r="C35" s="292"/>
      <c r="D35" s="292"/>
      <c r="E35" s="292"/>
      <c r="F35" s="292"/>
      <c r="G35" s="292"/>
      <c r="H35" s="292" t="s">
        <v>95</v>
      </c>
      <c r="I35" s="292"/>
      <c r="J35" s="292"/>
      <c r="K35" s="292"/>
      <c r="L35" s="292"/>
      <c r="M35" s="292"/>
    </row>
    <row r="36" spans="1:15" s="6" customFormat="1" x14ac:dyDescent="0.25">
      <c r="A36" s="71"/>
      <c r="B36" s="292" t="s">
        <v>5</v>
      </c>
      <c r="C36" s="292"/>
      <c r="D36" s="292"/>
      <c r="E36" s="292" t="s">
        <v>6</v>
      </c>
      <c r="F36" s="292"/>
      <c r="G36" s="292"/>
      <c r="H36" s="292" t="s">
        <v>5</v>
      </c>
      <c r="I36" s="292"/>
      <c r="J36" s="292"/>
      <c r="K36" s="292" t="s">
        <v>6</v>
      </c>
      <c r="L36" s="292"/>
      <c r="M36" s="292"/>
    </row>
    <row r="37" spans="1:15" s="6" customFormat="1" x14ac:dyDescent="0.25">
      <c r="A37" s="74"/>
      <c r="B37" s="183" t="s">
        <v>20</v>
      </c>
      <c r="C37" s="183" t="s">
        <v>0</v>
      </c>
      <c r="D37" s="183" t="s">
        <v>25</v>
      </c>
      <c r="E37" s="183" t="s">
        <v>20</v>
      </c>
      <c r="F37" s="183" t="s">
        <v>0</v>
      </c>
      <c r="G37" s="183" t="s">
        <v>25</v>
      </c>
      <c r="H37" s="183" t="s">
        <v>20</v>
      </c>
      <c r="I37" s="183" t="s">
        <v>0</v>
      </c>
      <c r="J37" s="183" t="s">
        <v>25</v>
      </c>
      <c r="K37" s="183" t="s">
        <v>20</v>
      </c>
      <c r="L37" s="183" t="s">
        <v>0</v>
      </c>
      <c r="M37" s="183" t="s">
        <v>25</v>
      </c>
    </row>
    <row r="38" spans="1:15" s="6" customFormat="1" x14ac:dyDescent="0.25">
      <c r="A38" s="189">
        <v>2023</v>
      </c>
      <c r="B38" s="271">
        <v>456910</v>
      </c>
      <c r="C38" s="271">
        <v>436820</v>
      </c>
      <c r="D38" s="271">
        <f>B38+C38</f>
        <v>893730</v>
      </c>
      <c r="E38" s="271">
        <v>767400</v>
      </c>
      <c r="F38" s="271">
        <v>558930</v>
      </c>
      <c r="G38" s="271">
        <f>E38+F38</f>
        <v>1326330</v>
      </c>
      <c r="H38" s="271">
        <v>1646020.225733564</v>
      </c>
      <c r="I38" s="271">
        <v>1308860</v>
      </c>
      <c r="J38" s="271">
        <f>H38+I38</f>
        <v>2954880.2257335642</v>
      </c>
      <c r="K38" s="271">
        <v>1472900</v>
      </c>
      <c r="L38" s="271">
        <v>1148240</v>
      </c>
      <c r="M38" s="271">
        <f>K38+L38</f>
        <v>2621140</v>
      </c>
      <c r="O38" s="188"/>
    </row>
    <row r="39" spans="1:15" s="6" customFormat="1" x14ac:dyDescent="0.25">
      <c r="B39" s="11"/>
      <c r="C39" s="12"/>
      <c r="D39" s="12"/>
      <c r="E39" s="12"/>
      <c r="F39" s="12"/>
      <c r="G39" s="12"/>
      <c r="H39" s="12"/>
      <c r="I39" s="12"/>
      <c r="J39" s="12"/>
      <c r="K39" s="12"/>
      <c r="L39" s="12"/>
      <c r="M39" s="12"/>
    </row>
    <row r="40" spans="1:15" s="6" customFormat="1" x14ac:dyDescent="0.25">
      <c r="A40" s="221" t="s">
        <v>241</v>
      </c>
      <c r="B40" s="10"/>
      <c r="C40" s="9"/>
      <c r="D40" s="9"/>
      <c r="E40" s="9"/>
      <c r="F40" s="9"/>
      <c r="G40" s="9"/>
      <c r="H40" s="9"/>
      <c r="I40" s="9"/>
      <c r="J40" s="9"/>
      <c r="K40" s="9"/>
      <c r="L40" s="9"/>
      <c r="M40" s="9"/>
    </row>
    <row r="41" spans="1:15" s="6" customFormat="1" x14ac:dyDescent="0.25">
      <c r="A41" s="222" t="s">
        <v>8</v>
      </c>
      <c r="B41" s="10"/>
      <c r="C41" s="9"/>
      <c r="D41" s="9"/>
      <c r="E41" s="9"/>
      <c r="F41" s="9"/>
      <c r="G41" s="9"/>
      <c r="H41" s="9"/>
      <c r="I41" s="9"/>
      <c r="J41" s="9"/>
      <c r="K41" s="9"/>
      <c r="L41" s="9"/>
      <c r="M41" s="9"/>
    </row>
    <row r="42" spans="1:15" s="6" customFormat="1" x14ac:dyDescent="0.25">
      <c r="B42" s="10"/>
      <c r="C42" s="9"/>
      <c r="D42" s="9"/>
      <c r="E42" s="9"/>
      <c r="F42" s="9"/>
      <c r="G42" s="9"/>
      <c r="H42" s="9"/>
      <c r="I42" s="10"/>
      <c r="J42" s="9"/>
      <c r="K42" s="9"/>
      <c r="L42" s="9"/>
      <c r="M42" s="9"/>
    </row>
    <row r="43" spans="1:15" s="6" customFormat="1" x14ac:dyDescent="0.25">
      <c r="B43" s="10"/>
      <c r="C43" s="10"/>
      <c r="D43" s="10"/>
      <c r="E43" s="10"/>
      <c r="F43" s="10"/>
      <c r="G43" s="10"/>
      <c r="H43" s="10"/>
      <c r="I43" s="10"/>
      <c r="J43" s="10"/>
      <c r="K43" s="10"/>
      <c r="L43" s="10"/>
      <c r="M43" s="10"/>
    </row>
    <row r="44" spans="1:15" s="6" customFormat="1" x14ac:dyDescent="0.25">
      <c r="B44" s="10"/>
      <c r="C44" s="10"/>
      <c r="D44" s="10"/>
      <c r="E44" s="10"/>
      <c r="F44" s="10"/>
      <c r="G44" s="10"/>
      <c r="H44" s="10"/>
      <c r="I44" s="10"/>
      <c r="J44" s="10"/>
      <c r="K44" s="10"/>
      <c r="L44" s="10"/>
      <c r="M44" s="10"/>
    </row>
    <row r="45" spans="1:15" s="6" customFormat="1" x14ac:dyDescent="0.25">
      <c r="B45" s="16"/>
      <c r="C45" s="18"/>
      <c r="D45" s="18"/>
      <c r="E45" s="18"/>
      <c r="F45" s="18"/>
      <c r="G45" s="18"/>
      <c r="H45" s="18"/>
      <c r="I45" s="18"/>
      <c r="J45" s="18"/>
      <c r="K45" s="18"/>
      <c r="L45" s="18"/>
      <c r="M45" s="18"/>
    </row>
    <row r="46" spans="1:15" s="6" customFormat="1" x14ac:dyDescent="0.25"/>
    <row r="47" spans="1:15" s="6" customFormat="1" x14ac:dyDescent="0.25"/>
    <row r="48" spans="1:15"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6" customFormat="1" x14ac:dyDescent="0.25"/>
    <row r="66" s="6" customFormat="1" x14ac:dyDescent="0.25"/>
  </sheetData>
  <mergeCells count="12">
    <mergeCell ref="B5:D5"/>
    <mergeCell ref="E5:G5"/>
    <mergeCell ref="H5:J5"/>
    <mergeCell ref="K5:M5"/>
    <mergeCell ref="B4:G4"/>
    <mergeCell ref="H4:M4"/>
    <mergeCell ref="B35:G35"/>
    <mergeCell ref="H35:M35"/>
    <mergeCell ref="B36:D36"/>
    <mergeCell ref="E36:G36"/>
    <mergeCell ref="H36:J36"/>
    <mergeCell ref="K36:M36"/>
  </mergeCells>
  <hyperlinks>
    <hyperlink ref="A2" location="Sommaire!A1" display="Sommair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1"/>
  <sheetViews>
    <sheetView workbookViewId="0">
      <pane xSplit="1" topLeftCell="B1" activePane="topRight" state="frozen"/>
      <selection pane="topRight" activeCell="A2" sqref="A2"/>
    </sheetView>
  </sheetViews>
  <sheetFormatPr baseColWidth="10" defaultColWidth="11.44140625" defaultRowHeight="13.2" x14ac:dyDescent="0.25"/>
  <cols>
    <col min="1" max="1" width="44.44140625" style="1" customWidth="1"/>
    <col min="2" max="2" width="13.5546875" style="1" customWidth="1"/>
    <col min="3" max="5" width="11.44140625" style="1"/>
    <col min="6" max="7" width="13.5546875" style="1" bestFit="1" customWidth="1"/>
    <col min="8" max="13" width="11.44140625" style="1"/>
    <col min="14" max="14" width="11.77734375" style="1" customWidth="1"/>
    <col min="15" max="16384" width="11.44140625" style="1"/>
  </cols>
  <sheetData>
    <row r="1" spans="1:25" ht="15" customHeight="1" x14ac:dyDescent="0.25">
      <c r="A1" s="27" t="s">
        <v>250</v>
      </c>
      <c r="B1" s="20"/>
    </row>
    <row r="2" spans="1:25" ht="15" customHeight="1" x14ac:dyDescent="0.25">
      <c r="A2" s="149" t="s">
        <v>123</v>
      </c>
      <c r="B2" s="20"/>
    </row>
    <row r="3" spans="1:25" s="26" customFormat="1" x14ac:dyDescent="0.25"/>
    <row r="4" spans="1:25" s="26" customFormat="1" ht="14.4" x14ac:dyDescent="0.3">
      <c r="A4" s="83"/>
      <c r="B4" s="293" t="s">
        <v>26</v>
      </c>
      <c r="C4" s="294"/>
      <c r="D4" s="293" t="s">
        <v>27</v>
      </c>
      <c r="E4" s="294"/>
      <c r="F4" s="293" t="s">
        <v>28</v>
      </c>
      <c r="G4" s="294"/>
      <c r="H4" s="293" t="s">
        <v>29</v>
      </c>
      <c r="I4" s="294"/>
      <c r="J4" s="293" t="s">
        <v>30</v>
      </c>
      <c r="K4" s="294"/>
      <c r="L4" s="293" t="s">
        <v>31</v>
      </c>
      <c r="M4" s="294"/>
      <c r="N4" s="293" t="s">
        <v>32</v>
      </c>
      <c r="O4" s="294"/>
      <c r="P4" s="293" t="s">
        <v>33</v>
      </c>
      <c r="Q4" s="294"/>
      <c r="R4" s="293" t="s">
        <v>140</v>
      </c>
      <c r="S4" s="294"/>
      <c r="T4" s="293" t="s">
        <v>172</v>
      </c>
      <c r="U4" s="294"/>
      <c r="V4" s="293" t="s">
        <v>200</v>
      </c>
      <c r="W4" s="294"/>
      <c r="X4" s="293" t="s">
        <v>251</v>
      </c>
      <c r="Y4" s="294"/>
    </row>
    <row r="5" spans="1:25" x14ac:dyDescent="0.25">
      <c r="A5" s="77"/>
      <c r="B5" s="78" t="s">
        <v>0</v>
      </c>
      <c r="C5" s="78" t="s">
        <v>20</v>
      </c>
      <c r="D5" s="78" t="s">
        <v>0</v>
      </c>
      <c r="E5" s="78" t="s">
        <v>20</v>
      </c>
      <c r="F5" s="78" t="s">
        <v>0</v>
      </c>
      <c r="G5" s="78" t="s">
        <v>20</v>
      </c>
      <c r="H5" s="78" t="s">
        <v>0</v>
      </c>
      <c r="I5" s="78" t="s">
        <v>20</v>
      </c>
      <c r="J5" s="78" t="s">
        <v>0</v>
      </c>
      <c r="K5" s="78" t="s">
        <v>20</v>
      </c>
      <c r="L5" s="78" t="s">
        <v>0</v>
      </c>
      <c r="M5" s="78" t="s">
        <v>20</v>
      </c>
      <c r="N5" s="78" t="s">
        <v>0</v>
      </c>
      <c r="O5" s="78" t="s">
        <v>20</v>
      </c>
      <c r="P5" s="78" t="s">
        <v>0</v>
      </c>
      <c r="Q5" s="78" t="s">
        <v>20</v>
      </c>
      <c r="R5" s="78" t="s">
        <v>0</v>
      </c>
      <c r="S5" s="78" t="s">
        <v>20</v>
      </c>
      <c r="T5" s="78" t="s">
        <v>0</v>
      </c>
      <c r="U5" s="78" t="s">
        <v>20</v>
      </c>
      <c r="V5" s="78" t="s">
        <v>0</v>
      </c>
      <c r="W5" s="78" t="s">
        <v>20</v>
      </c>
      <c r="X5" s="78" t="s">
        <v>0</v>
      </c>
      <c r="Y5" s="78" t="s">
        <v>20</v>
      </c>
    </row>
    <row r="6" spans="1:25" x14ac:dyDescent="0.25">
      <c r="A6" s="76" t="s">
        <v>13</v>
      </c>
      <c r="B6" s="84">
        <v>43.98</v>
      </c>
      <c r="C6" s="84">
        <v>52.46</v>
      </c>
      <c r="D6" s="84">
        <v>44.16</v>
      </c>
      <c r="E6" s="84">
        <v>52.65</v>
      </c>
      <c r="F6" s="84">
        <v>46.63</v>
      </c>
      <c r="G6" s="84">
        <v>55.36</v>
      </c>
      <c r="H6" s="84">
        <v>49.61</v>
      </c>
      <c r="I6" s="84">
        <v>58.17</v>
      </c>
      <c r="J6" s="84">
        <v>50.12</v>
      </c>
      <c r="K6" s="84">
        <v>58.58</v>
      </c>
      <c r="L6" s="84">
        <v>50.75</v>
      </c>
      <c r="M6" s="84">
        <v>59.4</v>
      </c>
      <c r="N6" s="84">
        <v>49.88</v>
      </c>
      <c r="O6" s="84">
        <v>59.65</v>
      </c>
      <c r="P6" s="84">
        <v>49.36</v>
      </c>
      <c r="Q6" s="84">
        <v>59.1</v>
      </c>
      <c r="R6" s="84">
        <v>50.28</v>
      </c>
      <c r="S6" s="84">
        <v>60.09</v>
      </c>
      <c r="T6" s="84">
        <v>49.98</v>
      </c>
      <c r="U6" s="84">
        <v>59.31</v>
      </c>
      <c r="V6" s="84">
        <v>48.48</v>
      </c>
      <c r="W6" s="84">
        <v>57.55</v>
      </c>
      <c r="X6" s="84">
        <v>51</v>
      </c>
      <c r="Y6" s="84">
        <v>59.4</v>
      </c>
    </row>
    <row r="7" spans="1:25" x14ac:dyDescent="0.25">
      <c r="A7" s="76" t="s">
        <v>11</v>
      </c>
      <c r="B7" s="84">
        <v>43.07</v>
      </c>
      <c r="C7" s="84">
        <v>49.08</v>
      </c>
      <c r="D7" s="84">
        <v>42.56</v>
      </c>
      <c r="E7" s="84">
        <v>48.94</v>
      </c>
      <c r="F7" s="84">
        <v>41.99</v>
      </c>
      <c r="G7" s="84">
        <v>48.5</v>
      </c>
      <c r="H7" s="84">
        <v>42.16</v>
      </c>
      <c r="I7" s="84">
        <v>48.33</v>
      </c>
      <c r="J7" s="84">
        <v>41.51</v>
      </c>
      <c r="K7" s="84">
        <v>47.57</v>
      </c>
      <c r="L7" s="84">
        <v>42.1</v>
      </c>
      <c r="M7" s="84">
        <v>47.8</v>
      </c>
      <c r="N7" s="84">
        <v>42.54</v>
      </c>
      <c r="O7" s="84">
        <v>48.26</v>
      </c>
      <c r="P7" s="84">
        <v>41.42</v>
      </c>
      <c r="Q7" s="84">
        <v>47.19</v>
      </c>
      <c r="R7" s="84">
        <v>42.53</v>
      </c>
      <c r="S7" s="84">
        <v>49.05</v>
      </c>
      <c r="T7" s="84">
        <v>42.44</v>
      </c>
      <c r="U7" s="84">
        <v>49</v>
      </c>
      <c r="V7" s="84">
        <v>42.44</v>
      </c>
      <c r="W7" s="84">
        <v>48.79</v>
      </c>
      <c r="X7" s="84">
        <v>44.7</v>
      </c>
      <c r="Y7" s="84">
        <v>50.6</v>
      </c>
    </row>
    <row r="8" spans="1:25" x14ac:dyDescent="0.25">
      <c r="A8" s="76" t="s">
        <v>21</v>
      </c>
      <c r="B8" s="84">
        <v>35.46</v>
      </c>
      <c r="C8" s="84">
        <v>40.57</v>
      </c>
      <c r="D8" s="84">
        <v>35.42</v>
      </c>
      <c r="E8" s="84">
        <v>40.450000000000003</v>
      </c>
      <c r="F8" s="84">
        <v>35.89</v>
      </c>
      <c r="G8" s="84">
        <v>41.12</v>
      </c>
      <c r="H8" s="84">
        <v>36.450000000000003</v>
      </c>
      <c r="I8" s="84">
        <v>41.6</v>
      </c>
      <c r="J8" s="84">
        <v>36.74</v>
      </c>
      <c r="K8" s="84">
        <v>41.77</v>
      </c>
      <c r="L8" s="84">
        <v>36</v>
      </c>
      <c r="M8" s="84">
        <v>41.3</v>
      </c>
      <c r="N8" s="84">
        <v>36.35</v>
      </c>
      <c r="O8" s="84">
        <v>41.91</v>
      </c>
      <c r="P8" s="84">
        <v>35.33</v>
      </c>
      <c r="Q8" s="84">
        <v>40.82</v>
      </c>
      <c r="R8" s="84">
        <v>37.619999999999997</v>
      </c>
      <c r="S8" s="84">
        <v>42.81</v>
      </c>
      <c r="T8" s="84">
        <v>36.83</v>
      </c>
      <c r="U8" s="84">
        <v>42</v>
      </c>
      <c r="V8" s="84">
        <v>35.71</v>
      </c>
      <c r="W8" s="84">
        <v>40.630000000000003</v>
      </c>
      <c r="X8" s="84">
        <v>36.5</v>
      </c>
      <c r="Y8" s="84">
        <v>41.3</v>
      </c>
    </row>
    <row r="9" spans="1:25" x14ac:dyDescent="0.25">
      <c r="A9" s="76" t="s">
        <v>12</v>
      </c>
      <c r="B9" s="84">
        <v>27.12</v>
      </c>
      <c r="C9" s="84">
        <v>28.06</v>
      </c>
      <c r="D9" s="84">
        <v>27.35</v>
      </c>
      <c r="E9" s="84">
        <v>27.99</v>
      </c>
      <c r="F9" s="84">
        <v>27.42</v>
      </c>
      <c r="G9" s="84">
        <v>27.75</v>
      </c>
      <c r="H9" s="84">
        <v>28.15</v>
      </c>
      <c r="I9" s="84">
        <v>28.77</v>
      </c>
      <c r="J9" s="84">
        <v>28.52</v>
      </c>
      <c r="K9" s="84">
        <v>29.08</v>
      </c>
      <c r="L9" s="84">
        <v>28.28</v>
      </c>
      <c r="M9" s="84">
        <v>29.65</v>
      </c>
      <c r="N9" s="84">
        <v>28.5</v>
      </c>
      <c r="O9" s="84">
        <v>29.27</v>
      </c>
      <c r="P9" s="84">
        <v>28.04</v>
      </c>
      <c r="Q9" s="84">
        <v>28.67</v>
      </c>
      <c r="R9" s="84">
        <v>26.97</v>
      </c>
      <c r="S9" s="84">
        <v>27.8</v>
      </c>
      <c r="T9" s="84">
        <v>26.9</v>
      </c>
      <c r="U9" s="84">
        <v>26.74</v>
      </c>
      <c r="V9" s="84">
        <v>26.52</v>
      </c>
      <c r="W9" s="84">
        <v>26.36</v>
      </c>
      <c r="X9" s="84">
        <v>28</v>
      </c>
      <c r="Y9" s="84">
        <v>28.6</v>
      </c>
    </row>
    <row r="10" spans="1:25" x14ac:dyDescent="0.25">
      <c r="A10" s="76" t="s">
        <v>22</v>
      </c>
      <c r="B10" s="84">
        <v>29.04</v>
      </c>
      <c r="C10" s="84">
        <v>28.43</v>
      </c>
      <c r="D10" s="84">
        <v>28.27</v>
      </c>
      <c r="E10" s="84">
        <v>27.43</v>
      </c>
      <c r="F10" s="84">
        <v>27.55</v>
      </c>
      <c r="G10" s="84">
        <v>26.76</v>
      </c>
      <c r="H10" s="84">
        <v>27.35</v>
      </c>
      <c r="I10" s="84">
        <v>26.45</v>
      </c>
      <c r="J10" s="84">
        <v>25.75</v>
      </c>
      <c r="K10" s="84">
        <v>26.79</v>
      </c>
      <c r="L10" s="84">
        <v>26.59</v>
      </c>
      <c r="M10" s="84">
        <v>26.61</v>
      </c>
      <c r="N10" s="84">
        <v>25.78</v>
      </c>
      <c r="O10" s="84">
        <v>25.92</v>
      </c>
      <c r="P10" s="84">
        <v>25.13</v>
      </c>
      <c r="Q10" s="84">
        <v>25.5</v>
      </c>
      <c r="R10" s="84">
        <v>25.19</v>
      </c>
      <c r="S10" s="84">
        <v>25.42</v>
      </c>
      <c r="T10" s="84">
        <v>24.65</v>
      </c>
      <c r="U10" s="84">
        <v>24.59</v>
      </c>
      <c r="V10" s="84">
        <v>24.3</v>
      </c>
      <c r="W10" s="84">
        <v>23.8</v>
      </c>
      <c r="X10" s="84">
        <v>24.7</v>
      </c>
      <c r="Y10" s="84">
        <v>24.4</v>
      </c>
    </row>
    <row r="11" spans="1:25" x14ac:dyDescent="0.25">
      <c r="A11" s="76" t="s">
        <v>96</v>
      </c>
      <c r="B11" s="84">
        <v>21.05</v>
      </c>
      <c r="C11" s="84">
        <v>26.67</v>
      </c>
      <c r="D11" s="84">
        <v>21.34</v>
      </c>
      <c r="E11" s="84">
        <v>25.77</v>
      </c>
      <c r="F11" s="84">
        <v>23.03</v>
      </c>
      <c r="G11" s="84">
        <v>25.94</v>
      </c>
      <c r="H11" s="84">
        <v>24.83</v>
      </c>
      <c r="I11" s="84">
        <v>26.98</v>
      </c>
      <c r="J11" s="84">
        <v>23.2</v>
      </c>
      <c r="K11" s="84">
        <v>28.01</v>
      </c>
      <c r="L11" s="84">
        <v>23.56</v>
      </c>
      <c r="M11" s="84">
        <v>28.48</v>
      </c>
      <c r="N11" s="84">
        <v>25.24</v>
      </c>
      <c r="O11" s="84">
        <v>29.73</v>
      </c>
      <c r="P11" s="84">
        <v>23.93</v>
      </c>
      <c r="Q11" s="84">
        <v>28.11</v>
      </c>
      <c r="R11" s="84">
        <v>24.55</v>
      </c>
      <c r="S11" s="84">
        <v>28.69</v>
      </c>
      <c r="T11" s="84">
        <v>23.83</v>
      </c>
      <c r="U11" s="84">
        <v>29.17</v>
      </c>
      <c r="V11" s="84">
        <v>24.71</v>
      </c>
      <c r="W11" s="84">
        <v>28.58</v>
      </c>
      <c r="X11" s="84">
        <v>26.3</v>
      </c>
      <c r="Y11" s="84">
        <v>30.8</v>
      </c>
    </row>
    <row r="12" spans="1:25" x14ac:dyDescent="0.25">
      <c r="A12" s="76" t="s">
        <v>23</v>
      </c>
      <c r="B12" s="84">
        <v>17.37</v>
      </c>
      <c r="C12" s="84">
        <v>21.37</v>
      </c>
      <c r="D12" s="84">
        <v>18.05</v>
      </c>
      <c r="E12" s="84">
        <v>22.09</v>
      </c>
      <c r="F12" s="84">
        <v>18.399999999999999</v>
      </c>
      <c r="G12" s="84">
        <v>22.69</v>
      </c>
      <c r="H12" s="84">
        <v>18.510000000000002</v>
      </c>
      <c r="I12" s="84">
        <v>23.64</v>
      </c>
      <c r="J12" s="84">
        <v>17.55</v>
      </c>
      <c r="K12" s="84">
        <v>22.08</v>
      </c>
      <c r="L12" s="84">
        <v>17.899999999999999</v>
      </c>
      <c r="M12" s="84">
        <v>23.97</v>
      </c>
      <c r="N12" s="84">
        <v>18.600000000000001</v>
      </c>
      <c r="O12" s="84">
        <v>23.56</v>
      </c>
      <c r="P12" s="84">
        <v>17.809999999999999</v>
      </c>
      <c r="Q12" s="84">
        <v>23.36</v>
      </c>
      <c r="R12" s="84">
        <v>19.73</v>
      </c>
      <c r="S12" s="84">
        <v>25.66</v>
      </c>
      <c r="T12" s="84">
        <v>19.989999999999998</v>
      </c>
      <c r="U12" s="84">
        <v>25.36</v>
      </c>
      <c r="V12" s="84">
        <v>19.8</v>
      </c>
      <c r="W12" s="84">
        <v>23.76</v>
      </c>
      <c r="X12" s="84">
        <v>21.2</v>
      </c>
      <c r="Y12" s="84">
        <v>25.6</v>
      </c>
    </row>
    <row r="13" spans="1:25" x14ac:dyDescent="0.25">
      <c r="A13" s="76" t="s">
        <v>202</v>
      </c>
      <c r="B13" s="84">
        <v>22.23</v>
      </c>
      <c r="C13" s="84">
        <v>23.44</v>
      </c>
      <c r="D13" s="84">
        <v>22.99</v>
      </c>
      <c r="E13" s="84">
        <v>22.49</v>
      </c>
      <c r="F13" s="84">
        <v>23.91</v>
      </c>
      <c r="G13" s="84">
        <v>20.62</v>
      </c>
      <c r="H13" s="84">
        <v>22.86</v>
      </c>
      <c r="I13" s="84">
        <v>21.17</v>
      </c>
      <c r="J13" s="84">
        <v>22.59</v>
      </c>
      <c r="K13" s="84">
        <v>20.059999999999999</v>
      </c>
      <c r="L13" s="84">
        <v>20.350000000000001</v>
      </c>
      <c r="M13" s="84">
        <v>18.309999999999999</v>
      </c>
      <c r="N13" s="84">
        <v>20.49</v>
      </c>
      <c r="O13" s="84">
        <v>21.59</v>
      </c>
      <c r="P13" s="84">
        <v>19.11</v>
      </c>
      <c r="Q13" s="84">
        <v>25.3</v>
      </c>
      <c r="R13" s="84">
        <v>22.33</v>
      </c>
      <c r="S13" s="84">
        <v>33.21</v>
      </c>
      <c r="T13" s="84">
        <v>26.77</v>
      </c>
      <c r="U13" s="84">
        <v>40.06</v>
      </c>
      <c r="V13" s="84">
        <v>23.79</v>
      </c>
      <c r="W13" s="84">
        <v>34.35</v>
      </c>
      <c r="X13" s="84">
        <v>22.6</v>
      </c>
      <c r="Y13" s="84">
        <v>29.4</v>
      </c>
    </row>
    <row r="14" spans="1:25" x14ac:dyDescent="0.25">
      <c r="A14" s="76" t="s">
        <v>24</v>
      </c>
      <c r="B14" s="84">
        <v>13.24</v>
      </c>
      <c r="C14" s="84">
        <v>15.33</v>
      </c>
      <c r="D14" s="84">
        <v>13.01</v>
      </c>
      <c r="E14" s="84">
        <v>14.5</v>
      </c>
      <c r="F14" s="84">
        <v>13.3</v>
      </c>
      <c r="G14" s="84">
        <v>15.09</v>
      </c>
      <c r="H14" s="84">
        <v>13.88</v>
      </c>
      <c r="I14" s="84">
        <v>15.43</v>
      </c>
      <c r="J14" s="84">
        <v>13.17</v>
      </c>
      <c r="K14" s="84">
        <v>14.51</v>
      </c>
      <c r="L14" s="84">
        <v>12.62</v>
      </c>
      <c r="M14" s="84">
        <v>14.47</v>
      </c>
      <c r="N14" s="84">
        <v>11.88</v>
      </c>
      <c r="O14" s="84">
        <v>13.53</v>
      </c>
      <c r="P14" s="84">
        <v>11.26</v>
      </c>
      <c r="Q14" s="84">
        <v>12.7</v>
      </c>
      <c r="R14" s="84">
        <v>11.59</v>
      </c>
      <c r="S14" s="84">
        <v>13.16</v>
      </c>
      <c r="T14" s="84">
        <v>10.75</v>
      </c>
      <c r="U14" s="84">
        <v>12.18</v>
      </c>
      <c r="V14" s="84">
        <v>10.65</v>
      </c>
      <c r="W14" s="84">
        <v>11.7</v>
      </c>
      <c r="X14" s="84">
        <v>10.7</v>
      </c>
      <c r="Y14" s="84">
        <v>11.7</v>
      </c>
    </row>
    <row r="15" spans="1:25" s="24" customFormat="1" x14ac:dyDescent="0.25">
      <c r="A15" s="190" t="s">
        <v>25</v>
      </c>
      <c r="B15" s="191">
        <v>33.81</v>
      </c>
      <c r="C15" s="191">
        <v>39.19</v>
      </c>
      <c r="D15" s="191">
        <v>33.75</v>
      </c>
      <c r="E15" s="191">
        <v>38.96</v>
      </c>
      <c r="F15" s="191">
        <v>34.299999999999997</v>
      </c>
      <c r="G15" s="191">
        <v>39.68</v>
      </c>
      <c r="H15" s="191">
        <v>35.04</v>
      </c>
      <c r="I15" s="191">
        <v>40.340000000000003</v>
      </c>
      <c r="J15" s="191">
        <v>34.840000000000003</v>
      </c>
      <c r="K15" s="191">
        <v>40.21</v>
      </c>
      <c r="L15" s="191">
        <v>34.479999999999997</v>
      </c>
      <c r="M15" s="191">
        <v>39.880000000000003</v>
      </c>
      <c r="N15" s="191">
        <v>34.4</v>
      </c>
      <c r="O15" s="191">
        <v>40.29</v>
      </c>
      <c r="P15" s="191">
        <v>33.39</v>
      </c>
      <c r="Q15" s="191">
        <v>39.33</v>
      </c>
      <c r="R15" s="191">
        <v>34.82</v>
      </c>
      <c r="S15" s="191">
        <v>40.99</v>
      </c>
      <c r="T15" s="191">
        <v>34.22</v>
      </c>
      <c r="U15" s="191">
        <v>40.18</v>
      </c>
      <c r="V15" s="191">
        <v>33.049999999999997</v>
      </c>
      <c r="W15" s="191">
        <v>38.58</v>
      </c>
      <c r="X15" s="191">
        <v>34.1</v>
      </c>
      <c r="Y15" s="191">
        <v>39.299999999999997</v>
      </c>
    </row>
    <row r="16" spans="1:25" x14ac:dyDescent="0.25">
      <c r="A16" s="23"/>
      <c r="B16" s="91"/>
      <c r="C16" s="91"/>
      <c r="D16" s="91"/>
      <c r="E16" s="91"/>
      <c r="F16" s="91"/>
      <c r="G16" s="91"/>
      <c r="H16" s="91"/>
      <c r="I16" s="91"/>
      <c r="J16" s="91"/>
      <c r="K16" s="91"/>
      <c r="L16" s="91"/>
      <c r="M16" s="91"/>
      <c r="N16" s="91"/>
      <c r="O16" s="91"/>
      <c r="P16" s="91"/>
      <c r="Q16" s="91"/>
    </row>
    <row r="17" spans="1:3" x14ac:dyDescent="0.25">
      <c r="A17" s="1" t="s">
        <v>34</v>
      </c>
    </row>
    <row r="18" spans="1:3" x14ac:dyDescent="0.25">
      <c r="A18" s="1" t="s">
        <v>35</v>
      </c>
    </row>
    <row r="19" spans="1:3" x14ac:dyDescent="0.25">
      <c r="A19" s="1" t="s">
        <v>173</v>
      </c>
    </row>
    <row r="20" spans="1:3" x14ac:dyDescent="0.25">
      <c r="A20" s="25" t="s">
        <v>174</v>
      </c>
    </row>
    <row r="22" spans="1:3" x14ac:dyDescent="0.25">
      <c r="A22" s="24" t="s">
        <v>199</v>
      </c>
    </row>
    <row r="24" spans="1:3" ht="14.4" x14ac:dyDescent="0.3">
      <c r="A24" s="83"/>
      <c r="B24" s="293" t="s">
        <v>251</v>
      </c>
      <c r="C24" s="294"/>
    </row>
    <row r="25" spans="1:3" x14ac:dyDescent="0.25">
      <c r="A25" s="77"/>
      <c r="B25" s="78" t="s">
        <v>0</v>
      </c>
      <c r="C25" s="78" t="s">
        <v>20</v>
      </c>
    </row>
    <row r="26" spans="1:3" x14ac:dyDescent="0.25">
      <c r="A26" s="76" t="s">
        <v>13</v>
      </c>
      <c r="B26" s="193">
        <v>51100</v>
      </c>
      <c r="C26" s="193">
        <v>49050</v>
      </c>
    </row>
    <row r="27" spans="1:3" x14ac:dyDescent="0.25">
      <c r="A27" s="76" t="s">
        <v>11</v>
      </c>
      <c r="B27" s="193">
        <v>27840</v>
      </c>
      <c r="C27" s="193">
        <v>22040</v>
      </c>
    </row>
    <row r="28" spans="1:3" x14ac:dyDescent="0.25">
      <c r="A28" s="76" t="s">
        <v>21</v>
      </c>
      <c r="B28" s="193">
        <v>146900</v>
      </c>
      <c r="C28" s="193">
        <v>276210</v>
      </c>
    </row>
    <row r="29" spans="1:3" x14ac:dyDescent="0.25">
      <c r="A29" s="76" t="s">
        <v>12</v>
      </c>
      <c r="B29" s="193">
        <v>13350</v>
      </c>
      <c r="C29" s="193">
        <v>9190</v>
      </c>
    </row>
    <row r="30" spans="1:3" x14ac:dyDescent="0.25">
      <c r="A30" s="192" t="s">
        <v>201</v>
      </c>
      <c r="B30" s="194">
        <v>9930</v>
      </c>
      <c r="C30" s="194">
        <v>4180</v>
      </c>
    </row>
    <row r="31" spans="1:3" x14ac:dyDescent="0.25">
      <c r="A31" s="76" t="s">
        <v>22</v>
      </c>
      <c r="B31" s="193">
        <v>18700</v>
      </c>
      <c r="C31" s="193">
        <v>7840</v>
      </c>
    </row>
    <row r="32" spans="1:3" x14ac:dyDescent="0.25">
      <c r="A32" s="76" t="s">
        <v>96</v>
      </c>
      <c r="B32" s="193">
        <v>2980</v>
      </c>
      <c r="C32" s="193">
        <v>7850</v>
      </c>
    </row>
    <row r="33" spans="1:3" x14ac:dyDescent="0.25">
      <c r="A33" s="76" t="s">
        <v>23</v>
      </c>
      <c r="B33" s="193">
        <v>2210</v>
      </c>
      <c r="C33" s="193">
        <v>4280</v>
      </c>
    </row>
    <row r="34" spans="1:3" x14ac:dyDescent="0.25">
      <c r="A34" s="76" t="s">
        <v>202</v>
      </c>
      <c r="B34" s="193">
        <v>8990</v>
      </c>
      <c r="C34" s="193">
        <v>11220</v>
      </c>
    </row>
    <row r="35" spans="1:3" x14ac:dyDescent="0.25">
      <c r="A35" s="76" t="s">
        <v>24</v>
      </c>
      <c r="B35" s="193">
        <v>7500</v>
      </c>
      <c r="C35" s="193">
        <v>7790</v>
      </c>
    </row>
    <row r="36" spans="1:3" x14ac:dyDescent="0.25">
      <c r="A36" s="190" t="s">
        <v>25</v>
      </c>
      <c r="B36" s="195">
        <v>279570</v>
      </c>
      <c r="C36" s="195">
        <v>395450</v>
      </c>
    </row>
    <row r="37" spans="1:3" x14ac:dyDescent="0.25">
      <c r="B37" s="196"/>
      <c r="C37" s="196"/>
    </row>
    <row r="38" spans="1:3" x14ac:dyDescent="0.25">
      <c r="A38" s="1" t="s">
        <v>34</v>
      </c>
    </row>
    <row r="39" spans="1:3" x14ac:dyDescent="0.25">
      <c r="A39" s="1" t="s">
        <v>35</v>
      </c>
    </row>
    <row r="40" spans="1:3" x14ac:dyDescent="0.25">
      <c r="A40" s="1" t="s">
        <v>173</v>
      </c>
    </row>
    <row r="41" spans="1:3" x14ac:dyDescent="0.25">
      <c r="A41" s="25" t="s">
        <v>174</v>
      </c>
    </row>
  </sheetData>
  <mergeCells count="13">
    <mergeCell ref="X4:Y4"/>
    <mergeCell ref="V4:W4"/>
    <mergeCell ref="B24:C24"/>
    <mergeCell ref="T4:U4"/>
    <mergeCell ref="R4:S4"/>
    <mergeCell ref="N4:O4"/>
    <mergeCell ref="P4:Q4"/>
    <mergeCell ref="B4:C4"/>
    <mergeCell ref="D4:E4"/>
    <mergeCell ref="F4:G4"/>
    <mergeCell ref="H4:I4"/>
    <mergeCell ref="J4:K4"/>
    <mergeCell ref="L4:M4"/>
  </mergeCells>
  <hyperlinks>
    <hyperlink ref="A2" location="Sommaire!A1" display="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6"/>
  <sheetViews>
    <sheetView tabSelected="1" workbookViewId="0">
      <pane xSplit="1" topLeftCell="B1" activePane="topRight" state="frozen"/>
      <selection pane="topRight" activeCell="G20" sqref="G20"/>
    </sheetView>
  </sheetViews>
  <sheetFormatPr baseColWidth="10" defaultColWidth="11.44140625" defaultRowHeight="13.2" x14ac:dyDescent="0.25"/>
  <cols>
    <col min="1" max="1" width="44.21875" style="7" customWidth="1"/>
    <col min="2" max="4" width="12.5546875" style="7" customWidth="1"/>
    <col min="5" max="5" width="12.5546875" style="85" customWidth="1"/>
    <col min="6" max="10" width="12.21875" style="85" customWidth="1"/>
    <col min="11" max="13" width="12.21875" style="7" customWidth="1"/>
    <col min="14" max="16384" width="11.44140625" style="7"/>
  </cols>
  <sheetData>
    <row r="1" spans="1:17" x14ac:dyDescent="0.25">
      <c r="A1" s="3" t="s">
        <v>253</v>
      </c>
      <c r="B1" s="3"/>
      <c r="C1" s="3"/>
      <c r="D1" s="3"/>
      <c r="E1" s="67"/>
    </row>
    <row r="2" spans="1:17" ht="14.4" x14ac:dyDescent="0.25">
      <c r="A2" s="149" t="s">
        <v>123</v>
      </c>
      <c r="B2" s="3"/>
      <c r="C2" s="3"/>
      <c r="D2" s="3"/>
      <c r="E2" s="67"/>
    </row>
    <row r="4" spans="1:17" s="85" customFormat="1" x14ac:dyDescent="0.25">
      <c r="A4" s="75"/>
      <c r="B4" s="75" t="s">
        <v>48</v>
      </c>
      <c r="C4" s="75" t="s">
        <v>49</v>
      </c>
      <c r="D4" s="75" t="s">
        <v>50</v>
      </c>
      <c r="E4" s="75" t="s">
        <v>51</v>
      </c>
      <c r="F4" s="75" t="s">
        <v>52</v>
      </c>
      <c r="G4" s="75" t="s">
        <v>26</v>
      </c>
      <c r="H4" s="75" t="s">
        <v>27</v>
      </c>
      <c r="I4" s="75" t="s">
        <v>28</v>
      </c>
      <c r="J4" s="75" t="s">
        <v>29</v>
      </c>
      <c r="K4" s="75" t="s">
        <v>30</v>
      </c>
      <c r="L4" s="75" t="s">
        <v>31</v>
      </c>
      <c r="M4" s="75" t="s">
        <v>32</v>
      </c>
      <c r="N4" s="146" t="s">
        <v>33</v>
      </c>
      <c r="O4" s="151" t="s">
        <v>140</v>
      </c>
      <c r="P4" s="184" t="s">
        <v>172</v>
      </c>
      <c r="Q4" s="220" t="s">
        <v>200</v>
      </c>
    </row>
    <row r="5" spans="1:17" x14ac:dyDescent="0.25">
      <c r="A5" s="72" t="s">
        <v>53</v>
      </c>
      <c r="B5" s="92">
        <v>67.349999999999994</v>
      </c>
      <c r="C5" s="92">
        <v>68.349999999999994</v>
      </c>
      <c r="D5" s="92">
        <v>67.599999999999994</v>
      </c>
      <c r="E5" s="92">
        <v>66.31</v>
      </c>
      <c r="F5" s="92">
        <v>66.23</v>
      </c>
      <c r="G5" s="92">
        <v>65.44</v>
      </c>
      <c r="H5" s="92">
        <v>65.83</v>
      </c>
      <c r="I5" s="92">
        <v>64.34</v>
      </c>
      <c r="J5" s="92">
        <v>65.61</v>
      </c>
      <c r="K5" s="92">
        <v>66.099999999999994</v>
      </c>
      <c r="L5" s="92">
        <v>66.099999999999994</v>
      </c>
      <c r="M5" s="92">
        <v>66.739999999999995</v>
      </c>
      <c r="N5" s="92">
        <v>67.16</v>
      </c>
      <c r="O5" s="92">
        <v>67.5</v>
      </c>
      <c r="P5" s="92">
        <v>68.260000000000005</v>
      </c>
      <c r="Q5" s="92">
        <v>69.2</v>
      </c>
    </row>
    <row r="6" spans="1:17" x14ac:dyDescent="0.25">
      <c r="A6" s="72" t="s">
        <v>97</v>
      </c>
      <c r="B6" s="92">
        <v>53.06</v>
      </c>
      <c r="C6" s="92">
        <v>53.99</v>
      </c>
      <c r="D6" s="92">
        <v>54.28</v>
      </c>
      <c r="E6" s="92">
        <v>54.49</v>
      </c>
      <c r="F6" s="92">
        <v>55.9</v>
      </c>
      <c r="G6" s="92">
        <v>55.21</v>
      </c>
      <c r="H6" s="92">
        <v>55.65</v>
      </c>
      <c r="I6" s="92">
        <v>55.51</v>
      </c>
      <c r="J6" s="92">
        <v>54.91</v>
      </c>
      <c r="K6" s="92">
        <v>55.45</v>
      </c>
      <c r="L6" s="92">
        <v>56.3</v>
      </c>
      <c r="M6" s="92">
        <v>56.08</v>
      </c>
      <c r="N6" s="92">
        <v>56.83</v>
      </c>
      <c r="O6" s="92">
        <v>57.9</v>
      </c>
      <c r="P6" s="92">
        <v>57.66</v>
      </c>
      <c r="Q6" s="92">
        <v>57.3</v>
      </c>
    </row>
    <row r="7" spans="1:17" x14ac:dyDescent="0.25">
      <c r="A7" s="72" t="s">
        <v>54</v>
      </c>
      <c r="B7" s="92">
        <v>57.03</v>
      </c>
      <c r="C7" s="92">
        <v>58.79</v>
      </c>
      <c r="D7" s="92">
        <v>62.92</v>
      </c>
      <c r="E7" s="92">
        <v>61.75</v>
      </c>
      <c r="F7" s="92">
        <v>61.87</v>
      </c>
      <c r="G7" s="92">
        <v>60.72</v>
      </c>
      <c r="H7" s="92">
        <v>62.02</v>
      </c>
      <c r="I7" s="92">
        <v>64.319999999999993</v>
      </c>
      <c r="J7" s="92">
        <v>63.04</v>
      </c>
      <c r="K7" s="92">
        <v>62.75</v>
      </c>
      <c r="L7" s="92">
        <v>72.400000000000006</v>
      </c>
      <c r="M7" s="92">
        <v>70.62</v>
      </c>
      <c r="N7" s="92">
        <v>67.47</v>
      </c>
      <c r="O7" s="92">
        <v>63.4</v>
      </c>
      <c r="P7" s="92">
        <v>67.06</v>
      </c>
      <c r="Q7" s="92">
        <v>71.099999999999994</v>
      </c>
    </row>
    <row r="8" spans="1:17" x14ac:dyDescent="0.25">
      <c r="A8" s="72" t="s">
        <v>55</v>
      </c>
      <c r="B8" s="92">
        <v>71.64</v>
      </c>
      <c r="C8" s="92">
        <v>70.459999999999994</v>
      </c>
      <c r="D8" s="92">
        <v>71.52</v>
      </c>
      <c r="E8" s="92">
        <v>75.91</v>
      </c>
      <c r="F8" s="92">
        <v>75.13</v>
      </c>
      <c r="G8" s="92">
        <v>74.64</v>
      </c>
      <c r="H8" s="92">
        <v>74.53</v>
      </c>
      <c r="I8" s="92">
        <v>73.97</v>
      </c>
      <c r="J8" s="92">
        <v>73.34</v>
      </c>
      <c r="K8" s="92">
        <v>73.099999999999994</v>
      </c>
      <c r="L8" s="92">
        <v>72.7</v>
      </c>
      <c r="M8" s="92">
        <v>72.75</v>
      </c>
      <c r="N8" s="92">
        <v>72.430000000000007</v>
      </c>
      <c r="O8" s="92">
        <v>71.900000000000006</v>
      </c>
      <c r="P8" s="92">
        <v>70.89</v>
      </c>
      <c r="Q8" s="92">
        <v>71</v>
      </c>
    </row>
    <row r="9" spans="1:17" x14ac:dyDescent="0.25">
      <c r="A9" s="72" t="s">
        <v>311</v>
      </c>
      <c r="B9" s="92">
        <v>36.049999999999997</v>
      </c>
      <c r="C9" s="92">
        <v>37.020000000000003</v>
      </c>
      <c r="D9" s="92">
        <v>38.22</v>
      </c>
      <c r="E9" s="92">
        <v>41.28</v>
      </c>
      <c r="F9" s="92">
        <v>40.11</v>
      </c>
      <c r="G9" s="92">
        <v>41</v>
      </c>
      <c r="H9" s="92">
        <v>40.51</v>
      </c>
      <c r="I9" s="92">
        <v>40.17</v>
      </c>
      <c r="J9" s="92">
        <v>39.96</v>
      </c>
      <c r="K9" s="92">
        <v>41.49</v>
      </c>
      <c r="L9" s="92">
        <v>41.1</v>
      </c>
      <c r="M9" s="92">
        <v>41.58</v>
      </c>
      <c r="N9" s="92">
        <v>42.74</v>
      </c>
      <c r="O9" s="92">
        <v>43.4</v>
      </c>
      <c r="P9" s="92">
        <v>44.19</v>
      </c>
      <c r="Q9" s="92">
        <v>45.5</v>
      </c>
    </row>
    <row r="10" spans="1:17" x14ac:dyDescent="0.25">
      <c r="A10" s="72" t="s">
        <v>56</v>
      </c>
      <c r="B10" s="92">
        <v>37.96</v>
      </c>
      <c r="C10" s="92">
        <v>38.74</v>
      </c>
      <c r="D10" s="92">
        <v>37.49</v>
      </c>
      <c r="E10" s="92">
        <v>41.28</v>
      </c>
      <c r="F10" s="92">
        <v>39.950000000000003</v>
      </c>
      <c r="G10" s="92">
        <v>39.36</v>
      </c>
      <c r="H10" s="92">
        <v>37.15</v>
      </c>
      <c r="I10" s="92">
        <v>38.22</v>
      </c>
      <c r="J10" s="92">
        <v>37.24</v>
      </c>
      <c r="K10" s="92">
        <v>38.53</v>
      </c>
      <c r="L10" s="92">
        <v>38.5</v>
      </c>
      <c r="M10" s="92">
        <v>36.5</v>
      </c>
      <c r="N10" s="92">
        <v>37.6</v>
      </c>
      <c r="O10" s="92">
        <v>38.6</v>
      </c>
      <c r="P10" s="92">
        <v>42.06</v>
      </c>
      <c r="Q10" s="92">
        <v>41.5</v>
      </c>
    </row>
    <row r="11" spans="1:17" x14ac:dyDescent="0.25">
      <c r="A11" s="59" t="s">
        <v>142</v>
      </c>
      <c r="B11" s="93">
        <v>68.989999999999995</v>
      </c>
      <c r="C11" s="93">
        <v>69.86</v>
      </c>
      <c r="D11" s="93">
        <v>66.709999999999994</v>
      </c>
      <c r="E11" s="93">
        <v>66.09</v>
      </c>
      <c r="F11" s="93">
        <v>67.09</v>
      </c>
      <c r="G11" s="93">
        <v>68.44</v>
      </c>
      <c r="H11" s="93">
        <v>69.150000000000006</v>
      </c>
      <c r="I11" s="93">
        <v>69.900000000000006</v>
      </c>
      <c r="J11" s="93">
        <v>65.89</v>
      </c>
      <c r="K11" s="93">
        <v>67.05</v>
      </c>
      <c r="L11" s="93">
        <v>63.5</v>
      </c>
      <c r="M11" s="93">
        <v>69.430000000000007</v>
      </c>
      <c r="N11" s="93"/>
      <c r="O11" s="93"/>
      <c r="P11" s="93"/>
      <c r="Q11" s="93"/>
    </row>
    <row r="12" spans="1:17" x14ac:dyDescent="0.25">
      <c r="A12" s="86" t="s">
        <v>25</v>
      </c>
      <c r="B12" s="94">
        <v>56.48</v>
      </c>
      <c r="C12" s="94">
        <v>57</v>
      </c>
      <c r="D12" s="94">
        <v>57.74</v>
      </c>
      <c r="E12" s="94">
        <v>61.15</v>
      </c>
      <c r="F12" s="94">
        <v>60.44</v>
      </c>
      <c r="G12" s="94">
        <v>60.12</v>
      </c>
      <c r="H12" s="94">
        <v>59.89</v>
      </c>
      <c r="I12" s="94">
        <v>59.91</v>
      </c>
      <c r="J12" s="94">
        <v>59.47</v>
      </c>
      <c r="K12" s="94">
        <v>60.22</v>
      </c>
      <c r="L12" s="94">
        <v>60.4</v>
      </c>
      <c r="M12" s="94">
        <v>60.31</v>
      </c>
      <c r="N12" s="94">
        <v>60.73</v>
      </c>
      <c r="O12" s="94">
        <v>60.9</v>
      </c>
      <c r="P12" s="94">
        <v>59.2</v>
      </c>
      <c r="Q12" s="94">
        <v>59.7</v>
      </c>
    </row>
    <row r="13" spans="1:17" x14ac:dyDescent="0.25">
      <c r="A13" s="153"/>
      <c r="B13" s="154"/>
      <c r="C13" s="154"/>
      <c r="D13" s="154"/>
      <c r="E13" s="154"/>
      <c r="F13" s="154"/>
      <c r="G13" s="154"/>
      <c r="H13" s="154"/>
      <c r="I13" s="154"/>
      <c r="J13" s="154"/>
      <c r="K13" s="154"/>
      <c r="L13" s="154"/>
      <c r="M13" s="154"/>
      <c r="N13" s="154"/>
    </row>
    <row r="14" spans="1:17" x14ac:dyDescent="0.25">
      <c r="A14" s="7" t="s">
        <v>141</v>
      </c>
    </row>
    <row r="15" spans="1:17" x14ac:dyDescent="0.25">
      <c r="A15" s="7" t="s">
        <v>313</v>
      </c>
    </row>
    <row r="16" spans="1:17" x14ac:dyDescent="0.25">
      <c r="A16" s="8" t="s">
        <v>173</v>
      </c>
    </row>
    <row r="17" spans="1:12" x14ac:dyDescent="0.25">
      <c r="A17" s="16" t="s">
        <v>187</v>
      </c>
    </row>
    <row r="18" spans="1:12" x14ac:dyDescent="0.25">
      <c r="A18" s="16"/>
    </row>
    <row r="19" spans="1:12" x14ac:dyDescent="0.25">
      <c r="E19" s="7"/>
    </row>
    <row r="20" spans="1:12" x14ac:dyDescent="0.25">
      <c r="A20" s="3" t="s">
        <v>300</v>
      </c>
      <c r="E20" s="7"/>
    </row>
    <row r="22" spans="1:12" x14ac:dyDescent="0.25">
      <c r="A22" s="30"/>
      <c r="B22" s="151" t="s">
        <v>51</v>
      </c>
      <c r="C22" s="184" t="s">
        <v>52</v>
      </c>
      <c r="D22" s="220" t="s">
        <v>26</v>
      </c>
      <c r="E22" s="151" t="s">
        <v>140</v>
      </c>
      <c r="F22" s="184" t="s">
        <v>172</v>
      </c>
      <c r="G22" s="220" t="s">
        <v>200</v>
      </c>
      <c r="K22" s="85"/>
      <c r="L22" s="85"/>
    </row>
    <row r="23" spans="1:12" x14ac:dyDescent="0.25">
      <c r="A23" s="72" t="s">
        <v>176</v>
      </c>
      <c r="B23" s="92">
        <v>51.63</v>
      </c>
      <c r="C23" s="92">
        <v>51.29</v>
      </c>
      <c r="D23" s="92">
        <v>54.4</v>
      </c>
      <c r="E23" s="92">
        <v>55.47</v>
      </c>
      <c r="F23" s="92">
        <v>54.98</v>
      </c>
      <c r="G23" s="92">
        <v>57.6</v>
      </c>
      <c r="H23" s="197"/>
      <c r="I23" s="197"/>
      <c r="K23" s="85"/>
      <c r="L23" s="85"/>
    </row>
    <row r="24" spans="1:12" x14ac:dyDescent="0.25">
      <c r="A24" s="72" t="s">
        <v>179</v>
      </c>
      <c r="B24" s="92">
        <v>30.6</v>
      </c>
      <c r="C24" s="92">
        <v>30.96</v>
      </c>
      <c r="D24" s="92">
        <v>33.4</v>
      </c>
      <c r="E24" s="92">
        <v>44.85</v>
      </c>
      <c r="F24" s="92">
        <v>46.44</v>
      </c>
      <c r="G24" s="92">
        <v>48.4</v>
      </c>
      <c r="H24" s="197"/>
      <c r="I24" s="197"/>
      <c r="K24" s="85"/>
      <c r="L24" s="85"/>
    </row>
    <row r="25" spans="1:12" x14ac:dyDescent="0.25">
      <c r="A25" s="72" t="s">
        <v>182</v>
      </c>
      <c r="B25" s="92">
        <v>34.619999999999997</v>
      </c>
      <c r="C25" s="92">
        <v>34.79</v>
      </c>
      <c r="D25" s="92">
        <v>31.2</v>
      </c>
      <c r="E25" s="92">
        <v>37.15</v>
      </c>
      <c r="F25" s="92">
        <v>35.619999999999997</v>
      </c>
      <c r="G25" s="92">
        <v>36.200000000000003</v>
      </c>
      <c r="H25" s="197"/>
      <c r="I25" s="197"/>
      <c r="K25" s="85"/>
      <c r="L25" s="85"/>
    </row>
    <row r="26" spans="1:12" x14ac:dyDescent="0.25">
      <c r="A26" s="72" t="s">
        <v>178</v>
      </c>
      <c r="B26" s="92">
        <v>15.61</v>
      </c>
      <c r="C26" s="92">
        <v>16.71</v>
      </c>
      <c r="D26" s="92">
        <v>23.9</v>
      </c>
      <c r="E26" s="92">
        <v>30.45</v>
      </c>
      <c r="F26" s="92">
        <v>31.26</v>
      </c>
      <c r="G26" s="92">
        <v>30.3</v>
      </c>
      <c r="H26" s="197"/>
      <c r="I26" s="197"/>
      <c r="K26" s="85"/>
      <c r="L26" s="85"/>
    </row>
    <row r="27" spans="1:12" x14ac:dyDescent="0.25">
      <c r="A27" s="72" t="s">
        <v>37</v>
      </c>
      <c r="B27" s="92">
        <v>26.62</v>
      </c>
      <c r="C27" s="92">
        <v>25.66</v>
      </c>
      <c r="D27" s="92">
        <v>23</v>
      </c>
      <c r="E27" s="92">
        <v>26.69</v>
      </c>
      <c r="F27" s="92">
        <v>31.09</v>
      </c>
      <c r="G27" s="92">
        <v>29.3</v>
      </c>
      <c r="H27" s="197"/>
      <c r="I27" s="197"/>
      <c r="K27" s="85"/>
      <c r="L27" s="85"/>
    </row>
    <row r="28" spans="1:12" x14ac:dyDescent="0.25">
      <c r="A28" s="72" t="s">
        <v>36</v>
      </c>
      <c r="B28" s="92">
        <v>40.299999999999997</v>
      </c>
      <c r="C28" s="92">
        <v>34.020000000000003</v>
      </c>
      <c r="D28" s="92">
        <v>33.4</v>
      </c>
      <c r="E28" s="92">
        <v>28.94</v>
      </c>
      <c r="F28" s="92">
        <v>29.34</v>
      </c>
      <c r="G28" s="92">
        <v>31.2</v>
      </c>
      <c r="H28" s="197"/>
      <c r="I28" s="197"/>
      <c r="K28" s="85"/>
      <c r="L28" s="85"/>
    </row>
    <row r="29" spans="1:12" x14ac:dyDescent="0.25">
      <c r="A29" s="72" t="s">
        <v>177</v>
      </c>
      <c r="B29" s="92">
        <v>19.239999999999998</v>
      </c>
      <c r="C29" s="92">
        <v>19.54</v>
      </c>
      <c r="D29" s="92">
        <v>17.899999999999999</v>
      </c>
      <c r="E29" s="92">
        <v>25.75</v>
      </c>
      <c r="F29" s="92">
        <v>28.29</v>
      </c>
      <c r="G29" s="92">
        <v>31.2</v>
      </c>
      <c r="H29" s="197"/>
      <c r="I29" s="197"/>
      <c r="K29" s="85"/>
      <c r="L29" s="85"/>
    </row>
    <row r="30" spans="1:12" ht="26.4" x14ac:dyDescent="0.25">
      <c r="A30" s="173" t="s">
        <v>181</v>
      </c>
      <c r="B30" s="169">
        <v>17.21</v>
      </c>
      <c r="C30" s="169">
        <v>17.54</v>
      </c>
      <c r="D30" s="169">
        <v>16.899999999999999</v>
      </c>
      <c r="E30" s="169">
        <v>25.19</v>
      </c>
      <c r="F30" s="169">
        <v>26.36</v>
      </c>
      <c r="G30" s="169">
        <v>28.1</v>
      </c>
      <c r="H30" s="197"/>
      <c r="I30" s="197"/>
      <c r="K30" s="85"/>
      <c r="L30" s="85"/>
    </row>
    <row r="31" spans="1:12" x14ac:dyDescent="0.25">
      <c r="A31" s="72" t="s">
        <v>180</v>
      </c>
      <c r="B31" s="92">
        <v>20.21</v>
      </c>
      <c r="C31" s="92">
        <v>20.420000000000002</v>
      </c>
      <c r="D31" s="92">
        <v>21.7</v>
      </c>
      <c r="E31" s="92">
        <v>23.12</v>
      </c>
      <c r="F31" s="92">
        <v>23.27</v>
      </c>
      <c r="G31" s="92">
        <v>25</v>
      </c>
      <c r="H31" s="197"/>
      <c r="I31" s="197"/>
      <c r="K31" s="85"/>
      <c r="L31" s="85"/>
    </row>
    <row r="32" spans="1:12" x14ac:dyDescent="0.25">
      <c r="A32" s="59"/>
      <c r="B32" s="93"/>
      <c r="C32" s="93"/>
      <c r="D32" s="93"/>
      <c r="E32" s="93"/>
      <c r="F32" s="93"/>
      <c r="G32" s="93"/>
      <c r="H32" s="197"/>
      <c r="I32" s="197"/>
      <c r="K32" s="85"/>
      <c r="L32" s="85"/>
    </row>
    <row r="33" spans="1:12" x14ac:dyDescent="0.25">
      <c r="A33" s="172" t="s">
        <v>312</v>
      </c>
      <c r="B33" s="174">
        <v>29.89</v>
      </c>
      <c r="C33" s="174">
        <v>28.47</v>
      </c>
      <c r="D33" s="174">
        <v>28.6</v>
      </c>
      <c r="E33" s="174">
        <v>30.46</v>
      </c>
      <c r="F33" s="174">
        <v>30.95</v>
      </c>
      <c r="G33" s="174">
        <v>32.6</v>
      </c>
      <c r="H33" s="197"/>
      <c r="I33" s="197"/>
      <c r="K33" s="85"/>
      <c r="L33" s="85"/>
    </row>
    <row r="35" spans="1:12" x14ac:dyDescent="0.25">
      <c r="A35" s="8" t="s">
        <v>173</v>
      </c>
    </row>
    <row r="36" spans="1:12" x14ac:dyDescent="0.25">
      <c r="A36" s="16" t="s">
        <v>187</v>
      </c>
    </row>
  </sheetData>
  <sortState xmlns:xlrd2="http://schemas.microsoft.com/office/spreadsheetml/2017/richdata2" ref="A23:G31">
    <sortCondition descending="1" ref="F23:F31"/>
  </sortState>
  <phoneticPr fontId="23" type="noConversion"/>
  <hyperlinks>
    <hyperlink ref="A2" location="Sommaire!A1" display="Sommair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5"/>
  <sheetViews>
    <sheetView workbookViewId="0">
      <pane xSplit="1" topLeftCell="B1" activePane="topRight" state="frozen"/>
      <selection pane="topRight" activeCell="A2" sqref="A2"/>
    </sheetView>
  </sheetViews>
  <sheetFormatPr baseColWidth="10" defaultRowHeight="13.2" x14ac:dyDescent="0.25"/>
  <cols>
    <col min="1" max="1" width="42.5546875" style="33" customWidth="1"/>
    <col min="2" max="8" width="11" style="33" customWidth="1"/>
    <col min="9" max="9" width="11.5546875" style="33" customWidth="1"/>
    <col min="10" max="10" width="9.21875" style="33" customWidth="1"/>
    <col min="11" max="11" width="11.44140625" style="33" customWidth="1"/>
    <col min="12" max="12" width="10.21875" style="33" customWidth="1"/>
    <col min="13" max="13" width="10.77734375" style="33" customWidth="1"/>
    <col min="14" max="14" width="9.77734375" style="33" customWidth="1"/>
    <col min="15" max="15" width="11.77734375" style="33" customWidth="1"/>
    <col min="16" max="19" width="10.21875" style="33" customWidth="1"/>
    <col min="20" max="20" width="11.21875" style="33" customWidth="1"/>
    <col min="21" max="21" width="10.21875" style="33" customWidth="1"/>
    <col min="22" max="22" width="10.77734375" style="33" customWidth="1"/>
    <col min="23" max="23" width="10.44140625" style="33" customWidth="1"/>
    <col min="24" max="24" width="10.21875" style="33" customWidth="1"/>
    <col min="25" max="262" width="9.21875" style="33" customWidth="1"/>
    <col min="263" max="263" width="27.77734375" style="33" customWidth="1"/>
    <col min="264" max="264" width="33" style="33" customWidth="1"/>
    <col min="265" max="265" width="22.21875" style="33" customWidth="1"/>
    <col min="266" max="518" width="9.21875" style="33" customWidth="1"/>
    <col min="519" max="519" width="27.77734375" style="33" customWidth="1"/>
    <col min="520" max="520" width="33" style="33" customWidth="1"/>
    <col min="521" max="521" width="22.21875" style="33" customWidth="1"/>
    <col min="522" max="774" width="9.21875" style="33" customWidth="1"/>
    <col min="775" max="775" width="27.77734375" style="33" customWidth="1"/>
    <col min="776" max="776" width="33" style="33" customWidth="1"/>
    <col min="777" max="777" width="22.21875" style="33" customWidth="1"/>
    <col min="778" max="1030" width="9.21875" style="33" customWidth="1"/>
    <col min="1031" max="1031" width="27.77734375" style="33" customWidth="1"/>
    <col min="1032" max="1032" width="33" style="33" customWidth="1"/>
    <col min="1033" max="1033" width="22.21875" style="33" customWidth="1"/>
    <col min="1034" max="1286" width="9.21875" style="33" customWidth="1"/>
    <col min="1287" max="1287" width="27.77734375" style="33" customWidth="1"/>
    <col min="1288" max="1288" width="33" style="33" customWidth="1"/>
    <col min="1289" max="1289" width="22.21875" style="33" customWidth="1"/>
    <col min="1290" max="1542" width="9.21875" style="33" customWidth="1"/>
    <col min="1543" max="1543" width="27.77734375" style="33" customWidth="1"/>
    <col min="1544" max="1544" width="33" style="33" customWidth="1"/>
    <col min="1545" max="1545" width="22.21875" style="33" customWidth="1"/>
    <col min="1546" max="1798" width="9.21875" style="33" customWidth="1"/>
    <col min="1799" max="1799" width="27.77734375" style="33" customWidth="1"/>
    <col min="1800" max="1800" width="33" style="33" customWidth="1"/>
    <col min="1801" max="1801" width="22.21875" style="33" customWidth="1"/>
    <col min="1802" max="2054" width="9.21875" style="33" customWidth="1"/>
    <col min="2055" max="2055" width="27.77734375" style="33" customWidth="1"/>
    <col min="2056" max="2056" width="33" style="33" customWidth="1"/>
    <col min="2057" max="2057" width="22.21875" style="33" customWidth="1"/>
    <col min="2058" max="2310" width="9.21875" style="33" customWidth="1"/>
    <col min="2311" max="2311" width="27.77734375" style="33" customWidth="1"/>
    <col min="2312" max="2312" width="33" style="33" customWidth="1"/>
    <col min="2313" max="2313" width="22.21875" style="33" customWidth="1"/>
    <col min="2314" max="2566" width="9.21875" style="33" customWidth="1"/>
    <col min="2567" max="2567" width="27.77734375" style="33" customWidth="1"/>
    <col min="2568" max="2568" width="33" style="33" customWidth="1"/>
    <col min="2569" max="2569" width="22.21875" style="33" customWidth="1"/>
    <col min="2570" max="2822" width="9.21875" style="33" customWidth="1"/>
    <col min="2823" max="2823" width="27.77734375" style="33" customWidth="1"/>
    <col min="2824" max="2824" width="33" style="33" customWidth="1"/>
    <col min="2825" max="2825" width="22.21875" style="33" customWidth="1"/>
    <col min="2826" max="3078" width="9.21875" style="33" customWidth="1"/>
    <col min="3079" max="3079" width="27.77734375" style="33" customWidth="1"/>
    <col min="3080" max="3080" width="33" style="33" customWidth="1"/>
    <col min="3081" max="3081" width="22.21875" style="33" customWidth="1"/>
    <col min="3082" max="3334" width="9.21875" style="33" customWidth="1"/>
    <col min="3335" max="3335" width="27.77734375" style="33" customWidth="1"/>
    <col min="3336" max="3336" width="33" style="33" customWidth="1"/>
    <col min="3337" max="3337" width="22.21875" style="33" customWidth="1"/>
    <col min="3338" max="3590" width="9.21875" style="33" customWidth="1"/>
    <col min="3591" max="3591" width="27.77734375" style="33" customWidth="1"/>
    <col min="3592" max="3592" width="33" style="33" customWidth="1"/>
    <col min="3593" max="3593" width="22.21875" style="33" customWidth="1"/>
    <col min="3594" max="3846" width="9.21875" style="33" customWidth="1"/>
    <col min="3847" max="3847" width="27.77734375" style="33" customWidth="1"/>
    <col min="3848" max="3848" width="33" style="33" customWidth="1"/>
    <col min="3849" max="3849" width="22.21875" style="33" customWidth="1"/>
    <col min="3850" max="4102" width="9.21875" style="33" customWidth="1"/>
    <col min="4103" max="4103" width="27.77734375" style="33" customWidth="1"/>
    <col min="4104" max="4104" width="33" style="33" customWidth="1"/>
    <col min="4105" max="4105" width="22.21875" style="33" customWidth="1"/>
    <col min="4106" max="4358" width="9.21875" style="33" customWidth="1"/>
    <col min="4359" max="4359" width="27.77734375" style="33" customWidth="1"/>
    <col min="4360" max="4360" width="33" style="33" customWidth="1"/>
    <col min="4361" max="4361" width="22.21875" style="33" customWidth="1"/>
    <col min="4362" max="4614" width="9.21875" style="33" customWidth="1"/>
    <col min="4615" max="4615" width="27.77734375" style="33" customWidth="1"/>
    <col min="4616" max="4616" width="33" style="33" customWidth="1"/>
    <col min="4617" max="4617" width="22.21875" style="33" customWidth="1"/>
    <col min="4618" max="4870" width="9.21875" style="33" customWidth="1"/>
    <col min="4871" max="4871" width="27.77734375" style="33" customWidth="1"/>
    <col min="4872" max="4872" width="33" style="33" customWidth="1"/>
    <col min="4873" max="4873" width="22.21875" style="33" customWidth="1"/>
    <col min="4874" max="5126" width="9.21875" style="33" customWidth="1"/>
    <col min="5127" max="5127" width="27.77734375" style="33" customWidth="1"/>
    <col min="5128" max="5128" width="33" style="33" customWidth="1"/>
    <col min="5129" max="5129" width="22.21875" style="33" customWidth="1"/>
    <col min="5130" max="5382" width="9.21875" style="33" customWidth="1"/>
    <col min="5383" max="5383" width="27.77734375" style="33" customWidth="1"/>
    <col min="5384" max="5384" width="33" style="33" customWidth="1"/>
    <col min="5385" max="5385" width="22.21875" style="33" customWidth="1"/>
    <col min="5386" max="5638" width="9.21875" style="33" customWidth="1"/>
    <col min="5639" max="5639" width="27.77734375" style="33" customWidth="1"/>
    <col min="5640" max="5640" width="33" style="33" customWidth="1"/>
    <col min="5641" max="5641" width="22.21875" style="33" customWidth="1"/>
    <col min="5642" max="5894" width="9.21875" style="33" customWidth="1"/>
    <col min="5895" max="5895" width="27.77734375" style="33" customWidth="1"/>
    <col min="5896" max="5896" width="33" style="33" customWidth="1"/>
    <col min="5897" max="5897" width="22.21875" style="33" customWidth="1"/>
    <col min="5898" max="6150" width="9.21875" style="33" customWidth="1"/>
    <col min="6151" max="6151" width="27.77734375" style="33" customWidth="1"/>
    <col min="6152" max="6152" width="33" style="33" customWidth="1"/>
    <col min="6153" max="6153" width="22.21875" style="33" customWidth="1"/>
    <col min="6154" max="6406" width="9.21875" style="33" customWidth="1"/>
    <col min="6407" max="6407" width="27.77734375" style="33" customWidth="1"/>
    <col min="6408" max="6408" width="33" style="33" customWidth="1"/>
    <col min="6409" max="6409" width="22.21875" style="33" customWidth="1"/>
    <col min="6410" max="6662" width="9.21875" style="33" customWidth="1"/>
    <col min="6663" max="6663" width="27.77734375" style="33" customWidth="1"/>
    <col min="6664" max="6664" width="33" style="33" customWidth="1"/>
    <col min="6665" max="6665" width="22.21875" style="33" customWidth="1"/>
    <col min="6666" max="6918" width="9.21875" style="33" customWidth="1"/>
    <col min="6919" max="6919" width="27.77734375" style="33" customWidth="1"/>
    <col min="6920" max="6920" width="33" style="33" customWidth="1"/>
    <col min="6921" max="6921" width="22.21875" style="33" customWidth="1"/>
    <col min="6922" max="7174" width="9.21875" style="33" customWidth="1"/>
    <col min="7175" max="7175" width="27.77734375" style="33" customWidth="1"/>
    <col min="7176" max="7176" width="33" style="33" customWidth="1"/>
    <col min="7177" max="7177" width="22.21875" style="33" customWidth="1"/>
    <col min="7178" max="7430" width="9.21875" style="33" customWidth="1"/>
    <col min="7431" max="7431" width="27.77734375" style="33" customWidth="1"/>
    <col min="7432" max="7432" width="33" style="33" customWidth="1"/>
    <col min="7433" max="7433" width="22.21875" style="33" customWidth="1"/>
    <col min="7434" max="7686" width="9.21875" style="33" customWidth="1"/>
    <col min="7687" max="7687" width="27.77734375" style="33" customWidth="1"/>
    <col min="7688" max="7688" width="33" style="33" customWidth="1"/>
    <col min="7689" max="7689" width="22.21875" style="33" customWidth="1"/>
    <col min="7690" max="7942" width="9.21875" style="33" customWidth="1"/>
    <col min="7943" max="7943" width="27.77734375" style="33" customWidth="1"/>
    <col min="7944" max="7944" width="33" style="33" customWidth="1"/>
    <col min="7945" max="7945" width="22.21875" style="33" customWidth="1"/>
    <col min="7946" max="8198" width="9.21875" style="33" customWidth="1"/>
    <col min="8199" max="8199" width="27.77734375" style="33" customWidth="1"/>
    <col min="8200" max="8200" width="33" style="33" customWidth="1"/>
    <col min="8201" max="8201" width="22.21875" style="33" customWidth="1"/>
    <col min="8202" max="8454" width="9.21875" style="33" customWidth="1"/>
    <col min="8455" max="8455" width="27.77734375" style="33" customWidth="1"/>
    <col min="8456" max="8456" width="33" style="33" customWidth="1"/>
    <col min="8457" max="8457" width="22.21875" style="33" customWidth="1"/>
    <col min="8458" max="8710" width="9.21875" style="33" customWidth="1"/>
    <col min="8711" max="8711" width="27.77734375" style="33" customWidth="1"/>
    <col min="8712" max="8712" width="33" style="33" customWidth="1"/>
    <col min="8713" max="8713" width="22.21875" style="33" customWidth="1"/>
    <col min="8714" max="8966" width="9.21875" style="33" customWidth="1"/>
    <col min="8967" max="8967" width="27.77734375" style="33" customWidth="1"/>
    <col min="8968" max="8968" width="33" style="33" customWidth="1"/>
    <col min="8969" max="8969" width="22.21875" style="33" customWidth="1"/>
    <col min="8970" max="9222" width="9.21875" style="33" customWidth="1"/>
    <col min="9223" max="9223" width="27.77734375" style="33" customWidth="1"/>
    <col min="9224" max="9224" width="33" style="33" customWidth="1"/>
    <col min="9225" max="9225" width="22.21875" style="33" customWidth="1"/>
    <col min="9226" max="9478" width="9.21875" style="33" customWidth="1"/>
    <col min="9479" max="9479" width="27.77734375" style="33" customWidth="1"/>
    <col min="9480" max="9480" width="33" style="33" customWidth="1"/>
    <col min="9481" max="9481" width="22.21875" style="33" customWidth="1"/>
    <col min="9482" max="9734" width="9.21875" style="33" customWidth="1"/>
    <col min="9735" max="9735" width="27.77734375" style="33" customWidth="1"/>
    <col min="9736" max="9736" width="33" style="33" customWidth="1"/>
    <col min="9737" max="9737" width="22.21875" style="33" customWidth="1"/>
    <col min="9738" max="9990" width="9.21875" style="33" customWidth="1"/>
    <col min="9991" max="9991" width="27.77734375" style="33" customWidth="1"/>
    <col min="9992" max="9992" width="33" style="33" customWidth="1"/>
    <col min="9993" max="9993" width="22.21875" style="33" customWidth="1"/>
    <col min="9994" max="10246" width="9.21875" style="33" customWidth="1"/>
    <col min="10247" max="10247" width="27.77734375" style="33" customWidth="1"/>
    <col min="10248" max="10248" width="33" style="33" customWidth="1"/>
    <col min="10249" max="10249" width="22.21875" style="33" customWidth="1"/>
    <col min="10250" max="10502" width="9.21875" style="33" customWidth="1"/>
    <col min="10503" max="10503" width="27.77734375" style="33" customWidth="1"/>
    <col min="10504" max="10504" width="33" style="33" customWidth="1"/>
    <col min="10505" max="10505" width="22.21875" style="33" customWidth="1"/>
    <col min="10506" max="10758" width="9.21875" style="33" customWidth="1"/>
    <col min="10759" max="10759" width="27.77734375" style="33" customWidth="1"/>
    <col min="10760" max="10760" width="33" style="33" customWidth="1"/>
    <col min="10761" max="10761" width="22.21875" style="33" customWidth="1"/>
    <col min="10762" max="11014" width="9.21875" style="33" customWidth="1"/>
    <col min="11015" max="11015" width="27.77734375" style="33" customWidth="1"/>
    <col min="11016" max="11016" width="33" style="33" customWidth="1"/>
    <col min="11017" max="11017" width="22.21875" style="33" customWidth="1"/>
    <col min="11018" max="11270" width="9.21875" style="33" customWidth="1"/>
    <col min="11271" max="11271" width="27.77734375" style="33" customWidth="1"/>
    <col min="11272" max="11272" width="33" style="33" customWidth="1"/>
    <col min="11273" max="11273" width="22.21875" style="33" customWidth="1"/>
    <col min="11274" max="11526" width="9.21875" style="33" customWidth="1"/>
    <col min="11527" max="11527" width="27.77734375" style="33" customWidth="1"/>
    <col min="11528" max="11528" width="33" style="33" customWidth="1"/>
    <col min="11529" max="11529" width="22.21875" style="33" customWidth="1"/>
    <col min="11530" max="11782" width="9.21875" style="33" customWidth="1"/>
    <col min="11783" max="11783" width="27.77734375" style="33" customWidth="1"/>
    <col min="11784" max="11784" width="33" style="33" customWidth="1"/>
    <col min="11785" max="11785" width="22.21875" style="33" customWidth="1"/>
    <col min="11786" max="12038" width="9.21875" style="33" customWidth="1"/>
    <col min="12039" max="12039" width="27.77734375" style="33" customWidth="1"/>
    <col min="12040" max="12040" width="33" style="33" customWidth="1"/>
    <col min="12041" max="12041" width="22.21875" style="33" customWidth="1"/>
    <col min="12042" max="12294" width="9.21875" style="33" customWidth="1"/>
    <col min="12295" max="12295" width="27.77734375" style="33" customWidth="1"/>
    <col min="12296" max="12296" width="33" style="33" customWidth="1"/>
    <col min="12297" max="12297" width="22.21875" style="33" customWidth="1"/>
    <col min="12298" max="12550" width="9.21875" style="33" customWidth="1"/>
    <col min="12551" max="12551" width="27.77734375" style="33" customWidth="1"/>
    <col min="12552" max="12552" width="33" style="33" customWidth="1"/>
    <col min="12553" max="12553" width="22.21875" style="33" customWidth="1"/>
    <col min="12554" max="12806" width="9.21875" style="33" customWidth="1"/>
    <col min="12807" max="12807" width="27.77734375" style="33" customWidth="1"/>
    <col min="12808" max="12808" width="33" style="33" customWidth="1"/>
    <col min="12809" max="12809" width="22.21875" style="33" customWidth="1"/>
    <col min="12810" max="13062" width="9.21875" style="33" customWidth="1"/>
    <col min="13063" max="13063" width="27.77734375" style="33" customWidth="1"/>
    <col min="13064" max="13064" width="33" style="33" customWidth="1"/>
    <col min="13065" max="13065" width="22.21875" style="33" customWidth="1"/>
    <col min="13066" max="13318" width="9.21875" style="33" customWidth="1"/>
    <col min="13319" max="13319" width="27.77734375" style="33" customWidth="1"/>
    <col min="13320" max="13320" width="33" style="33" customWidth="1"/>
    <col min="13321" max="13321" width="22.21875" style="33" customWidth="1"/>
    <col min="13322" max="13574" width="9.21875" style="33" customWidth="1"/>
    <col min="13575" max="13575" width="27.77734375" style="33" customWidth="1"/>
    <col min="13576" max="13576" width="33" style="33" customWidth="1"/>
    <col min="13577" max="13577" width="22.21875" style="33" customWidth="1"/>
    <col min="13578" max="13830" width="9.21875" style="33" customWidth="1"/>
    <col min="13831" max="13831" width="27.77734375" style="33" customWidth="1"/>
    <col min="13832" max="13832" width="33" style="33" customWidth="1"/>
    <col min="13833" max="13833" width="22.21875" style="33" customWidth="1"/>
    <col min="13834" max="14086" width="9.21875" style="33" customWidth="1"/>
    <col min="14087" max="14087" width="27.77734375" style="33" customWidth="1"/>
    <col min="14088" max="14088" width="33" style="33" customWidth="1"/>
    <col min="14089" max="14089" width="22.21875" style="33" customWidth="1"/>
    <col min="14090" max="14342" width="9.21875" style="33" customWidth="1"/>
    <col min="14343" max="14343" width="27.77734375" style="33" customWidth="1"/>
    <col min="14344" max="14344" width="33" style="33" customWidth="1"/>
    <col min="14345" max="14345" width="22.21875" style="33" customWidth="1"/>
    <col min="14346" max="14598" width="9.21875" style="33" customWidth="1"/>
    <col min="14599" max="14599" width="27.77734375" style="33" customWidth="1"/>
    <col min="14600" max="14600" width="33" style="33" customWidth="1"/>
    <col min="14601" max="14601" width="22.21875" style="33" customWidth="1"/>
    <col min="14602" max="14854" width="9.21875" style="33" customWidth="1"/>
    <col min="14855" max="14855" width="27.77734375" style="33" customWidth="1"/>
    <col min="14856" max="14856" width="33" style="33" customWidth="1"/>
    <col min="14857" max="14857" width="22.21875" style="33" customWidth="1"/>
    <col min="14858" max="15110" width="9.21875" style="33" customWidth="1"/>
    <col min="15111" max="15111" width="27.77734375" style="33" customWidth="1"/>
    <col min="15112" max="15112" width="33" style="33" customWidth="1"/>
    <col min="15113" max="15113" width="22.21875" style="33" customWidth="1"/>
    <col min="15114" max="15366" width="9.21875" style="33" customWidth="1"/>
    <col min="15367" max="15367" width="27.77734375" style="33" customWidth="1"/>
    <col min="15368" max="15368" width="33" style="33" customWidth="1"/>
    <col min="15369" max="15369" width="22.21875" style="33" customWidth="1"/>
    <col min="15370" max="15622" width="9.21875" style="33" customWidth="1"/>
    <col min="15623" max="15623" width="27.77734375" style="33" customWidth="1"/>
    <col min="15624" max="15624" width="33" style="33" customWidth="1"/>
    <col min="15625" max="15625" width="22.21875" style="33" customWidth="1"/>
    <col min="15626" max="15878" width="9.21875" style="33" customWidth="1"/>
    <col min="15879" max="15879" width="27.77734375" style="33" customWidth="1"/>
    <col min="15880" max="15880" width="33" style="33" customWidth="1"/>
    <col min="15881" max="15881" width="22.21875" style="33" customWidth="1"/>
    <col min="15882" max="16134" width="9.21875" style="33" customWidth="1"/>
    <col min="16135" max="16135" width="27.77734375" style="33" customWidth="1"/>
    <col min="16136" max="16136" width="33" style="33" customWidth="1"/>
    <col min="16137" max="16137" width="22.21875" style="33" customWidth="1"/>
    <col min="16138" max="16384" width="9.21875" style="33" customWidth="1"/>
  </cols>
  <sheetData>
    <row r="1" spans="1:25" x14ac:dyDescent="0.25">
      <c r="A1" s="37" t="s">
        <v>256</v>
      </c>
    </row>
    <row r="2" spans="1:25" ht="14.4" x14ac:dyDescent="0.25">
      <c r="A2" s="149" t="s">
        <v>123</v>
      </c>
    </row>
    <row r="3" spans="1:25" x14ac:dyDescent="0.25">
      <c r="A3" s="95"/>
    </row>
    <row r="4" spans="1:25" s="97" customFormat="1" x14ac:dyDescent="0.25">
      <c r="A4" s="73"/>
      <c r="B4" s="73" t="s">
        <v>98</v>
      </c>
      <c r="C4" s="73" t="s">
        <v>99</v>
      </c>
      <c r="D4" s="73" t="s">
        <v>100</v>
      </c>
      <c r="E4" s="73" t="s">
        <v>101</v>
      </c>
      <c r="F4" s="73" t="s">
        <v>102</v>
      </c>
      <c r="G4" s="73" t="s">
        <v>103</v>
      </c>
      <c r="H4" s="73" t="s">
        <v>104</v>
      </c>
      <c r="I4" s="73" t="s">
        <v>48</v>
      </c>
      <c r="J4" s="73" t="s">
        <v>49</v>
      </c>
      <c r="K4" s="73" t="s">
        <v>50</v>
      </c>
      <c r="L4" s="73" t="s">
        <v>51</v>
      </c>
      <c r="M4" s="73" t="s">
        <v>52</v>
      </c>
      <c r="N4" s="73" t="s">
        <v>26</v>
      </c>
      <c r="O4" s="73" t="s">
        <v>27</v>
      </c>
      <c r="P4" s="73" t="s">
        <v>28</v>
      </c>
      <c r="Q4" s="73" t="s">
        <v>29</v>
      </c>
      <c r="R4" s="73" t="s">
        <v>30</v>
      </c>
      <c r="S4" s="73" t="s">
        <v>31</v>
      </c>
      <c r="T4" s="73" t="s">
        <v>32</v>
      </c>
      <c r="U4" s="73" t="s">
        <v>33</v>
      </c>
      <c r="V4" s="144" t="s">
        <v>140</v>
      </c>
      <c r="W4" s="150" t="s">
        <v>172</v>
      </c>
      <c r="X4" s="183" t="s">
        <v>200</v>
      </c>
      <c r="Y4" s="219" t="s">
        <v>251</v>
      </c>
    </row>
    <row r="5" spans="1:25" s="104" customFormat="1" x14ac:dyDescent="0.25">
      <c r="A5" s="102" t="s">
        <v>105</v>
      </c>
      <c r="B5" s="103">
        <v>54.6</v>
      </c>
      <c r="C5" s="103">
        <v>54.8</v>
      </c>
      <c r="D5" s="103">
        <v>55.6</v>
      </c>
      <c r="E5" s="103">
        <v>55.65</v>
      </c>
      <c r="F5" s="103">
        <v>55.7</v>
      </c>
      <c r="G5" s="103">
        <v>55.8</v>
      </c>
      <c r="H5" s="103">
        <v>55.8</v>
      </c>
      <c r="I5" s="103">
        <v>55.9</v>
      </c>
      <c r="J5" s="103">
        <v>55.9</v>
      </c>
      <c r="K5" s="103">
        <v>55.6</v>
      </c>
      <c r="L5" s="103">
        <v>55.2</v>
      </c>
      <c r="M5" s="103">
        <v>55.08</v>
      </c>
      <c r="N5" s="103">
        <v>54.92</v>
      </c>
      <c r="O5" s="103">
        <v>54.83</v>
      </c>
      <c r="P5" s="103">
        <v>54.75</v>
      </c>
      <c r="Q5" s="103">
        <v>54.65</v>
      </c>
      <c r="R5" s="103">
        <v>54.65</v>
      </c>
      <c r="S5" s="103">
        <v>54.51</v>
      </c>
      <c r="T5" s="103">
        <v>54.76</v>
      </c>
      <c r="U5" s="103">
        <v>55.01</v>
      </c>
      <c r="V5" s="103">
        <v>55.25</v>
      </c>
      <c r="W5" s="103">
        <v>55.6</v>
      </c>
      <c r="X5" s="103">
        <v>55.78</v>
      </c>
      <c r="Y5" s="103">
        <v>55.9</v>
      </c>
    </row>
    <row r="6" spans="1:25" s="104" customFormat="1" x14ac:dyDescent="0.25">
      <c r="A6" s="102"/>
      <c r="B6" s="103"/>
      <c r="C6" s="103"/>
      <c r="D6" s="103"/>
      <c r="E6" s="103"/>
      <c r="F6" s="103"/>
      <c r="G6" s="103"/>
      <c r="H6" s="103"/>
      <c r="I6" s="103"/>
      <c r="J6" s="103"/>
      <c r="K6" s="103"/>
      <c r="L6" s="103"/>
      <c r="M6" s="103"/>
      <c r="N6" s="103"/>
      <c r="O6" s="103"/>
      <c r="P6" s="103"/>
      <c r="Q6" s="103"/>
      <c r="R6" s="103"/>
      <c r="S6" s="103"/>
      <c r="T6" s="103"/>
      <c r="U6" s="103"/>
      <c r="V6" s="103"/>
      <c r="W6" s="103"/>
      <c r="X6" s="103"/>
      <c r="Y6" s="103"/>
    </row>
    <row r="7" spans="1:25" s="97" customFormat="1" x14ac:dyDescent="0.25">
      <c r="A7" s="99" t="s">
        <v>57</v>
      </c>
      <c r="B7" s="92">
        <v>22.2</v>
      </c>
      <c r="C7" s="92">
        <v>22.75</v>
      </c>
      <c r="D7" s="92">
        <v>23.49</v>
      </c>
      <c r="E7" s="92">
        <v>24.09</v>
      </c>
      <c r="F7" s="92">
        <v>24.21</v>
      </c>
      <c r="G7" s="92">
        <v>24.63</v>
      </c>
      <c r="H7" s="92">
        <v>25.69</v>
      </c>
      <c r="I7" s="92">
        <v>25.78</v>
      </c>
      <c r="J7" s="92">
        <v>25.6</v>
      </c>
      <c r="K7" s="92">
        <v>26.1</v>
      </c>
      <c r="L7" s="98">
        <v>26.48</v>
      </c>
      <c r="M7" s="98">
        <v>26.1</v>
      </c>
      <c r="N7" s="98">
        <v>27.02</v>
      </c>
      <c r="O7" s="98">
        <v>27.07</v>
      </c>
      <c r="P7" s="98">
        <v>27.2</v>
      </c>
      <c r="Q7" s="92">
        <v>26.99</v>
      </c>
      <c r="R7" s="92">
        <v>26.91</v>
      </c>
      <c r="S7" s="92">
        <v>27.1</v>
      </c>
      <c r="T7" s="92">
        <v>27.7</v>
      </c>
      <c r="U7" s="92">
        <v>28.4</v>
      </c>
      <c r="V7" s="92">
        <v>28.9</v>
      </c>
      <c r="W7" s="92">
        <v>29.2</v>
      </c>
      <c r="X7" s="92">
        <v>29.58</v>
      </c>
      <c r="Y7" s="92">
        <v>29.8</v>
      </c>
    </row>
    <row r="8" spans="1:25" s="97" customFormat="1" x14ac:dyDescent="0.25">
      <c r="A8" s="99" t="s">
        <v>87</v>
      </c>
      <c r="B8" s="92">
        <v>37.9</v>
      </c>
      <c r="C8" s="92">
        <v>36.74</v>
      </c>
      <c r="D8" s="92">
        <v>36.200000000000003</v>
      </c>
      <c r="E8" s="92">
        <v>35.9</v>
      </c>
      <c r="F8" s="92">
        <v>35.590000000000003</v>
      </c>
      <c r="G8" s="92">
        <v>35.94</v>
      </c>
      <c r="H8" s="92">
        <v>36.299999999999997</v>
      </c>
      <c r="I8" s="92">
        <v>37.17</v>
      </c>
      <c r="J8" s="92">
        <v>37.700000000000003</v>
      </c>
      <c r="K8" s="92">
        <v>37.700000000000003</v>
      </c>
      <c r="L8" s="98">
        <v>38.1</v>
      </c>
      <c r="M8" s="98">
        <v>38</v>
      </c>
      <c r="N8" s="98">
        <v>37.409999999999997</v>
      </c>
      <c r="O8" s="98">
        <v>37.07</v>
      </c>
      <c r="P8" s="98">
        <v>37.1</v>
      </c>
      <c r="Q8" s="92">
        <v>37.26</v>
      </c>
      <c r="R8" s="92">
        <v>37.46</v>
      </c>
      <c r="S8" s="92">
        <v>37.5</v>
      </c>
      <c r="T8" s="92">
        <v>39.299999999999997</v>
      </c>
      <c r="U8" s="92">
        <v>40.4</v>
      </c>
      <c r="V8" s="92">
        <v>41.43</v>
      </c>
      <c r="W8" s="92">
        <v>42.32</v>
      </c>
      <c r="X8" s="92">
        <v>43.27</v>
      </c>
      <c r="Y8" s="92">
        <v>44.4</v>
      </c>
    </row>
    <row r="9" spans="1:25" s="97" customFormat="1" x14ac:dyDescent="0.25">
      <c r="A9" s="99" t="s">
        <v>204</v>
      </c>
      <c r="B9" s="92">
        <v>39.700000000000003</v>
      </c>
      <c r="C9" s="92">
        <v>40.08</v>
      </c>
      <c r="D9" s="92">
        <v>40.26</v>
      </c>
      <c r="E9" s="92">
        <v>39.57</v>
      </c>
      <c r="F9" s="92">
        <v>39.31</v>
      </c>
      <c r="G9" s="92">
        <v>38.81</v>
      </c>
      <c r="H9" s="92">
        <v>38.71</v>
      </c>
      <c r="I9" s="92">
        <v>39.43</v>
      </c>
      <c r="J9" s="92">
        <v>40.299999999999997</v>
      </c>
      <c r="K9" s="92">
        <v>40.19</v>
      </c>
      <c r="L9" s="98">
        <v>39.869999999999997</v>
      </c>
      <c r="M9" s="98">
        <v>39.9</v>
      </c>
      <c r="N9" s="98">
        <v>39.700000000000003</v>
      </c>
      <c r="O9" s="98">
        <v>39.229999999999997</v>
      </c>
      <c r="P9" s="98">
        <v>39.200000000000003</v>
      </c>
      <c r="Q9" s="92">
        <v>39.46</v>
      </c>
      <c r="R9" s="92">
        <v>39.83</v>
      </c>
      <c r="S9" s="92">
        <v>40.299999999999997</v>
      </c>
      <c r="T9" s="92">
        <v>40.299999999999997</v>
      </c>
      <c r="U9" s="92">
        <v>40.700000000000003</v>
      </c>
      <c r="V9" s="92">
        <v>40.86</v>
      </c>
      <c r="W9" s="92">
        <v>40.049999999999997</v>
      </c>
      <c r="X9" s="92">
        <v>39.58</v>
      </c>
      <c r="Y9" s="92">
        <v>40.299999999999997</v>
      </c>
    </row>
    <row r="10" spans="1:25" s="97" customFormat="1" x14ac:dyDescent="0.25">
      <c r="A10" s="99" t="s">
        <v>58</v>
      </c>
      <c r="B10" s="92">
        <v>39.5</v>
      </c>
      <c r="C10" s="92">
        <v>40.479999999999997</v>
      </c>
      <c r="D10" s="92">
        <v>41.41</v>
      </c>
      <c r="E10" s="92">
        <v>41.74</v>
      </c>
      <c r="F10" s="92">
        <v>41.47</v>
      </c>
      <c r="G10" s="92">
        <v>41.620000000000005</v>
      </c>
      <c r="H10" s="92">
        <v>41.99</v>
      </c>
      <c r="I10" s="92">
        <v>42.59</v>
      </c>
      <c r="J10" s="92">
        <v>42.7</v>
      </c>
      <c r="K10" s="92">
        <v>42.68</v>
      </c>
      <c r="L10" s="98">
        <v>41.94</v>
      </c>
      <c r="M10" s="98">
        <v>41.9</v>
      </c>
      <c r="N10" s="98">
        <v>42.07</v>
      </c>
      <c r="O10" s="98">
        <v>42.02</v>
      </c>
      <c r="P10" s="98">
        <v>41.9</v>
      </c>
      <c r="Q10" s="92">
        <v>42.1</v>
      </c>
      <c r="R10" s="92">
        <v>42.58</v>
      </c>
      <c r="S10" s="92">
        <v>42.8</v>
      </c>
      <c r="T10" s="92">
        <v>42.6</v>
      </c>
      <c r="U10" s="92">
        <v>42.3</v>
      </c>
      <c r="V10" s="92">
        <v>41.85</v>
      </c>
      <c r="W10" s="92">
        <v>41.28</v>
      </c>
      <c r="X10" s="92">
        <v>40.950000000000003</v>
      </c>
      <c r="Y10" s="92">
        <v>40.200000000000003</v>
      </c>
    </row>
    <row r="11" spans="1:25" s="97" customFormat="1" x14ac:dyDescent="0.25">
      <c r="A11" s="99" t="s">
        <v>144</v>
      </c>
      <c r="B11" s="92">
        <v>51</v>
      </c>
      <c r="C11" s="92">
        <v>50.94</v>
      </c>
      <c r="D11" s="92">
        <v>50.72</v>
      </c>
      <c r="E11" s="92">
        <v>50.36</v>
      </c>
      <c r="F11" s="92">
        <v>49.95</v>
      </c>
      <c r="G11" s="92">
        <v>48.19</v>
      </c>
      <c r="H11" s="92">
        <v>50.05</v>
      </c>
      <c r="I11" s="92">
        <v>50.23</v>
      </c>
      <c r="J11" s="92">
        <v>50.8</v>
      </c>
      <c r="K11" s="92">
        <v>50.83</v>
      </c>
      <c r="L11" s="98">
        <v>48.8</v>
      </c>
      <c r="M11" s="98">
        <v>48.61</v>
      </c>
      <c r="N11" s="98">
        <v>48.09</v>
      </c>
      <c r="O11" s="98">
        <v>47.64</v>
      </c>
      <c r="P11" s="98">
        <v>47.54</v>
      </c>
      <c r="Q11" s="92">
        <v>47.22</v>
      </c>
      <c r="R11" s="92">
        <v>46.77</v>
      </c>
      <c r="S11" s="92">
        <v>46.1</v>
      </c>
      <c r="T11" s="92">
        <v>45.91</v>
      </c>
      <c r="U11" s="92">
        <v>45.82</v>
      </c>
      <c r="V11" s="92">
        <v>46.2</v>
      </c>
      <c r="W11" s="92">
        <v>46.47</v>
      </c>
      <c r="X11" s="92">
        <v>45.9</v>
      </c>
      <c r="Y11" s="92">
        <v>46.150500004887633</v>
      </c>
    </row>
    <row r="12" spans="1:25" s="97" customFormat="1" x14ac:dyDescent="0.25">
      <c r="A12" s="99" t="s">
        <v>59</v>
      </c>
      <c r="B12" s="92">
        <v>46.2</v>
      </c>
      <c r="C12" s="92">
        <v>46.6</v>
      </c>
      <c r="D12" s="92">
        <v>47.26</v>
      </c>
      <c r="E12" s="92">
        <v>47.21</v>
      </c>
      <c r="F12" s="92">
        <v>47.88</v>
      </c>
      <c r="G12" s="92">
        <v>49.7</v>
      </c>
      <c r="H12" s="92">
        <v>48.07</v>
      </c>
      <c r="I12" s="92">
        <v>48.05</v>
      </c>
      <c r="J12" s="92">
        <v>47.8</v>
      </c>
      <c r="K12" s="92">
        <v>48.64</v>
      </c>
      <c r="L12" s="98">
        <v>49.22</v>
      </c>
      <c r="M12" s="98">
        <v>49.6</v>
      </c>
      <c r="N12" s="98">
        <v>49.09</v>
      </c>
      <c r="O12" s="98">
        <v>49.66</v>
      </c>
      <c r="P12" s="98">
        <v>49.7</v>
      </c>
      <c r="Q12" s="92">
        <v>49.65</v>
      </c>
      <c r="R12" s="92">
        <v>50.34</v>
      </c>
      <c r="S12" s="92">
        <v>51.1</v>
      </c>
      <c r="T12" s="92">
        <v>50.9</v>
      </c>
      <c r="U12" s="92">
        <v>50.7</v>
      </c>
      <c r="V12" s="92">
        <v>51.09</v>
      </c>
      <c r="W12" s="92">
        <v>51.38</v>
      </c>
      <c r="X12" s="92">
        <v>51.8</v>
      </c>
      <c r="Y12" s="92">
        <v>51.6</v>
      </c>
    </row>
    <row r="13" spans="1:25" s="97" customFormat="1" x14ac:dyDescent="0.25">
      <c r="A13" s="99" t="s">
        <v>60</v>
      </c>
      <c r="B13" s="92">
        <v>56.9</v>
      </c>
      <c r="C13" s="92">
        <v>58.2</v>
      </c>
      <c r="D13" s="92">
        <v>58.39</v>
      </c>
      <c r="E13" s="92">
        <v>58.6</v>
      </c>
      <c r="F13" s="92">
        <v>58.82</v>
      </c>
      <c r="G13" s="92">
        <v>58.940000000000005</v>
      </c>
      <c r="H13" s="92">
        <v>59</v>
      </c>
      <c r="I13" s="92">
        <v>58.92</v>
      </c>
      <c r="J13" s="92">
        <v>59.3</v>
      </c>
      <c r="K13" s="92">
        <v>59.08</v>
      </c>
      <c r="L13" s="98">
        <v>59.03</v>
      </c>
      <c r="M13" s="98">
        <v>59.2</v>
      </c>
      <c r="N13" s="98">
        <v>59.18</v>
      </c>
      <c r="O13" s="98">
        <v>59.28</v>
      </c>
      <c r="P13" s="98">
        <v>59.4</v>
      </c>
      <c r="Q13" s="92">
        <v>59.27</v>
      </c>
      <c r="R13" s="92">
        <v>59.44</v>
      </c>
      <c r="S13" s="92">
        <v>59.7</v>
      </c>
      <c r="T13" s="92">
        <v>60.2</v>
      </c>
      <c r="U13" s="92">
        <v>61</v>
      </c>
      <c r="V13" s="92">
        <v>61.71</v>
      </c>
      <c r="W13" s="92">
        <v>62.26</v>
      </c>
      <c r="X13" s="92">
        <v>62.79</v>
      </c>
      <c r="Y13" s="92">
        <v>63.3</v>
      </c>
    </row>
    <row r="14" spans="1:25" s="97" customFormat="1" x14ac:dyDescent="0.25">
      <c r="A14" s="99" t="s">
        <v>61</v>
      </c>
      <c r="B14" s="92">
        <v>57.7</v>
      </c>
      <c r="C14" s="92">
        <v>58.43</v>
      </c>
      <c r="D14" s="92">
        <v>59.15</v>
      </c>
      <c r="E14" s="92">
        <v>59.61</v>
      </c>
      <c r="F14" s="92">
        <v>60.23</v>
      </c>
      <c r="G14" s="92">
        <v>60.68</v>
      </c>
      <c r="H14" s="92">
        <v>61.11</v>
      </c>
      <c r="I14" s="92">
        <v>61.83</v>
      </c>
      <c r="J14" s="92">
        <v>62.1</v>
      </c>
      <c r="K14" s="92">
        <v>62.15</v>
      </c>
      <c r="L14" s="98">
        <v>62.33</v>
      </c>
      <c r="M14" s="98">
        <v>63</v>
      </c>
      <c r="N14" s="98">
        <v>63.04</v>
      </c>
      <c r="O14" s="98">
        <v>63.11</v>
      </c>
      <c r="P14" s="98">
        <v>63.5</v>
      </c>
      <c r="Q14" s="92">
        <v>63.85</v>
      </c>
      <c r="R14" s="92">
        <v>64.099999999999994</v>
      </c>
      <c r="S14" s="92">
        <v>64.5</v>
      </c>
      <c r="T14" s="92">
        <v>64</v>
      </c>
      <c r="U14" s="92">
        <v>65.3</v>
      </c>
      <c r="V14" s="92">
        <v>65.569999999999993</v>
      </c>
      <c r="W14" s="92">
        <v>66.05</v>
      </c>
      <c r="X14" s="92">
        <v>66.510000000000005</v>
      </c>
      <c r="Y14" s="92">
        <v>67.2</v>
      </c>
    </row>
    <row r="15" spans="1:25" s="97" customFormat="1" x14ac:dyDescent="0.25">
      <c r="A15" s="99" t="s">
        <v>63</v>
      </c>
      <c r="B15" s="92">
        <v>70.099999999999994</v>
      </c>
      <c r="C15" s="92">
        <v>71.5</v>
      </c>
      <c r="D15" s="92">
        <v>71.28</v>
      </c>
      <c r="E15" s="92">
        <v>71.09</v>
      </c>
      <c r="F15" s="92">
        <v>70.790000000000006</v>
      </c>
      <c r="G15" s="92">
        <v>70.95</v>
      </c>
      <c r="H15" s="92">
        <v>70.86</v>
      </c>
      <c r="I15" s="92">
        <v>70.92</v>
      </c>
      <c r="J15" s="92">
        <v>70.599999999999994</v>
      </c>
      <c r="K15" s="92">
        <v>70.069999999999993</v>
      </c>
      <c r="L15" s="98">
        <v>70.53</v>
      </c>
      <c r="M15" s="98">
        <v>70.400000000000006</v>
      </c>
      <c r="N15" s="98">
        <v>70.069999999999993</v>
      </c>
      <c r="O15" s="98">
        <v>69.7</v>
      </c>
      <c r="P15" s="98">
        <v>70.099999999999994</v>
      </c>
      <c r="Q15" s="92">
        <v>69.739999999999995</v>
      </c>
      <c r="R15" s="92">
        <v>69.739999999999995</v>
      </c>
      <c r="S15" s="92">
        <v>69.599999999999994</v>
      </c>
      <c r="T15" s="92">
        <v>69.5</v>
      </c>
      <c r="U15" s="92">
        <v>69.7</v>
      </c>
      <c r="V15" s="92">
        <v>69.69</v>
      </c>
      <c r="W15" s="92">
        <v>70.22</v>
      </c>
      <c r="X15" s="92">
        <v>70.59</v>
      </c>
      <c r="Y15" s="92">
        <v>70.900000000000006</v>
      </c>
    </row>
    <row r="16" spans="1:25" s="97" customFormat="1" x14ac:dyDescent="0.25">
      <c r="A16" s="99" t="s">
        <v>62</v>
      </c>
      <c r="B16" s="92">
        <v>81.2</v>
      </c>
      <c r="C16" s="92">
        <v>82.01</v>
      </c>
      <c r="D16" s="92">
        <v>82.98</v>
      </c>
      <c r="E16" s="92">
        <v>83.68</v>
      </c>
      <c r="F16" s="92">
        <v>83.63</v>
      </c>
      <c r="G16" s="92">
        <v>79.690000000000012</v>
      </c>
      <c r="H16" s="92">
        <v>82.37</v>
      </c>
      <c r="I16" s="92">
        <v>81.62</v>
      </c>
      <c r="J16" s="92">
        <v>81.099999999999994</v>
      </c>
      <c r="K16" s="92">
        <v>83.61</v>
      </c>
      <c r="L16" s="98">
        <v>83.26</v>
      </c>
      <c r="M16" s="98">
        <v>83.3</v>
      </c>
      <c r="N16" s="98">
        <v>84.03</v>
      </c>
      <c r="O16" s="98">
        <v>84.03</v>
      </c>
      <c r="P16" s="98">
        <v>83.9</v>
      </c>
      <c r="Q16" s="98">
        <v>84.5</v>
      </c>
      <c r="R16" s="98">
        <v>84.63</v>
      </c>
      <c r="S16" s="98">
        <v>85</v>
      </c>
      <c r="T16" s="98">
        <v>85.6</v>
      </c>
      <c r="U16" s="98">
        <v>84.4</v>
      </c>
      <c r="V16" s="98">
        <v>86.72</v>
      </c>
      <c r="W16" s="98">
        <v>86.72</v>
      </c>
      <c r="X16" s="98">
        <v>84.27</v>
      </c>
      <c r="Y16" s="98">
        <v>83.7</v>
      </c>
    </row>
    <row r="17" spans="1:25" s="97" customFormat="1" x14ac:dyDescent="0.25">
      <c r="A17" s="100"/>
      <c r="B17" s="98"/>
      <c r="C17" s="98"/>
      <c r="D17" s="98"/>
      <c r="E17" s="98"/>
      <c r="F17" s="98"/>
      <c r="G17" s="98"/>
      <c r="H17" s="98"/>
      <c r="I17" s="98"/>
      <c r="J17" s="98"/>
      <c r="K17" s="98"/>
      <c r="L17" s="98"/>
      <c r="M17" s="92"/>
      <c r="N17" s="92"/>
      <c r="O17" s="92"/>
      <c r="P17" s="92"/>
      <c r="Q17" s="92"/>
      <c r="R17" s="92"/>
      <c r="S17" s="92"/>
      <c r="T17" s="92"/>
      <c r="U17" s="92"/>
      <c r="V17" s="92"/>
      <c r="W17" s="92"/>
      <c r="X17" s="92"/>
      <c r="Y17" s="92"/>
    </row>
    <row r="18" spans="1:25" s="104" customFormat="1" x14ac:dyDescent="0.25">
      <c r="A18" s="105" t="s">
        <v>106</v>
      </c>
      <c r="B18" s="106">
        <v>55.1</v>
      </c>
      <c r="C18" s="106">
        <v>56.1</v>
      </c>
      <c r="D18" s="106">
        <v>56.1</v>
      </c>
      <c r="E18" s="106">
        <v>56.4</v>
      </c>
      <c r="F18" s="106">
        <v>56.5</v>
      </c>
      <c r="G18" s="106">
        <v>56.6</v>
      </c>
      <c r="H18" s="106">
        <v>56.7</v>
      </c>
      <c r="I18" s="106">
        <v>56.9</v>
      </c>
      <c r="J18" s="106">
        <v>57.8</v>
      </c>
      <c r="K18" s="106">
        <v>57.6</v>
      </c>
      <c r="L18" s="106">
        <v>57.19</v>
      </c>
      <c r="M18" s="106">
        <v>56.79</v>
      </c>
      <c r="N18" s="106">
        <v>56.96</v>
      </c>
      <c r="O18" s="106">
        <v>56.9</v>
      </c>
      <c r="P18" s="106">
        <v>57</v>
      </c>
      <c r="Q18" s="106">
        <v>56.8</v>
      </c>
      <c r="R18" s="106">
        <v>56.8</v>
      </c>
      <c r="S18" s="106">
        <v>56.9</v>
      </c>
      <c r="T18" s="106">
        <v>57.4</v>
      </c>
      <c r="U18" s="106">
        <v>58</v>
      </c>
      <c r="V18" s="106">
        <v>58.33</v>
      </c>
      <c r="W18" s="175">
        <v>58.9</v>
      </c>
      <c r="X18" s="175">
        <v>59.3</v>
      </c>
      <c r="Y18" s="175">
        <v>59.5</v>
      </c>
    </row>
    <row r="19" spans="1:25" s="104" customFormat="1" x14ac:dyDescent="0.25">
      <c r="A19" s="155"/>
      <c r="B19" s="156"/>
      <c r="C19" s="156"/>
      <c r="D19" s="156"/>
      <c r="E19" s="156"/>
      <c r="F19" s="156"/>
      <c r="G19" s="156"/>
      <c r="H19" s="156"/>
      <c r="I19" s="156"/>
      <c r="J19" s="156"/>
      <c r="K19" s="156"/>
      <c r="L19" s="156"/>
      <c r="M19" s="33"/>
      <c r="N19" s="33"/>
      <c r="O19" s="33"/>
      <c r="P19" s="33"/>
      <c r="Q19" s="33"/>
      <c r="R19" s="33"/>
      <c r="S19" s="33"/>
      <c r="T19" s="33"/>
      <c r="U19" s="33"/>
      <c r="V19" s="33"/>
      <c r="W19" s="33"/>
    </row>
    <row r="20" spans="1:25" x14ac:dyDescent="0.25">
      <c r="A20" s="33" t="s">
        <v>143</v>
      </c>
    </row>
    <row r="21" spans="1:25" x14ac:dyDescent="0.25">
      <c r="A21" s="8" t="s">
        <v>173</v>
      </c>
      <c r="B21" s="85"/>
      <c r="C21" s="85"/>
      <c r="D21" s="85"/>
      <c r="E21" s="85"/>
      <c r="F21" s="85"/>
      <c r="G21" s="7"/>
      <c r="H21" s="7"/>
    </row>
    <row r="22" spans="1:25" x14ac:dyDescent="0.25">
      <c r="A22" s="16" t="s">
        <v>301</v>
      </c>
      <c r="B22" s="87"/>
      <c r="C22" s="87"/>
      <c r="D22" s="87"/>
      <c r="E22" s="87"/>
      <c r="F22" s="87"/>
      <c r="G22" s="87"/>
      <c r="H22" s="87"/>
      <c r="I22" s="87"/>
      <c r="R22" s="37"/>
    </row>
    <row r="25" spans="1:25" x14ac:dyDescent="0.25">
      <c r="A25" s="37" t="s">
        <v>255</v>
      </c>
    </row>
    <row r="27" spans="1:25" x14ac:dyDescent="0.25">
      <c r="A27" s="183"/>
      <c r="B27" s="183" t="s">
        <v>51</v>
      </c>
      <c r="C27" s="183" t="s">
        <v>52</v>
      </c>
      <c r="D27" s="183" t="s">
        <v>26</v>
      </c>
      <c r="E27" s="183" t="s">
        <v>27</v>
      </c>
      <c r="F27" s="183" t="s">
        <v>28</v>
      </c>
      <c r="G27" s="183" t="s">
        <v>29</v>
      </c>
      <c r="H27" s="183" t="s">
        <v>30</v>
      </c>
      <c r="I27" s="183" t="s">
        <v>31</v>
      </c>
      <c r="J27" s="183" t="s">
        <v>32</v>
      </c>
      <c r="K27" s="183" t="s">
        <v>33</v>
      </c>
      <c r="L27" s="183" t="s">
        <v>140</v>
      </c>
      <c r="M27" s="183" t="s">
        <v>172</v>
      </c>
      <c r="N27" s="183" t="s">
        <v>200</v>
      </c>
      <c r="O27" s="219" t="s">
        <v>251</v>
      </c>
    </row>
    <row r="28" spans="1:25" x14ac:dyDescent="0.25">
      <c r="A28" s="102" t="s">
        <v>203</v>
      </c>
      <c r="B28" s="198">
        <v>1296.175</v>
      </c>
      <c r="C28" s="198">
        <v>1316.21</v>
      </c>
      <c r="D28" s="198">
        <v>1328.674</v>
      </c>
      <c r="E28" s="198">
        <v>1353.903</v>
      </c>
      <c r="F28" s="198">
        <v>1374.1310000000001</v>
      </c>
      <c r="G28" s="198">
        <v>1406.3530000000001</v>
      </c>
      <c r="H28" s="198">
        <v>1433.0409999999999</v>
      </c>
      <c r="I28" s="198">
        <v>1472.866</v>
      </c>
      <c r="J28" s="198">
        <v>1507.423</v>
      </c>
      <c r="K28" s="198">
        <v>1546.942</v>
      </c>
      <c r="L28" s="198">
        <v>1601.19</v>
      </c>
      <c r="M28" s="198">
        <v>1656.348</v>
      </c>
      <c r="N28" s="198">
        <v>1637.2149999999999</v>
      </c>
      <c r="O28" s="198">
        <v>1658.444</v>
      </c>
    </row>
    <row r="29" spans="1:25" x14ac:dyDescent="0.25">
      <c r="A29" s="102"/>
      <c r="B29" s="198"/>
      <c r="C29" s="198"/>
      <c r="D29" s="198"/>
      <c r="E29" s="198"/>
      <c r="F29" s="198"/>
      <c r="G29" s="198"/>
      <c r="H29" s="198"/>
      <c r="I29" s="198"/>
      <c r="J29" s="198"/>
      <c r="K29" s="198"/>
      <c r="L29" s="198"/>
      <c r="M29" s="198"/>
      <c r="N29" s="198"/>
      <c r="O29" s="198"/>
    </row>
    <row r="30" spans="1:25" x14ac:dyDescent="0.25">
      <c r="A30" s="99" t="s">
        <v>57</v>
      </c>
      <c r="B30" s="199">
        <v>32.027999999999999</v>
      </c>
      <c r="C30" s="199">
        <v>33.305999999999997</v>
      </c>
      <c r="D30" s="199">
        <v>36.204000000000001</v>
      </c>
      <c r="E30" s="199">
        <v>37.073</v>
      </c>
      <c r="F30" s="199">
        <v>38.395000000000003</v>
      </c>
      <c r="G30" s="200">
        <v>39.396999999999998</v>
      </c>
      <c r="H30" s="200">
        <v>40.901000000000003</v>
      </c>
      <c r="I30" s="200">
        <v>42.072000000000003</v>
      </c>
      <c r="J30" s="200">
        <v>45.415999999999997</v>
      </c>
      <c r="K30" s="200">
        <v>47.569000000000003</v>
      </c>
      <c r="L30" s="200">
        <v>49.670999999999999</v>
      </c>
      <c r="M30" s="200">
        <v>51.332999999999998</v>
      </c>
      <c r="N30" s="200">
        <v>52.515000000000001</v>
      </c>
      <c r="O30" s="200">
        <v>51.731000000000002</v>
      </c>
    </row>
    <row r="31" spans="1:25" x14ac:dyDescent="0.25">
      <c r="A31" s="99" t="s">
        <v>87</v>
      </c>
      <c r="B31" s="199">
        <v>108.539</v>
      </c>
      <c r="C31" s="199">
        <v>105.989</v>
      </c>
      <c r="D31" s="199">
        <v>110.51900000000001</v>
      </c>
      <c r="E31" s="199">
        <v>113.76300000000001</v>
      </c>
      <c r="F31" s="199">
        <v>110.256</v>
      </c>
      <c r="G31" s="200">
        <v>116.021</v>
      </c>
      <c r="H31" s="200">
        <v>119.926</v>
      </c>
      <c r="I31" s="200">
        <v>123.024</v>
      </c>
      <c r="J31" s="200">
        <v>128.55199999999999</v>
      </c>
      <c r="K31" s="200">
        <v>135.446</v>
      </c>
      <c r="L31" s="200">
        <v>144.16399999999999</v>
      </c>
      <c r="M31" s="200">
        <v>150.66499999999999</v>
      </c>
      <c r="N31" s="200">
        <v>149.95699999999999</v>
      </c>
      <c r="O31" s="200">
        <v>149.36500000000001</v>
      </c>
    </row>
    <row r="32" spans="1:25" x14ac:dyDescent="0.25">
      <c r="A32" s="99" t="s">
        <v>204</v>
      </c>
      <c r="B32" s="199">
        <v>46.040999999999997</v>
      </c>
      <c r="C32" s="199">
        <v>43.713000000000001</v>
      </c>
      <c r="D32" s="199">
        <v>45.481999999999999</v>
      </c>
      <c r="E32" s="199">
        <v>45.420999999999999</v>
      </c>
      <c r="F32" s="199">
        <v>45.588000000000001</v>
      </c>
      <c r="G32" s="200">
        <v>45.850999999999999</v>
      </c>
      <c r="H32" s="200">
        <v>46.423999999999999</v>
      </c>
      <c r="I32" s="200">
        <v>47.097999999999999</v>
      </c>
      <c r="J32" s="200">
        <v>48.191000000000003</v>
      </c>
      <c r="K32" s="200">
        <v>49.116</v>
      </c>
      <c r="L32" s="200">
        <v>49.412999999999997</v>
      </c>
      <c r="M32" s="200">
        <v>46.08</v>
      </c>
      <c r="N32" s="200">
        <v>42.456000000000003</v>
      </c>
      <c r="O32" s="200">
        <v>57.613</v>
      </c>
    </row>
    <row r="33" spans="1:18" x14ac:dyDescent="0.25">
      <c r="A33" s="99" t="s">
        <v>58</v>
      </c>
      <c r="B33" s="199">
        <v>33.502000000000002</v>
      </c>
      <c r="C33" s="199">
        <v>33.686</v>
      </c>
      <c r="D33" s="199">
        <v>34.588000000000001</v>
      </c>
      <c r="E33" s="199">
        <v>35.091000000000001</v>
      </c>
      <c r="F33" s="199">
        <v>35.152000000000001</v>
      </c>
      <c r="G33" s="200">
        <v>36.158999999999999</v>
      </c>
      <c r="H33" s="200">
        <v>36.816000000000003</v>
      </c>
      <c r="I33" s="200">
        <v>37.006999999999998</v>
      </c>
      <c r="J33" s="200">
        <v>36.223999999999997</v>
      </c>
      <c r="K33" s="200">
        <v>35.938000000000002</v>
      </c>
      <c r="L33" s="200">
        <v>35.533999999999999</v>
      </c>
      <c r="M33" s="200">
        <v>34.412999999999997</v>
      </c>
      <c r="N33" s="200">
        <v>33.234999999999999</v>
      </c>
      <c r="O33" s="200">
        <v>33.112000000000002</v>
      </c>
    </row>
    <row r="34" spans="1:18" x14ac:dyDescent="0.25">
      <c r="A34" s="99" t="s">
        <v>144</v>
      </c>
      <c r="B34" s="199">
        <v>142.68600000000001</v>
      </c>
      <c r="C34" s="199">
        <v>146.38200000000001</v>
      </c>
      <c r="D34" s="199">
        <v>151.71899999999999</v>
      </c>
      <c r="E34" s="199">
        <v>150.46199999999999</v>
      </c>
      <c r="F34" s="199">
        <v>149.267</v>
      </c>
      <c r="G34" s="200">
        <v>148.75800000000001</v>
      </c>
      <c r="H34" s="200">
        <v>149.81</v>
      </c>
      <c r="I34" s="200">
        <v>149.97499999999999</v>
      </c>
      <c r="J34" s="200">
        <v>153.81700000000001</v>
      </c>
      <c r="K34" s="200">
        <v>156.619</v>
      </c>
      <c r="L34" s="200">
        <v>173.96899999999999</v>
      </c>
      <c r="M34" s="200">
        <v>189.98500000000001</v>
      </c>
      <c r="N34" s="200">
        <v>186.67599999999999</v>
      </c>
      <c r="O34" s="200">
        <v>188.846</v>
      </c>
    </row>
    <row r="35" spans="1:18" x14ac:dyDescent="0.25">
      <c r="A35" s="99" t="s">
        <v>59</v>
      </c>
      <c r="B35" s="199">
        <v>59.713000000000001</v>
      </c>
      <c r="C35" s="199">
        <v>62.859000000000002</v>
      </c>
      <c r="D35" s="199">
        <v>64.331999999999994</v>
      </c>
      <c r="E35" s="199">
        <v>66.628</v>
      </c>
      <c r="F35" s="199">
        <v>63.186999999999998</v>
      </c>
      <c r="G35" s="200">
        <v>67.921000000000006</v>
      </c>
      <c r="H35" s="200">
        <v>76.48</v>
      </c>
      <c r="I35" s="200">
        <v>88.686000000000007</v>
      </c>
      <c r="J35" s="200">
        <v>95.478999999999999</v>
      </c>
      <c r="K35" s="200">
        <v>101.011</v>
      </c>
      <c r="L35" s="200">
        <v>112.07</v>
      </c>
      <c r="M35" s="200">
        <v>122.866</v>
      </c>
      <c r="N35" s="200">
        <v>126.83199999999999</v>
      </c>
      <c r="O35" s="200">
        <v>129.06200000000001</v>
      </c>
    </row>
    <row r="36" spans="1:18" x14ac:dyDescent="0.25">
      <c r="A36" s="99" t="s">
        <v>60</v>
      </c>
      <c r="B36" s="199">
        <v>225.78299999999999</v>
      </c>
      <c r="C36" s="199">
        <v>222.369</v>
      </c>
      <c r="D36" s="199">
        <v>230.49799999999999</v>
      </c>
      <c r="E36" s="199">
        <v>232.38900000000001</v>
      </c>
      <c r="F36" s="199">
        <v>232.155</v>
      </c>
      <c r="G36" s="200">
        <v>233.21600000000001</v>
      </c>
      <c r="H36" s="200">
        <v>231.71299999999999</v>
      </c>
      <c r="I36" s="200">
        <v>233.196</v>
      </c>
      <c r="J36" s="200">
        <v>239.72900000000001</v>
      </c>
      <c r="K36" s="200">
        <v>245.08799999999999</v>
      </c>
      <c r="L36" s="200">
        <v>252.76900000000001</v>
      </c>
      <c r="M36" s="200">
        <v>255.95400000000001</v>
      </c>
      <c r="N36" s="200">
        <v>243.977</v>
      </c>
      <c r="O36" s="200">
        <v>236.364</v>
      </c>
    </row>
    <row r="37" spans="1:18" x14ac:dyDescent="0.25">
      <c r="A37" s="99" t="s">
        <v>61</v>
      </c>
      <c r="B37" s="199">
        <v>126.464</v>
      </c>
      <c r="C37" s="199">
        <v>125.342</v>
      </c>
      <c r="D37" s="199">
        <v>132.65</v>
      </c>
      <c r="E37" s="199">
        <v>136.46799999999999</v>
      </c>
      <c r="F37" s="199">
        <v>139.35900000000001</v>
      </c>
      <c r="G37" s="200">
        <v>142.72200000000001</v>
      </c>
      <c r="H37" s="200">
        <v>144.654</v>
      </c>
      <c r="I37" s="200">
        <v>147.51900000000001</v>
      </c>
      <c r="J37" s="200">
        <v>148.90299999999999</v>
      </c>
      <c r="K37" s="200">
        <v>152.88200000000001</v>
      </c>
      <c r="L37" s="200">
        <v>142.46299999999999</v>
      </c>
      <c r="M37" s="200">
        <v>143.03100000000001</v>
      </c>
      <c r="N37" s="200">
        <v>149.58000000000001</v>
      </c>
      <c r="O37" s="200">
        <v>157.904</v>
      </c>
    </row>
    <row r="38" spans="1:18" x14ac:dyDescent="0.25">
      <c r="A38" s="99" t="s">
        <v>63</v>
      </c>
      <c r="B38" s="199">
        <v>302.93200000000002</v>
      </c>
      <c r="C38" s="199">
        <v>292.13</v>
      </c>
      <c r="D38" s="199">
        <v>302.57600000000002</v>
      </c>
      <c r="E38" s="199">
        <v>313.22899999999998</v>
      </c>
      <c r="F38" s="199">
        <v>324.714</v>
      </c>
      <c r="G38" s="200">
        <v>338.548</v>
      </c>
      <c r="H38" s="200">
        <v>344.45299999999997</v>
      </c>
      <c r="I38" s="200">
        <v>347.72899999999998</v>
      </c>
      <c r="J38" s="200">
        <v>351.68299999999999</v>
      </c>
      <c r="K38" s="200">
        <v>355.84</v>
      </c>
      <c r="L38" s="200">
        <v>363.709</v>
      </c>
      <c r="M38" s="200">
        <v>369.39</v>
      </c>
      <c r="N38" s="200">
        <v>351.54199999999997</v>
      </c>
      <c r="O38" s="200">
        <v>344.20800000000003</v>
      </c>
    </row>
    <row r="39" spans="1:18" x14ac:dyDescent="0.25">
      <c r="A39" s="99" t="s">
        <v>62</v>
      </c>
      <c r="B39" s="199">
        <v>114.36799999999999</v>
      </c>
      <c r="C39" s="199">
        <v>117.43300000000001</v>
      </c>
      <c r="D39" s="199">
        <v>111.70099999999999</v>
      </c>
      <c r="E39" s="199">
        <v>111.70099999999999</v>
      </c>
      <c r="F39" s="199">
        <v>114.45399999999999</v>
      </c>
      <c r="G39" s="199">
        <v>114.4</v>
      </c>
      <c r="H39" s="199">
        <v>114.771</v>
      </c>
      <c r="I39" s="199">
        <v>115.73099999999999</v>
      </c>
      <c r="J39" s="199">
        <v>116.649</v>
      </c>
      <c r="K39" s="199">
        <v>120.86499999999999</v>
      </c>
      <c r="L39" s="199">
        <v>122.78100000000001</v>
      </c>
      <c r="M39" s="199">
        <v>128.23400000000001</v>
      </c>
      <c r="N39" s="199">
        <v>128.315</v>
      </c>
      <c r="O39" s="199">
        <v>128.941</v>
      </c>
    </row>
    <row r="40" spans="1:18" x14ac:dyDescent="0.25">
      <c r="A40" s="100"/>
      <c r="B40" s="199"/>
      <c r="C40" s="200"/>
      <c r="D40" s="200"/>
      <c r="E40" s="200"/>
      <c r="F40" s="200"/>
      <c r="G40" s="200"/>
      <c r="H40" s="200"/>
      <c r="I40" s="200"/>
      <c r="J40" s="200"/>
      <c r="K40" s="200"/>
      <c r="L40" s="200"/>
      <c r="M40" s="200"/>
      <c r="N40" s="200"/>
      <c r="O40" s="200"/>
    </row>
    <row r="41" spans="1:18" x14ac:dyDescent="0.25">
      <c r="A41" s="105" t="s">
        <v>106</v>
      </c>
      <c r="B41" s="201">
        <v>811.72500000000002</v>
      </c>
      <c r="C41" s="201">
        <v>816.11800000000005</v>
      </c>
      <c r="D41" s="201">
        <v>822.05</v>
      </c>
      <c r="E41" s="201">
        <v>841.69299999999998</v>
      </c>
      <c r="F41" s="201">
        <v>859.96500000000003</v>
      </c>
      <c r="G41" s="201">
        <v>884.67100000000005</v>
      </c>
      <c r="H41" s="201">
        <v>895.87599999999998</v>
      </c>
      <c r="I41" s="201">
        <v>907.572</v>
      </c>
      <c r="J41" s="201">
        <v>926.39099999999996</v>
      </c>
      <c r="K41" s="201">
        <v>948.28099999999995</v>
      </c>
      <c r="L41" s="201">
        <v>962.476</v>
      </c>
      <c r="M41" s="202">
        <v>975.11199999999997</v>
      </c>
      <c r="N41" s="202">
        <v>947.73099999999999</v>
      </c>
      <c r="O41" s="202">
        <v>955.17700000000002</v>
      </c>
    </row>
    <row r="43" spans="1:18" x14ac:dyDescent="0.25">
      <c r="A43" s="33" t="s">
        <v>143</v>
      </c>
    </row>
    <row r="44" spans="1:18" x14ac:dyDescent="0.25">
      <c r="A44" s="8" t="s">
        <v>173</v>
      </c>
    </row>
    <row r="45" spans="1:18" x14ac:dyDescent="0.25">
      <c r="A45" s="16" t="s">
        <v>301</v>
      </c>
      <c r="R45" s="37"/>
    </row>
  </sheetData>
  <phoneticPr fontId="23" type="noConversion"/>
  <hyperlinks>
    <hyperlink ref="A2" location="Sommaire!A1" display="Sommair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5"/>
  <sheetViews>
    <sheetView workbookViewId="0">
      <pane xSplit="1" topLeftCell="B1" activePane="topRight" state="frozen"/>
      <selection pane="topRight" activeCell="A2" sqref="A2"/>
    </sheetView>
  </sheetViews>
  <sheetFormatPr baseColWidth="10" defaultRowHeight="13.2" x14ac:dyDescent="0.25"/>
  <cols>
    <col min="1" max="1" width="48" style="33" customWidth="1"/>
    <col min="2" max="2" width="10.5546875" style="33" customWidth="1"/>
    <col min="3" max="3" width="11" style="33" customWidth="1"/>
    <col min="4" max="4" width="10.77734375" style="33" customWidth="1"/>
    <col min="5" max="5" width="10.44140625" style="33" customWidth="1"/>
    <col min="6" max="6" width="11" style="33" customWidth="1"/>
    <col min="7" max="7" width="10.21875" style="33" customWidth="1"/>
    <col min="8" max="8" width="11.44140625" style="33" customWidth="1"/>
    <col min="9" max="10" width="10.5546875" style="33" customWidth="1"/>
    <col min="11" max="12" width="10.21875" style="33" customWidth="1"/>
    <col min="13" max="14" width="10.5546875" style="33" customWidth="1"/>
    <col min="15" max="16" width="11.21875" style="33" customWidth="1"/>
    <col min="17" max="17" width="10.21875" style="33" customWidth="1"/>
    <col min="18" max="18" width="11.21875" style="33" customWidth="1"/>
    <col min="19" max="19" width="11.77734375" style="33" customWidth="1"/>
    <col min="20" max="21" width="10.77734375" style="33" customWidth="1"/>
    <col min="22" max="22" width="11.77734375" style="33" customWidth="1"/>
    <col min="23" max="23" width="11" style="33" customWidth="1"/>
    <col min="24" max="24" width="10.77734375" style="33" customWidth="1"/>
    <col min="25" max="255" width="9.21875" style="33" customWidth="1"/>
    <col min="256" max="256" width="27.77734375" style="33" customWidth="1"/>
    <col min="257" max="257" width="33" style="33" customWidth="1"/>
    <col min="258" max="511" width="9.21875" style="33" customWidth="1"/>
    <col min="512" max="512" width="27.77734375" style="33" customWidth="1"/>
    <col min="513" max="513" width="33" style="33" customWidth="1"/>
    <col min="514" max="767" width="9.21875" style="33" customWidth="1"/>
    <col min="768" max="768" width="27.77734375" style="33" customWidth="1"/>
    <col min="769" max="769" width="33" style="33" customWidth="1"/>
    <col min="770" max="1023" width="9.21875" style="33" customWidth="1"/>
    <col min="1024" max="1024" width="27.77734375" style="33" customWidth="1"/>
    <col min="1025" max="1025" width="33" style="33" customWidth="1"/>
    <col min="1026" max="1279" width="9.21875" style="33" customWidth="1"/>
    <col min="1280" max="1280" width="27.77734375" style="33" customWidth="1"/>
    <col min="1281" max="1281" width="33" style="33" customWidth="1"/>
    <col min="1282" max="1535" width="9.21875" style="33" customWidth="1"/>
    <col min="1536" max="1536" width="27.77734375" style="33" customWidth="1"/>
    <col min="1537" max="1537" width="33" style="33" customWidth="1"/>
    <col min="1538" max="1791" width="9.21875" style="33" customWidth="1"/>
    <col min="1792" max="1792" width="27.77734375" style="33" customWidth="1"/>
    <col min="1793" max="1793" width="33" style="33" customWidth="1"/>
    <col min="1794" max="2047" width="9.21875" style="33" customWidth="1"/>
    <col min="2048" max="2048" width="27.77734375" style="33" customWidth="1"/>
    <col min="2049" max="2049" width="33" style="33" customWidth="1"/>
    <col min="2050" max="2303" width="9.21875" style="33" customWidth="1"/>
    <col min="2304" max="2304" width="27.77734375" style="33" customWidth="1"/>
    <col min="2305" max="2305" width="33" style="33" customWidth="1"/>
    <col min="2306" max="2559" width="9.21875" style="33" customWidth="1"/>
    <col min="2560" max="2560" width="27.77734375" style="33" customWidth="1"/>
    <col min="2561" max="2561" width="33" style="33" customWidth="1"/>
    <col min="2562" max="2815" width="9.21875" style="33" customWidth="1"/>
    <col min="2816" max="2816" width="27.77734375" style="33" customWidth="1"/>
    <col min="2817" max="2817" width="33" style="33" customWidth="1"/>
    <col min="2818" max="3071" width="9.21875" style="33" customWidth="1"/>
    <col min="3072" max="3072" width="27.77734375" style="33" customWidth="1"/>
    <col min="3073" max="3073" width="33" style="33" customWidth="1"/>
    <col min="3074" max="3327" width="9.21875" style="33" customWidth="1"/>
    <col min="3328" max="3328" width="27.77734375" style="33" customWidth="1"/>
    <col min="3329" max="3329" width="33" style="33" customWidth="1"/>
    <col min="3330" max="3583" width="9.21875" style="33" customWidth="1"/>
    <col min="3584" max="3584" width="27.77734375" style="33" customWidth="1"/>
    <col min="3585" max="3585" width="33" style="33" customWidth="1"/>
    <col min="3586" max="3839" width="9.21875" style="33" customWidth="1"/>
    <col min="3840" max="3840" width="27.77734375" style="33" customWidth="1"/>
    <col min="3841" max="3841" width="33" style="33" customWidth="1"/>
    <col min="3842" max="4095" width="9.21875" style="33" customWidth="1"/>
    <col min="4096" max="4096" width="27.77734375" style="33" customWidth="1"/>
    <col min="4097" max="4097" width="33" style="33" customWidth="1"/>
    <col min="4098" max="4351" width="9.21875" style="33" customWidth="1"/>
    <col min="4352" max="4352" width="27.77734375" style="33" customWidth="1"/>
    <col min="4353" max="4353" width="33" style="33" customWidth="1"/>
    <col min="4354" max="4607" width="9.21875" style="33" customWidth="1"/>
    <col min="4608" max="4608" width="27.77734375" style="33" customWidth="1"/>
    <col min="4609" max="4609" width="33" style="33" customWidth="1"/>
    <col min="4610" max="4863" width="9.21875" style="33" customWidth="1"/>
    <col min="4864" max="4864" width="27.77734375" style="33" customWidth="1"/>
    <col min="4865" max="4865" width="33" style="33" customWidth="1"/>
    <col min="4866" max="5119" width="9.21875" style="33" customWidth="1"/>
    <col min="5120" max="5120" width="27.77734375" style="33" customWidth="1"/>
    <col min="5121" max="5121" width="33" style="33" customWidth="1"/>
    <col min="5122" max="5375" width="9.21875" style="33" customWidth="1"/>
    <col min="5376" max="5376" width="27.77734375" style="33" customWidth="1"/>
    <col min="5377" max="5377" width="33" style="33" customWidth="1"/>
    <col min="5378" max="5631" width="9.21875" style="33" customWidth="1"/>
    <col min="5632" max="5632" width="27.77734375" style="33" customWidth="1"/>
    <col min="5633" max="5633" width="33" style="33" customWidth="1"/>
    <col min="5634" max="5887" width="9.21875" style="33" customWidth="1"/>
    <col min="5888" max="5888" width="27.77734375" style="33" customWidth="1"/>
    <col min="5889" max="5889" width="33" style="33" customWidth="1"/>
    <col min="5890" max="6143" width="9.21875" style="33" customWidth="1"/>
    <col min="6144" max="6144" width="27.77734375" style="33" customWidth="1"/>
    <col min="6145" max="6145" width="33" style="33" customWidth="1"/>
    <col min="6146" max="6399" width="9.21875" style="33" customWidth="1"/>
    <col min="6400" max="6400" width="27.77734375" style="33" customWidth="1"/>
    <col min="6401" max="6401" width="33" style="33" customWidth="1"/>
    <col min="6402" max="6655" width="9.21875" style="33" customWidth="1"/>
    <col min="6656" max="6656" width="27.77734375" style="33" customWidth="1"/>
    <col min="6657" max="6657" width="33" style="33" customWidth="1"/>
    <col min="6658" max="6911" width="9.21875" style="33" customWidth="1"/>
    <col min="6912" max="6912" width="27.77734375" style="33" customWidth="1"/>
    <col min="6913" max="6913" width="33" style="33" customWidth="1"/>
    <col min="6914" max="7167" width="9.21875" style="33" customWidth="1"/>
    <col min="7168" max="7168" width="27.77734375" style="33" customWidth="1"/>
    <col min="7169" max="7169" width="33" style="33" customWidth="1"/>
    <col min="7170" max="7423" width="9.21875" style="33" customWidth="1"/>
    <col min="7424" max="7424" width="27.77734375" style="33" customWidth="1"/>
    <col min="7425" max="7425" width="33" style="33" customWidth="1"/>
    <col min="7426" max="7679" width="9.21875" style="33" customWidth="1"/>
    <col min="7680" max="7680" width="27.77734375" style="33" customWidth="1"/>
    <col min="7681" max="7681" width="33" style="33" customWidth="1"/>
    <col min="7682" max="7935" width="9.21875" style="33" customWidth="1"/>
    <col min="7936" max="7936" width="27.77734375" style="33" customWidth="1"/>
    <col min="7937" max="7937" width="33" style="33" customWidth="1"/>
    <col min="7938" max="8191" width="9.21875" style="33" customWidth="1"/>
    <col min="8192" max="8192" width="27.77734375" style="33" customWidth="1"/>
    <col min="8193" max="8193" width="33" style="33" customWidth="1"/>
    <col min="8194" max="8447" width="9.21875" style="33" customWidth="1"/>
    <col min="8448" max="8448" width="27.77734375" style="33" customWidth="1"/>
    <col min="8449" max="8449" width="33" style="33" customWidth="1"/>
    <col min="8450" max="8703" width="9.21875" style="33" customWidth="1"/>
    <col min="8704" max="8704" width="27.77734375" style="33" customWidth="1"/>
    <col min="8705" max="8705" width="33" style="33" customWidth="1"/>
    <col min="8706" max="8959" width="9.21875" style="33" customWidth="1"/>
    <col min="8960" max="8960" width="27.77734375" style="33" customWidth="1"/>
    <col min="8961" max="8961" width="33" style="33" customWidth="1"/>
    <col min="8962" max="9215" width="9.21875" style="33" customWidth="1"/>
    <col min="9216" max="9216" width="27.77734375" style="33" customWidth="1"/>
    <col min="9217" max="9217" width="33" style="33" customWidth="1"/>
    <col min="9218" max="9471" width="9.21875" style="33" customWidth="1"/>
    <col min="9472" max="9472" width="27.77734375" style="33" customWidth="1"/>
    <col min="9473" max="9473" width="33" style="33" customWidth="1"/>
    <col min="9474" max="9727" width="9.21875" style="33" customWidth="1"/>
    <col min="9728" max="9728" width="27.77734375" style="33" customWidth="1"/>
    <col min="9729" max="9729" width="33" style="33" customWidth="1"/>
    <col min="9730" max="9983" width="9.21875" style="33" customWidth="1"/>
    <col min="9984" max="9984" width="27.77734375" style="33" customWidth="1"/>
    <col min="9985" max="9985" width="33" style="33" customWidth="1"/>
    <col min="9986" max="10239" width="9.21875" style="33" customWidth="1"/>
    <col min="10240" max="10240" width="27.77734375" style="33" customWidth="1"/>
    <col min="10241" max="10241" width="33" style="33" customWidth="1"/>
    <col min="10242" max="10495" width="9.21875" style="33" customWidth="1"/>
    <col min="10496" max="10496" width="27.77734375" style="33" customWidth="1"/>
    <col min="10497" max="10497" width="33" style="33" customWidth="1"/>
    <col min="10498" max="10751" width="9.21875" style="33" customWidth="1"/>
    <col min="10752" max="10752" width="27.77734375" style="33" customWidth="1"/>
    <col min="10753" max="10753" width="33" style="33" customWidth="1"/>
    <col min="10754" max="11007" width="9.21875" style="33" customWidth="1"/>
    <col min="11008" max="11008" width="27.77734375" style="33" customWidth="1"/>
    <col min="11009" max="11009" width="33" style="33" customWidth="1"/>
    <col min="11010" max="11263" width="9.21875" style="33" customWidth="1"/>
    <col min="11264" max="11264" width="27.77734375" style="33" customWidth="1"/>
    <col min="11265" max="11265" width="33" style="33" customWidth="1"/>
    <col min="11266" max="11519" width="9.21875" style="33" customWidth="1"/>
    <col min="11520" max="11520" width="27.77734375" style="33" customWidth="1"/>
    <col min="11521" max="11521" width="33" style="33" customWidth="1"/>
    <col min="11522" max="11775" width="9.21875" style="33" customWidth="1"/>
    <col min="11776" max="11776" width="27.77734375" style="33" customWidth="1"/>
    <col min="11777" max="11777" width="33" style="33" customWidth="1"/>
    <col min="11778" max="12031" width="9.21875" style="33" customWidth="1"/>
    <col min="12032" max="12032" width="27.77734375" style="33" customWidth="1"/>
    <col min="12033" max="12033" width="33" style="33" customWidth="1"/>
    <col min="12034" max="12287" width="9.21875" style="33" customWidth="1"/>
    <col min="12288" max="12288" width="27.77734375" style="33" customWidth="1"/>
    <col min="12289" max="12289" width="33" style="33" customWidth="1"/>
    <col min="12290" max="12543" width="9.21875" style="33" customWidth="1"/>
    <col min="12544" max="12544" width="27.77734375" style="33" customWidth="1"/>
    <col min="12545" max="12545" width="33" style="33" customWidth="1"/>
    <col min="12546" max="12799" width="9.21875" style="33" customWidth="1"/>
    <col min="12800" max="12800" width="27.77734375" style="33" customWidth="1"/>
    <col min="12801" max="12801" width="33" style="33" customWidth="1"/>
    <col min="12802" max="13055" width="9.21875" style="33" customWidth="1"/>
    <col min="13056" max="13056" width="27.77734375" style="33" customWidth="1"/>
    <col min="13057" max="13057" width="33" style="33" customWidth="1"/>
    <col min="13058" max="13311" width="9.21875" style="33" customWidth="1"/>
    <col min="13312" max="13312" width="27.77734375" style="33" customWidth="1"/>
    <col min="13313" max="13313" width="33" style="33" customWidth="1"/>
    <col min="13314" max="13567" width="9.21875" style="33" customWidth="1"/>
    <col min="13568" max="13568" width="27.77734375" style="33" customWidth="1"/>
    <col min="13569" max="13569" width="33" style="33" customWidth="1"/>
    <col min="13570" max="13823" width="9.21875" style="33" customWidth="1"/>
    <col min="13824" max="13824" width="27.77734375" style="33" customWidth="1"/>
    <col min="13825" max="13825" width="33" style="33" customWidth="1"/>
    <col min="13826" max="14079" width="9.21875" style="33" customWidth="1"/>
    <col min="14080" max="14080" width="27.77734375" style="33" customWidth="1"/>
    <col min="14081" max="14081" width="33" style="33" customWidth="1"/>
    <col min="14082" max="14335" width="9.21875" style="33" customWidth="1"/>
    <col min="14336" max="14336" width="27.77734375" style="33" customWidth="1"/>
    <col min="14337" max="14337" width="33" style="33" customWidth="1"/>
    <col min="14338" max="14591" width="9.21875" style="33" customWidth="1"/>
    <col min="14592" max="14592" width="27.77734375" style="33" customWidth="1"/>
    <col min="14593" max="14593" width="33" style="33" customWidth="1"/>
    <col min="14594" max="14847" width="9.21875" style="33" customWidth="1"/>
    <col min="14848" max="14848" width="27.77734375" style="33" customWidth="1"/>
    <col min="14849" max="14849" width="33" style="33" customWidth="1"/>
    <col min="14850" max="15103" width="9.21875" style="33" customWidth="1"/>
    <col min="15104" max="15104" width="27.77734375" style="33" customWidth="1"/>
    <col min="15105" max="15105" width="33" style="33" customWidth="1"/>
    <col min="15106" max="15359" width="9.21875" style="33" customWidth="1"/>
    <col min="15360" max="15360" width="27.77734375" style="33" customWidth="1"/>
    <col min="15361" max="15361" width="33" style="33" customWidth="1"/>
    <col min="15362" max="15615" width="9.21875" style="33" customWidth="1"/>
    <col min="15616" max="15616" width="27.77734375" style="33" customWidth="1"/>
    <col min="15617" max="15617" width="33" style="33" customWidth="1"/>
    <col min="15618" max="15871" width="9.21875" style="33" customWidth="1"/>
    <col min="15872" max="15872" width="27.77734375" style="33" customWidth="1"/>
    <col min="15873" max="15873" width="33" style="33" customWidth="1"/>
    <col min="15874" max="16127" width="9.21875" style="33" customWidth="1"/>
    <col min="16128" max="16128" width="27.77734375" style="33" customWidth="1"/>
    <col min="16129" max="16129" width="33" style="33" customWidth="1"/>
    <col min="16130" max="16384" width="9.21875" style="33" customWidth="1"/>
  </cols>
  <sheetData>
    <row r="1" spans="1:25" x14ac:dyDescent="0.25">
      <c r="A1" s="37" t="s">
        <v>258</v>
      </c>
      <c r="I1" s="34"/>
      <c r="J1" s="34"/>
      <c r="K1" s="34"/>
      <c r="L1" s="34"/>
      <c r="M1" s="34"/>
      <c r="N1" s="34"/>
      <c r="O1" s="34"/>
    </row>
    <row r="2" spans="1:25" ht="14.4" x14ac:dyDescent="0.25">
      <c r="A2" s="149" t="s">
        <v>123</v>
      </c>
      <c r="I2" s="34"/>
      <c r="J2" s="34"/>
      <c r="K2" s="34"/>
      <c r="L2" s="34"/>
      <c r="M2" s="34"/>
      <c r="N2" s="34"/>
      <c r="O2" s="34"/>
    </row>
    <row r="3" spans="1:25" x14ac:dyDescent="0.25">
      <c r="A3" s="36"/>
      <c r="I3" s="34"/>
      <c r="J3" s="34"/>
      <c r="K3" s="34"/>
      <c r="L3" s="34"/>
      <c r="M3" s="34"/>
      <c r="N3" s="34"/>
      <c r="O3" s="34"/>
    </row>
    <row r="4" spans="1:25" s="97" customFormat="1" x14ac:dyDescent="0.25">
      <c r="A4" s="73"/>
      <c r="B4" s="73" t="s">
        <v>98</v>
      </c>
      <c r="C4" s="73" t="s">
        <v>99</v>
      </c>
      <c r="D4" s="73" t="s">
        <v>100</v>
      </c>
      <c r="E4" s="73" t="s">
        <v>101</v>
      </c>
      <c r="F4" s="73" t="s">
        <v>102</v>
      </c>
      <c r="G4" s="73" t="s">
        <v>103</v>
      </c>
      <c r="H4" s="73" t="s">
        <v>104</v>
      </c>
      <c r="I4" s="73" t="s">
        <v>48</v>
      </c>
      <c r="J4" s="73" t="s">
        <v>49</v>
      </c>
      <c r="K4" s="73" t="s">
        <v>50</v>
      </c>
      <c r="L4" s="73" t="s">
        <v>51</v>
      </c>
      <c r="M4" s="73" t="s">
        <v>52</v>
      </c>
      <c r="N4" s="73" t="s">
        <v>26</v>
      </c>
      <c r="O4" s="73" t="s">
        <v>27</v>
      </c>
      <c r="P4" s="73" t="s">
        <v>28</v>
      </c>
      <c r="Q4" s="73" t="s">
        <v>29</v>
      </c>
      <c r="R4" s="73" t="s">
        <v>30</v>
      </c>
      <c r="S4" s="73" t="s">
        <v>31</v>
      </c>
      <c r="T4" s="73" t="s">
        <v>32</v>
      </c>
      <c r="U4" s="73" t="s">
        <v>33</v>
      </c>
      <c r="V4" s="144" t="s">
        <v>140</v>
      </c>
      <c r="W4" s="150" t="s">
        <v>172</v>
      </c>
      <c r="X4" s="183" t="s">
        <v>200</v>
      </c>
      <c r="Y4" s="219" t="s">
        <v>251</v>
      </c>
    </row>
    <row r="5" spans="1:25" s="104" customFormat="1" x14ac:dyDescent="0.25">
      <c r="A5" s="102" t="s">
        <v>64</v>
      </c>
      <c r="B5" s="107">
        <v>41.62</v>
      </c>
      <c r="C5" s="107">
        <v>41.86</v>
      </c>
      <c r="D5" s="107">
        <v>42.03</v>
      </c>
      <c r="E5" s="107">
        <v>42.36</v>
      </c>
      <c r="F5" s="107">
        <v>42.75</v>
      </c>
      <c r="G5" s="107">
        <v>43.36</v>
      </c>
      <c r="H5" s="107">
        <v>44.17</v>
      </c>
      <c r="I5" s="107">
        <v>45.2</v>
      </c>
      <c r="J5" s="103">
        <v>45.97</v>
      </c>
      <c r="K5" s="107">
        <v>46.15</v>
      </c>
      <c r="L5" s="107">
        <v>46.42</v>
      </c>
      <c r="M5" s="107">
        <v>46.88</v>
      </c>
      <c r="N5" s="107">
        <v>46.72</v>
      </c>
      <c r="O5" s="107">
        <v>46.69</v>
      </c>
      <c r="P5" s="107">
        <v>46.84</v>
      </c>
      <c r="Q5" s="107">
        <v>47.09</v>
      </c>
      <c r="R5" s="107">
        <v>47.36</v>
      </c>
      <c r="S5" s="103">
        <v>47.65</v>
      </c>
      <c r="T5" s="103">
        <v>47.61</v>
      </c>
      <c r="U5" s="103">
        <v>48.68</v>
      </c>
      <c r="V5" s="103">
        <v>48.7</v>
      </c>
      <c r="W5" s="103">
        <v>49.445520742868595</v>
      </c>
      <c r="X5" s="103">
        <v>50.610454249039847</v>
      </c>
      <c r="Y5" s="103">
        <v>51.2</v>
      </c>
    </row>
    <row r="6" spans="1:25" s="104" customFormat="1" x14ac:dyDescent="0.25">
      <c r="A6" s="102"/>
      <c r="B6" s="107"/>
      <c r="C6" s="107"/>
      <c r="D6" s="107"/>
      <c r="E6" s="107"/>
      <c r="F6" s="107"/>
      <c r="G6" s="107"/>
      <c r="H6" s="107"/>
      <c r="I6" s="107"/>
      <c r="J6" s="103"/>
      <c r="K6" s="107"/>
      <c r="L6" s="107"/>
      <c r="M6" s="107"/>
      <c r="N6" s="107"/>
      <c r="O6" s="107"/>
      <c r="P6" s="107"/>
      <c r="Q6" s="107"/>
      <c r="R6" s="107"/>
      <c r="S6" s="103"/>
      <c r="T6" s="103"/>
      <c r="U6" s="103"/>
      <c r="V6" s="103"/>
      <c r="W6" s="103"/>
      <c r="X6" s="103"/>
      <c r="Y6" s="103"/>
    </row>
    <row r="7" spans="1:25" s="97" customFormat="1" x14ac:dyDescent="0.25">
      <c r="A7" s="99" t="s">
        <v>107</v>
      </c>
      <c r="B7" s="98">
        <v>28.85</v>
      </c>
      <c r="C7" s="98">
        <v>28.67</v>
      </c>
      <c r="D7" s="98">
        <v>28.04</v>
      </c>
      <c r="E7" s="98">
        <v>27.65</v>
      </c>
      <c r="F7" s="98">
        <v>27.09</v>
      </c>
      <c r="G7" s="98">
        <v>27.12</v>
      </c>
      <c r="H7" s="98">
        <v>27.21</v>
      </c>
      <c r="I7" s="98">
        <v>27.6</v>
      </c>
      <c r="J7" s="92">
        <v>28.38</v>
      </c>
      <c r="K7" s="98">
        <v>28.19</v>
      </c>
      <c r="L7" s="98">
        <v>28.03</v>
      </c>
      <c r="M7" s="98">
        <v>28.26</v>
      </c>
      <c r="N7" s="98">
        <v>27.9</v>
      </c>
      <c r="O7" s="98">
        <v>27.99</v>
      </c>
      <c r="P7" s="98">
        <v>27.86</v>
      </c>
      <c r="Q7" s="98">
        <v>28.02</v>
      </c>
      <c r="R7" s="98">
        <v>28.08</v>
      </c>
      <c r="S7" s="92">
        <v>28.35</v>
      </c>
      <c r="T7" s="92">
        <v>28.9</v>
      </c>
      <c r="U7" s="92">
        <v>29.73</v>
      </c>
      <c r="V7" s="92">
        <v>30.51</v>
      </c>
      <c r="W7" s="92">
        <v>31.311624223812423</v>
      </c>
      <c r="X7" s="92">
        <v>32.005578661619303</v>
      </c>
      <c r="Y7" s="92">
        <v>33.299999999999997</v>
      </c>
    </row>
    <row r="8" spans="1:25" s="97" customFormat="1" x14ac:dyDescent="0.25">
      <c r="A8" s="99" t="s">
        <v>65</v>
      </c>
      <c r="B8" s="98">
        <v>56.64</v>
      </c>
      <c r="C8" s="98">
        <v>57.3</v>
      </c>
      <c r="D8" s="98">
        <v>57.02</v>
      </c>
      <c r="E8" s="98">
        <v>56.89</v>
      </c>
      <c r="F8" s="98">
        <v>57.18</v>
      </c>
      <c r="G8" s="98">
        <v>57.5</v>
      </c>
      <c r="H8" s="98">
        <v>57.85</v>
      </c>
      <c r="I8" s="98">
        <v>58.71</v>
      </c>
      <c r="J8" s="92">
        <v>58.96</v>
      </c>
      <c r="K8" s="98">
        <v>59.61</v>
      </c>
      <c r="L8" s="98">
        <v>59.54</v>
      </c>
      <c r="M8" s="98">
        <v>59.86</v>
      </c>
      <c r="N8" s="98">
        <v>59.85</v>
      </c>
      <c r="O8" s="98">
        <v>59.5</v>
      </c>
      <c r="P8" s="98">
        <v>59.27</v>
      </c>
      <c r="Q8" s="98">
        <v>59.94</v>
      </c>
      <c r="R8" s="98">
        <v>60.44</v>
      </c>
      <c r="S8" s="92">
        <v>60.82</v>
      </c>
      <c r="T8" s="92">
        <v>61.71</v>
      </c>
      <c r="U8" s="92">
        <v>62.76</v>
      </c>
      <c r="V8" s="92">
        <v>63.46</v>
      </c>
      <c r="W8" s="92">
        <v>64.74037512339585</v>
      </c>
      <c r="X8" s="92">
        <v>65.575167258890616</v>
      </c>
      <c r="Y8" s="92">
        <v>65.8</v>
      </c>
    </row>
    <row r="9" spans="1:25" s="97" customFormat="1" x14ac:dyDescent="0.25">
      <c r="A9" s="99" t="s">
        <v>66</v>
      </c>
      <c r="B9" s="98">
        <v>55.61</v>
      </c>
      <c r="C9" s="98">
        <v>56.59</v>
      </c>
      <c r="D9" s="98">
        <v>57.46</v>
      </c>
      <c r="E9" s="98">
        <v>58.04</v>
      </c>
      <c r="F9" s="98">
        <v>58.85</v>
      </c>
      <c r="G9" s="98">
        <v>59.45</v>
      </c>
      <c r="H9" s="98">
        <v>59.95</v>
      </c>
      <c r="I9" s="98">
        <v>60.78</v>
      </c>
      <c r="J9" s="92">
        <v>61.19</v>
      </c>
      <c r="K9" s="98">
        <v>61.28</v>
      </c>
      <c r="L9" s="98">
        <v>61.1</v>
      </c>
      <c r="M9" s="98">
        <v>61.97</v>
      </c>
      <c r="N9" s="98">
        <v>62.18</v>
      </c>
      <c r="O9" s="98">
        <v>62.02</v>
      </c>
      <c r="P9" s="98">
        <v>62.23</v>
      </c>
      <c r="Q9" s="98">
        <v>62.29</v>
      </c>
      <c r="R9" s="98">
        <v>62.38</v>
      </c>
      <c r="S9" s="92">
        <v>62.92</v>
      </c>
      <c r="T9" s="92">
        <v>62.76</v>
      </c>
      <c r="U9" s="92">
        <v>63.71</v>
      </c>
      <c r="V9" s="92">
        <v>64.34</v>
      </c>
      <c r="W9" s="92">
        <v>65.229025081522565</v>
      </c>
      <c r="X9" s="92">
        <v>65.549678726856328</v>
      </c>
      <c r="Y9" s="92">
        <v>66.099999999999994</v>
      </c>
    </row>
    <row r="10" spans="1:25" s="97" customFormat="1" x14ac:dyDescent="0.25">
      <c r="A10" s="99" t="s">
        <v>145</v>
      </c>
      <c r="B10" s="98"/>
      <c r="C10" s="98"/>
      <c r="D10" s="98"/>
      <c r="E10" s="98"/>
      <c r="F10" s="98"/>
      <c r="G10" s="98"/>
      <c r="H10" s="98"/>
      <c r="I10" s="98"/>
      <c r="J10" s="92"/>
      <c r="K10" s="98"/>
      <c r="L10" s="98">
        <v>63.18</v>
      </c>
      <c r="M10" s="98">
        <v>63.91</v>
      </c>
      <c r="N10" s="98">
        <v>64.099999999999994</v>
      </c>
      <c r="O10" s="98">
        <v>64.95</v>
      </c>
      <c r="P10" s="98">
        <v>66.34</v>
      </c>
      <c r="Q10" s="98">
        <v>67.760000000000005</v>
      </c>
      <c r="R10" s="98">
        <v>68.45</v>
      </c>
      <c r="S10" s="92">
        <v>68.599999999999994</v>
      </c>
      <c r="T10" s="92">
        <v>67.02</v>
      </c>
      <c r="U10" s="92">
        <v>69.78</v>
      </c>
      <c r="V10" s="92">
        <v>69.94</v>
      </c>
      <c r="W10" s="92">
        <v>69.745164710613878</v>
      </c>
      <c r="X10" s="92">
        <v>68.811939363077286</v>
      </c>
      <c r="Y10" s="92">
        <v>68.8</v>
      </c>
    </row>
    <row r="11" spans="1:25" s="97" customFormat="1" x14ac:dyDescent="0.25">
      <c r="A11" s="101" t="s">
        <v>67</v>
      </c>
      <c r="B11" s="108">
        <v>66.7</v>
      </c>
      <c r="C11" s="108">
        <v>66.73</v>
      </c>
      <c r="D11" s="108">
        <v>67.2</v>
      </c>
      <c r="E11" s="108">
        <v>67.36</v>
      </c>
      <c r="F11" s="108">
        <v>67.12</v>
      </c>
      <c r="G11" s="108">
        <v>66.73</v>
      </c>
      <c r="H11" s="108">
        <v>66.81</v>
      </c>
      <c r="I11" s="108">
        <v>67.08</v>
      </c>
      <c r="J11" s="93">
        <v>66.930000000000007</v>
      </c>
      <c r="K11" s="108">
        <v>66.91</v>
      </c>
      <c r="L11" s="108">
        <v>66.989999999999995</v>
      </c>
      <c r="M11" s="108">
        <v>66.239999999999995</v>
      </c>
      <c r="N11" s="108">
        <v>65.400000000000006</v>
      </c>
      <c r="O11" s="108">
        <v>64.98</v>
      </c>
      <c r="P11" s="108">
        <v>64.319999999999993</v>
      </c>
      <c r="Q11" s="108">
        <v>63.73</v>
      </c>
      <c r="R11" s="108">
        <v>63.92</v>
      </c>
      <c r="S11" s="93">
        <v>63.86</v>
      </c>
      <c r="T11" s="93">
        <v>64.84</v>
      </c>
      <c r="U11" s="93">
        <v>64.989999999999995</v>
      </c>
      <c r="V11" s="93">
        <v>65.58</v>
      </c>
      <c r="W11" s="93">
        <v>67.357327500497121</v>
      </c>
      <c r="X11" s="93">
        <v>70.200803212851397</v>
      </c>
      <c r="Y11" s="93">
        <v>72.2</v>
      </c>
    </row>
    <row r="12" spans="1:25" x14ac:dyDescent="0.25">
      <c r="B12" s="34"/>
      <c r="C12" s="35"/>
      <c r="D12" s="35"/>
    </row>
    <row r="13" spans="1:25" x14ac:dyDescent="0.25">
      <c r="A13" s="34" t="s">
        <v>184</v>
      </c>
    </row>
    <row r="14" spans="1:25" x14ac:dyDescent="0.25">
      <c r="A14" s="34" t="s">
        <v>185</v>
      </c>
    </row>
    <row r="15" spans="1:25" x14ac:dyDescent="0.25">
      <c r="A15" s="34" t="s">
        <v>183</v>
      </c>
    </row>
    <row r="16" spans="1:25" x14ac:dyDescent="0.25">
      <c r="A16" s="8" t="s">
        <v>173</v>
      </c>
      <c r="B16" s="57"/>
      <c r="C16" s="57"/>
      <c r="D16" s="57"/>
      <c r="E16" s="57"/>
      <c r="F16" s="57"/>
      <c r="G16" s="26"/>
      <c r="H16" s="26"/>
      <c r="I16" s="96"/>
    </row>
    <row r="17" spans="1:9" ht="14.4" x14ac:dyDescent="0.3">
      <c r="A17" s="22" t="s">
        <v>175</v>
      </c>
      <c r="B17" s="109"/>
      <c r="C17" s="109"/>
      <c r="D17" s="109"/>
      <c r="E17" s="109"/>
      <c r="F17" s="109"/>
      <c r="G17" s="109"/>
      <c r="H17" s="109"/>
      <c r="I17" s="109"/>
    </row>
    <row r="18" spans="1:9" ht="14.4" x14ac:dyDescent="0.3">
      <c r="A18" s="22"/>
      <c r="B18" s="109"/>
      <c r="C18" s="109"/>
      <c r="D18" s="109"/>
      <c r="E18" s="109"/>
      <c r="F18" s="109"/>
      <c r="G18" s="109"/>
      <c r="H18" s="109"/>
      <c r="I18" s="109"/>
    </row>
    <row r="20" spans="1:9" x14ac:dyDescent="0.25">
      <c r="A20" s="37" t="s">
        <v>259</v>
      </c>
    </row>
    <row r="22" spans="1:9" ht="14.25" customHeight="1" x14ac:dyDescent="0.25">
      <c r="A22" s="183"/>
      <c r="B22" s="183" t="s">
        <v>251</v>
      </c>
    </row>
    <row r="23" spans="1:9" x14ac:dyDescent="0.25">
      <c r="A23" s="102" t="s">
        <v>64</v>
      </c>
      <c r="B23" s="203">
        <v>313400</v>
      </c>
    </row>
    <row r="24" spans="1:9" x14ac:dyDescent="0.25">
      <c r="A24" s="102"/>
      <c r="B24" s="203"/>
    </row>
    <row r="25" spans="1:9" x14ac:dyDescent="0.25">
      <c r="A25" s="99" t="s">
        <v>107</v>
      </c>
      <c r="B25" s="204">
        <v>62660</v>
      </c>
    </row>
    <row r="26" spans="1:9" x14ac:dyDescent="0.25">
      <c r="A26" s="99" t="s">
        <v>65</v>
      </c>
      <c r="B26" s="204">
        <v>68525</v>
      </c>
    </row>
    <row r="27" spans="1:9" x14ac:dyDescent="0.25">
      <c r="A27" s="99" t="s">
        <v>66</v>
      </c>
      <c r="B27" s="204">
        <v>117482</v>
      </c>
    </row>
    <row r="28" spans="1:9" x14ac:dyDescent="0.25">
      <c r="A28" s="99" t="s">
        <v>145</v>
      </c>
      <c r="B28" s="204">
        <v>17473</v>
      </c>
    </row>
    <row r="29" spans="1:9" x14ac:dyDescent="0.25">
      <c r="A29" s="101" t="s">
        <v>67</v>
      </c>
      <c r="B29" s="205">
        <v>22949</v>
      </c>
    </row>
    <row r="31" spans="1:9" x14ac:dyDescent="0.25">
      <c r="A31" s="34" t="s">
        <v>184</v>
      </c>
    </row>
    <row r="32" spans="1:9" x14ac:dyDescent="0.25">
      <c r="A32" s="34" t="s">
        <v>185</v>
      </c>
    </row>
    <row r="33" spans="1:1" x14ac:dyDescent="0.25">
      <c r="A33" s="34" t="s">
        <v>183</v>
      </c>
    </row>
    <row r="34" spans="1:1" x14ac:dyDescent="0.25">
      <c r="A34" s="8" t="s">
        <v>173</v>
      </c>
    </row>
    <row r="35" spans="1:1" x14ac:dyDescent="0.25">
      <c r="A35" s="22" t="s">
        <v>175</v>
      </c>
    </row>
  </sheetData>
  <phoneticPr fontId="23" type="noConversion"/>
  <hyperlinks>
    <hyperlink ref="A2" location="Sommaire!A1" display="Sommaire"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Typhaine AUNAY</cp:lastModifiedBy>
  <dcterms:created xsi:type="dcterms:W3CDTF">2020-12-17T18:22:45Z</dcterms:created>
  <dcterms:modified xsi:type="dcterms:W3CDTF">2025-04-16T12:43:05Z</dcterms:modified>
</cp:coreProperties>
</file>