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tables/table2.xml" ContentType="application/vnd.openxmlformats-officedocument.spreadsheetml.tab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tables/table3.xml" ContentType="application/vnd.openxmlformats-officedocument.spreadsheetml.tabl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11.xml" ContentType="application/vnd.openxmlformats-officedocument.drawingml.chartshapes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4.xml" ContentType="application/vnd.openxmlformats-officedocument.drawingml.chartshapes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hidePivotFieldList="1"/>
  <mc:AlternateContent xmlns:mc="http://schemas.openxmlformats.org/markup-compatibility/2006">
    <mc:Choice Requires="x15">
      <x15ac:absPath xmlns:x15ac="http://schemas.microsoft.com/office/spreadsheetml/2010/11/ac" url="M:\str-dgesip-dgri-a\Observatoire Emploi ESR\EES 2024\X4 internet\"/>
    </mc:Choice>
  </mc:AlternateContent>
  <xr:revisionPtr revIDLastSave="0" documentId="13_ncr:1_{90948690-1C57-4884-9804-0C7CD3D1FED5}" xr6:coauthVersionLast="47" xr6:coauthVersionMax="47" xr10:uidLastSave="{00000000-0000-0000-0000-000000000000}"/>
  <bookViews>
    <workbookView xWindow="810" yWindow="-120" windowWidth="28110" windowHeight="16440" tabRatio="853" xr2:uid="{00000000-000D-0000-FFFF-FFFF00000000}"/>
  </bookViews>
  <sheets>
    <sheet name="Sommaire" sheetId="4" r:id="rId1"/>
    <sheet name="Visa" sheetId="13" r:id="rId2"/>
    <sheet name="Court sejour" sheetId="2" r:id="rId3"/>
    <sheet name="Long sejour" sheetId="3" r:id="rId4"/>
    <sheet name="Sér Visa CS" sheetId="7" r:id="rId5"/>
    <sheet name="Sér Visa LS" sheetId="8" r:id="rId6"/>
    <sheet name="solde migratoire chercheur" sheetId="17" r:id="rId7"/>
    <sheet name="Label HRS4R-HRE" sheetId="11" r:id="rId8"/>
  </sheets>
  <definedNames>
    <definedName name="_xlnm._FilterDatabase" localSheetId="7" hidden="1">'Label HRS4R-HRE'!$A$2:$C$58</definedName>
    <definedName name="_Toc182587515" localSheetId="0">Sommaire!$B$12</definedName>
    <definedName name="_xlnm.Print_Area" localSheetId="2">'Court sejour'!$A$1:$I$147</definedName>
    <definedName name="_xlnm.Print_Area" localSheetId="3">'Long sejour'!$A$1:$H$39</definedName>
    <definedName name="_xlnm.Print_Area" localSheetId="0">Sommaire!$A$1:$D$28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7" l="1"/>
  <c r="R23" i="17" l="1"/>
  <c r="R30" i="17"/>
  <c r="R53" i="17"/>
  <c r="R42" i="17"/>
  <c r="J31" i="13"/>
  <c r="J3" i="13" s="1"/>
  <c r="I31" i="13"/>
  <c r="I3" i="13" s="1"/>
  <c r="H31" i="13"/>
  <c r="G31" i="13"/>
  <c r="F31" i="13"/>
  <c r="E31" i="13"/>
  <c r="D31" i="13"/>
  <c r="D3" i="13" s="1"/>
  <c r="C31" i="13"/>
  <c r="B31" i="13"/>
  <c r="A31" i="13"/>
  <c r="J30" i="13"/>
  <c r="I30" i="13"/>
  <c r="H30" i="13"/>
  <c r="G30" i="13"/>
  <c r="F30" i="13"/>
  <c r="E30" i="13"/>
  <c r="D30" i="13"/>
  <c r="C30" i="13"/>
  <c r="B30" i="13"/>
  <c r="A30" i="13"/>
  <c r="J29" i="13"/>
  <c r="I29" i="13"/>
  <c r="H29" i="13"/>
  <c r="G29" i="13"/>
  <c r="F29" i="13"/>
  <c r="E29" i="13"/>
  <c r="D29" i="13"/>
  <c r="C29" i="13"/>
  <c r="B29" i="13"/>
  <c r="A29" i="13"/>
  <c r="J28" i="13"/>
  <c r="I28" i="13"/>
  <c r="H28" i="13"/>
  <c r="G28" i="13"/>
  <c r="F28" i="13"/>
  <c r="E28" i="13"/>
  <c r="D28" i="13"/>
  <c r="C28" i="13"/>
  <c r="B28" i="13"/>
  <c r="A28" i="13"/>
  <c r="J27" i="13"/>
  <c r="I27" i="13"/>
  <c r="H27" i="13"/>
  <c r="G27" i="13"/>
  <c r="F27" i="13"/>
  <c r="E27" i="13"/>
  <c r="D27" i="13"/>
  <c r="C27" i="13"/>
  <c r="B27" i="13"/>
  <c r="A27" i="13"/>
  <c r="J26" i="13"/>
  <c r="I26" i="13"/>
  <c r="H26" i="13"/>
  <c r="G26" i="13"/>
  <c r="F26" i="13"/>
  <c r="E26" i="13"/>
  <c r="D26" i="13"/>
  <c r="C26" i="13"/>
  <c r="B26" i="13"/>
  <c r="A26" i="13"/>
  <c r="J25" i="13"/>
  <c r="I25" i="13"/>
  <c r="H25" i="13"/>
  <c r="G25" i="13"/>
  <c r="F25" i="13"/>
  <c r="E25" i="13"/>
  <c r="D25" i="13"/>
  <c r="C25" i="13"/>
  <c r="B25" i="13"/>
  <c r="A25" i="13"/>
  <c r="H4" i="13"/>
  <c r="G4" i="13"/>
  <c r="E4" i="13"/>
  <c r="C4" i="13"/>
  <c r="C56" i="2"/>
  <c r="C146" i="3"/>
  <c r="C148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146" i="2"/>
  <c r="C70" i="2"/>
  <c r="C145" i="2"/>
  <c r="C143" i="2"/>
  <c r="C142" i="2"/>
  <c r="C141" i="2"/>
  <c r="C139" i="2"/>
  <c r="C138" i="2"/>
  <c r="C137" i="2"/>
  <c r="C135" i="2"/>
  <c r="C134" i="2"/>
  <c r="C131" i="2"/>
  <c r="C130" i="2"/>
  <c r="C129" i="2"/>
  <c r="C128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99" i="2"/>
  <c r="C98" i="2"/>
  <c r="C97" i="2"/>
  <c r="C96" i="2"/>
  <c r="C95" i="2"/>
  <c r="C94" i="2"/>
  <c r="C93" i="2"/>
  <c r="C92" i="2"/>
  <c r="C91" i="2"/>
  <c r="C90" i="2"/>
  <c r="C87" i="2"/>
  <c r="C86" i="2"/>
  <c r="C85" i="2"/>
  <c r="C84" i="2"/>
  <c r="C83" i="2"/>
  <c r="C81" i="2"/>
  <c r="C80" i="2"/>
  <c r="C79" i="2"/>
  <c r="C78" i="2"/>
  <c r="C77" i="2"/>
  <c r="C76" i="2"/>
  <c r="C74" i="2"/>
  <c r="C73" i="2"/>
  <c r="C72" i="2"/>
  <c r="C67" i="2"/>
  <c r="C66" i="2"/>
  <c r="C63" i="2"/>
  <c r="C61" i="2"/>
  <c r="C60" i="2"/>
  <c r="C58" i="2"/>
  <c r="C57" i="2"/>
  <c r="C55" i="2"/>
  <c r="C54" i="2"/>
  <c r="C52" i="2"/>
  <c r="C51" i="2"/>
  <c r="C50" i="2"/>
  <c r="C46" i="2"/>
  <c r="C45" i="2"/>
  <c r="C42" i="2"/>
  <c r="C41" i="2"/>
  <c r="C40" i="2"/>
  <c r="C34" i="2"/>
  <c r="C32" i="2"/>
  <c r="C29" i="2"/>
  <c r="C28" i="2"/>
  <c r="C27" i="2"/>
  <c r="C24" i="2"/>
  <c r="C23" i="2"/>
  <c r="C22" i="2"/>
  <c r="C21" i="2"/>
  <c r="C19" i="2"/>
  <c r="C18" i="2"/>
  <c r="C17" i="2"/>
  <c r="C16" i="2"/>
  <c r="C15" i="2"/>
  <c r="C13" i="2"/>
  <c r="C12" i="2"/>
  <c r="C11" i="2"/>
  <c r="C10" i="2"/>
  <c r="C6" i="2"/>
  <c r="F5" i="2"/>
  <c r="G5" i="2" s="1"/>
  <c r="C4" i="3"/>
  <c r="C4" i="2"/>
  <c r="C5" i="2" l="1"/>
  <c r="R44" i="17"/>
  <c r="R7" i="17"/>
  <c r="C36" i="2"/>
  <c r="C144" i="2"/>
  <c r="R56" i="17"/>
  <c r="R49" i="17"/>
  <c r="R46" i="17"/>
  <c r="R32" i="17"/>
  <c r="R8" i="17"/>
  <c r="F5" i="3"/>
  <c r="F6" i="3" s="1"/>
  <c r="G6" i="3" s="1"/>
  <c r="C140" i="2"/>
  <c r="E4" i="2"/>
  <c r="I4" i="13"/>
  <c r="J4" i="13"/>
  <c r="A6" i="13"/>
  <c r="A33" i="13"/>
  <c r="F4" i="13"/>
  <c r="L4" i="13" s="1"/>
  <c r="D4" i="13"/>
  <c r="B4" i="13"/>
  <c r="G3" i="13"/>
  <c r="E3" i="13"/>
  <c r="F3" i="13"/>
  <c r="H3" i="13"/>
  <c r="B3" i="13"/>
  <c r="C3" i="13"/>
  <c r="R26" i="17"/>
  <c r="R33" i="17"/>
  <c r="R11" i="17"/>
  <c r="R52" i="17"/>
  <c r="R43" i="17"/>
  <c r="R35" i="17"/>
  <c r="R54" i="17"/>
  <c r="R5" i="17"/>
  <c r="R10" i="17"/>
  <c r="R36" i="17"/>
  <c r="R57" i="17"/>
  <c r="R41" i="17"/>
  <c r="R47" i="17"/>
  <c r="R27" i="17"/>
  <c r="R24" i="17"/>
  <c r="R19" i="17"/>
  <c r="R55" i="17"/>
  <c r="R16" i="17"/>
  <c r="R9" i="17"/>
  <c r="R22" i="17"/>
  <c r="C8" i="2"/>
  <c r="C26" i="2"/>
  <c r="C44" i="2"/>
  <c r="C82" i="2"/>
  <c r="C100" i="2"/>
  <c r="C136" i="2"/>
  <c r="D4" i="2"/>
  <c r="C20" i="2"/>
  <c r="C38" i="2"/>
  <c r="F6" i="2"/>
  <c r="G6" i="2" s="1"/>
  <c r="C30" i="2"/>
  <c r="C48" i="2"/>
  <c r="C14" i="2"/>
  <c r="C69" i="2"/>
  <c r="C88" i="2"/>
  <c r="C7" i="2"/>
  <c r="C25" i="2"/>
  <c r="C43" i="2"/>
  <c r="C62" i="2"/>
  <c r="C110" i="3"/>
  <c r="C38" i="3"/>
  <c r="C37" i="2"/>
  <c r="C75" i="2"/>
  <c r="C92" i="3"/>
  <c r="E4" i="3"/>
  <c r="C20" i="3"/>
  <c r="C74" i="3"/>
  <c r="C31" i="2"/>
  <c r="C49" i="2"/>
  <c r="C68" i="2"/>
  <c r="D4" i="3"/>
  <c r="C128" i="3"/>
  <c r="C56" i="3"/>
  <c r="C9" i="2"/>
  <c r="C33" i="2"/>
  <c r="C39" i="2"/>
  <c r="C64" i="2"/>
  <c r="C71" i="2"/>
  <c r="C89" i="2"/>
  <c r="C59" i="2"/>
  <c r="C65" i="2"/>
  <c r="C132" i="2"/>
  <c r="C35" i="2"/>
  <c r="C47" i="2"/>
  <c r="C53" i="2"/>
  <c r="C127" i="2"/>
  <c r="C133" i="2"/>
  <c r="C147" i="3"/>
  <c r="G5" i="3" l="1"/>
  <c r="F7" i="3"/>
  <c r="F7" i="2"/>
  <c r="F8" i="2" s="1"/>
  <c r="K4" i="13"/>
  <c r="L3" i="13"/>
  <c r="K3" i="13"/>
  <c r="R34" i="17"/>
  <c r="R48" i="17"/>
  <c r="R25" i="17"/>
  <c r="R50" i="17"/>
  <c r="R6" i="17"/>
  <c r="R39" i="17"/>
  <c r="R29" i="17"/>
  <c r="R21" i="17"/>
  <c r="R20" i="17"/>
  <c r="R31" i="17"/>
  <c r="R58" i="17"/>
  <c r="R28" i="17"/>
  <c r="R38" i="17"/>
  <c r="R14" i="17"/>
  <c r="R37" i="17"/>
  <c r="R18" i="17"/>
  <c r="R59" i="17"/>
  <c r="R40" i="17"/>
  <c r="R17" i="17"/>
  <c r="R51" i="17"/>
  <c r="R13" i="17"/>
  <c r="R45" i="17"/>
  <c r="F8" i="3"/>
  <c r="G7" i="3"/>
  <c r="G7" i="2"/>
  <c r="F9" i="2" l="1"/>
  <c r="G8" i="2"/>
  <c r="F9" i="3"/>
  <c r="G8" i="3"/>
  <c r="F10" i="3" l="1"/>
  <c r="G9" i="3"/>
  <c r="G9" i="2"/>
  <c r="F10" i="2"/>
  <c r="F11" i="2" l="1"/>
  <c r="G10" i="2"/>
  <c r="F11" i="3"/>
  <c r="G10" i="3"/>
  <c r="F12" i="3" l="1"/>
  <c r="G11" i="3"/>
  <c r="F12" i="2"/>
  <c r="G11" i="2"/>
  <c r="F13" i="2" l="1"/>
  <c r="G12" i="2"/>
  <c r="F13" i="3"/>
  <c r="G12" i="3"/>
  <c r="F14" i="3" l="1"/>
  <c r="G13" i="3"/>
  <c r="G13" i="2"/>
  <c r="F14" i="2"/>
  <c r="F15" i="2" l="1"/>
  <c r="G14" i="2"/>
  <c r="G14" i="3"/>
  <c r="F15" i="3"/>
  <c r="G15" i="3" l="1"/>
  <c r="F16" i="3"/>
  <c r="G15" i="2"/>
  <c r="F16" i="2"/>
  <c r="F17" i="2" l="1"/>
  <c r="G16" i="2"/>
  <c r="F17" i="3"/>
  <c r="G16" i="3"/>
  <c r="F18" i="3" l="1"/>
  <c r="G17" i="3"/>
  <c r="F18" i="2"/>
  <c r="G17" i="2"/>
  <c r="G18" i="2" l="1"/>
  <c r="F19" i="2"/>
  <c r="G18" i="3"/>
  <c r="F19" i="3"/>
  <c r="F20" i="2" l="1"/>
  <c r="G19" i="2"/>
  <c r="G19" i="3"/>
  <c r="F20" i="3"/>
  <c r="F21" i="3" l="1"/>
  <c r="G20" i="3"/>
  <c r="G20" i="2"/>
  <c r="F21" i="2"/>
  <c r="G21" i="2" l="1"/>
  <c r="F22" i="2"/>
  <c r="F22" i="3"/>
  <c r="G21" i="3"/>
  <c r="F23" i="3" l="1"/>
  <c r="G22" i="3"/>
  <c r="F23" i="2"/>
  <c r="G23" i="2" s="1"/>
  <c r="G22" i="2"/>
  <c r="G23" i="3" l="1"/>
  <c r="F24" i="3"/>
  <c r="F25" i="3" l="1"/>
  <c r="G24" i="3"/>
  <c r="F26" i="3" l="1"/>
  <c r="G25" i="3"/>
  <c r="F27" i="3" l="1"/>
  <c r="G26" i="3"/>
  <c r="G27" i="3" l="1"/>
  <c r="F28" i="3"/>
  <c r="F29" i="3" l="1"/>
  <c r="G28" i="3"/>
  <c r="G29" i="3" l="1"/>
  <c r="F30" i="3"/>
  <c r="F31" i="3" l="1"/>
  <c r="G30" i="3"/>
  <c r="F32" i="3" l="1"/>
  <c r="G31" i="3"/>
  <c r="G32" i="3" l="1"/>
  <c r="F33" i="3"/>
  <c r="F34" i="3" l="1"/>
  <c r="G33" i="3"/>
  <c r="F35" i="3" l="1"/>
  <c r="G34" i="3"/>
  <c r="F36" i="3" l="1"/>
  <c r="G35" i="3"/>
  <c r="F37" i="3" l="1"/>
  <c r="G36" i="3"/>
  <c r="F38" i="3" l="1"/>
  <c r="G37" i="3"/>
  <c r="F39" i="3" l="1"/>
  <c r="G39" i="3" s="1"/>
  <c r="G38" i="3"/>
</calcChain>
</file>

<file path=xl/sharedStrings.xml><?xml version="1.0" encoding="utf-8"?>
<sst xmlns="http://schemas.openxmlformats.org/spreadsheetml/2006/main" count="577" uniqueCount="362">
  <si>
    <t>L’état de l’emploi scientifique en France</t>
  </si>
  <si>
    <t>Contenu du classeur</t>
  </si>
  <si>
    <t>Feuille</t>
  </si>
  <si>
    <t>Titre des tableaux ou graphiques</t>
  </si>
  <si>
    <t>Signes conventionnels utilisés</t>
  </si>
  <si>
    <t>Nous vous remercions d’adresser vos observations  
et suggestions éventuelles à : 
emploi.scientifique@recherche.gouv.fr</t>
  </si>
  <si>
    <r>
      <rPr>
        <b/>
        <sz val="8"/>
        <rFont val="Arial"/>
        <family val="2"/>
      </rPr>
      <t>ε</t>
    </r>
    <r>
      <rPr>
        <sz val="8"/>
        <rFont val="Arial"/>
        <family val="2"/>
      </rPr>
      <t xml:space="preserve"> Résultat très petit mais non nul</t>
    </r>
  </si>
  <si>
    <r>
      <rPr>
        <b/>
        <sz val="8"/>
        <rFont val="Arial"/>
        <family val="2"/>
      </rPr>
      <t>n.s.</t>
    </r>
    <r>
      <rPr>
        <sz val="8"/>
        <rFont val="Arial"/>
        <family val="2"/>
      </rPr>
      <t xml:space="preserve"> Résultat non significatif</t>
    </r>
  </si>
  <si>
    <r>
      <rPr>
        <b/>
        <sz val="8"/>
        <rFont val="Arial"/>
        <family val="2"/>
      </rPr>
      <t xml:space="preserve">n.d. </t>
    </r>
    <r>
      <rPr>
        <sz val="8"/>
        <rFont val="Arial"/>
        <family val="2"/>
      </rPr>
      <t>Information non disponible</t>
    </r>
  </si>
  <si>
    <r>
      <rPr>
        <b/>
        <sz val="8"/>
        <rFont val="Arial"/>
        <family val="2"/>
      </rPr>
      <t>p</t>
    </r>
    <r>
      <rPr>
        <sz val="8"/>
        <rFont val="Arial"/>
        <family val="2"/>
      </rPr>
      <t xml:space="preserve"> Données provisoires</t>
    </r>
  </si>
  <si>
    <r>
      <rPr>
        <b/>
        <sz val="8"/>
        <rFont val="Arial"/>
        <family val="2"/>
      </rPr>
      <t>(r)</t>
    </r>
    <r>
      <rPr>
        <sz val="8"/>
        <rFont val="Arial"/>
        <family val="2"/>
      </rPr>
      <t xml:space="preserve"> Données révisées par rapport à l’édition précédente</t>
    </r>
  </si>
  <si>
    <t>TOTAL</t>
  </si>
  <si>
    <t>Argentine</t>
  </si>
  <si>
    <t>Tableaux ou graphiques repris dans la publication papier</t>
  </si>
  <si>
    <t>Nationalité</t>
  </si>
  <si>
    <t>Total</t>
  </si>
  <si>
    <t>Continent</t>
  </si>
  <si>
    <t>Asie</t>
  </si>
  <si>
    <t>Afrique du Sud</t>
  </si>
  <si>
    <t>Afrique</t>
  </si>
  <si>
    <t>Amérique du Sud et centrale</t>
  </si>
  <si>
    <t>Arabie Saoudite</t>
  </si>
  <si>
    <t>Australie</t>
  </si>
  <si>
    <t>Brésil</t>
  </si>
  <si>
    <t>Canada</t>
  </si>
  <si>
    <t>Amérique du Nord</t>
  </si>
  <si>
    <t>Chili</t>
  </si>
  <si>
    <t>Chine</t>
  </si>
  <si>
    <t>Colombie</t>
  </si>
  <si>
    <t>Costa Rica</t>
  </si>
  <si>
    <t>Inde</t>
  </si>
  <si>
    <t>Indonésie</t>
  </si>
  <si>
    <t>Islande</t>
  </si>
  <si>
    <t>Israël</t>
  </si>
  <si>
    <t>Japon</t>
  </si>
  <si>
    <t>Mexique</t>
  </si>
  <si>
    <t>Norvège</t>
  </si>
  <si>
    <t>Royaume-Uni</t>
  </si>
  <si>
    <t>Russie</t>
  </si>
  <si>
    <t>Allemagne</t>
  </si>
  <si>
    <t>Autriche</t>
  </si>
  <si>
    <t>Belgique</t>
  </si>
  <si>
    <t>Bulgarie</t>
  </si>
  <si>
    <t>Chypre</t>
  </si>
  <si>
    <t>Croatie</t>
  </si>
  <si>
    <t>Danemark</t>
  </si>
  <si>
    <t>Suisse</t>
  </si>
  <si>
    <t>Espagne</t>
  </si>
  <si>
    <t>Estonie</t>
  </si>
  <si>
    <t>Finlande</t>
  </si>
  <si>
    <t>Grèce</t>
  </si>
  <si>
    <t>Hongrie</t>
  </si>
  <si>
    <t>Irlande</t>
  </si>
  <si>
    <t>Italie</t>
  </si>
  <si>
    <t>Lettonie</t>
  </si>
  <si>
    <t>Lituanie</t>
  </si>
  <si>
    <t>Luxembourg</t>
  </si>
  <si>
    <t>Malte</t>
  </si>
  <si>
    <t>Turquie</t>
  </si>
  <si>
    <t>Pays-Bas</t>
  </si>
  <si>
    <t>Pologne</t>
  </si>
  <si>
    <t>Portugal</t>
  </si>
  <si>
    <t>Roumanie</t>
  </si>
  <si>
    <t>Slovaquie</t>
  </si>
  <si>
    <t>Slovénie</t>
  </si>
  <si>
    <t>Suède</t>
  </si>
  <si>
    <t>Chercheurs ayant obtenu un visa de court séjour (&lt;= 3 mois) : répartition par continent (%)</t>
  </si>
  <si>
    <t>Océanie</t>
  </si>
  <si>
    <t>Chercheurs ayant obtenu un visa de long séjour (&gt; 3 mois) : répartition par continent (%)</t>
  </si>
  <si>
    <t>Pays</t>
  </si>
  <si>
    <t>Source : Ministère de l'intérieur / DGEF</t>
  </si>
  <si>
    <t>Type d'établissement</t>
  </si>
  <si>
    <t>Institutions labellisées HRE (HRS4R)</t>
  </si>
  <si>
    <t>Année d'obtention
du label</t>
  </si>
  <si>
    <t>EPSCP</t>
  </si>
  <si>
    <t>Ecole centrale de Lyon</t>
  </si>
  <si>
    <t>Ecole centrale de Nantes</t>
  </si>
  <si>
    <t>Ecole sup. physique chimie industrielles de Paris</t>
  </si>
  <si>
    <t>EHESP</t>
  </si>
  <si>
    <t>ENS de Lyon</t>
  </si>
  <si>
    <t>INP Toulouse</t>
  </si>
  <si>
    <t>INSA de Lyon</t>
  </si>
  <si>
    <t>INSA Rennes</t>
  </si>
  <si>
    <t>INSA Rouen Normandie</t>
  </si>
  <si>
    <t>INSA Strasbourg</t>
  </si>
  <si>
    <t>INSA Toulouse</t>
  </si>
  <si>
    <t>Sciences Po Paris</t>
  </si>
  <si>
    <t>Université Aix-Marseille Univ.</t>
  </si>
  <si>
    <t>Université Angers</t>
  </si>
  <si>
    <t>Université Bretagne Sud</t>
  </si>
  <si>
    <t>Université Clermont Auvergne</t>
  </si>
  <si>
    <t>Université Côte d'Azur</t>
  </si>
  <si>
    <t>Université de Bretagne occidentale</t>
  </si>
  <si>
    <t>Université de Cergy</t>
  </si>
  <si>
    <t>Université de Franche Comté</t>
  </si>
  <si>
    <t>Université de Lorraine</t>
  </si>
  <si>
    <t>Université de Montpellier</t>
  </si>
  <si>
    <t>Université de Nantes</t>
  </si>
  <si>
    <t>Université de Poitiers</t>
  </si>
  <si>
    <t>Université de Reims Champagne Ardennes</t>
  </si>
  <si>
    <t>Université de Strasbourg</t>
  </si>
  <si>
    <t>Université de Tours</t>
  </si>
  <si>
    <t>Université Grenoble Alpes</t>
  </si>
  <si>
    <t>Université Le Mans</t>
  </si>
  <si>
    <t>Université Lyon 1 Claude Bernard</t>
  </si>
  <si>
    <t>Université Lyon 2 Lumière</t>
  </si>
  <si>
    <t>Université Lyon 3 Jean Moulin</t>
  </si>
  <si>
    <t>Université Orléans</t>
  </si>
  <si>
    <t>Université Paris 1 Panthéon-Sorbonne</t>
  </si>
  <si>
    <t>Université Paris 5 Descartes</t>
  </si>
  <si>
    <t>Université Paris 7 Diderot</t>
  </si>
  <si>
    <t>Université Pau et Pays de l'Adour</t>
  </si>
  <si>
    <t>Université PSL</t>
  </si>
  <si>
    <t>Université Rennes 1</t>
  </si>
  <si>
    <t>Université Sorbonne Univ.</t>
  </si>
  <si>
    <t>Université Toulouse 3</t>
  </si>
  <si>
    <t>UTC Compiègne</t>
  </si>
  <si>
    <t>EPSCP - GE</t>
  </si>
  <si>
    <t>Institut Agro Rennes-Angers</t>
  </si>
  <si>
    <t>Université Paris Dauphine PSL</t>
  </si>
  <si>
    <t>EPST</t>
  </si>
  <si>
    <t>CNRS</t>
  </si>
  <si>
    <t>INRAE</t>
  </si>
  <si>
    <t>INRIA</t>
  </si>
  <si>
    <t>INSERM</t>
  </si>
  <si>
    <t>IRD</t>
  </si>
  <si>
    <t>EPIC</t>
  </si>
  <si>
    <t>BRGM</t>
  </si>
  <si>
    <t>FRUP</t>
  </si>
  <si>
    <t>Institut Curie</t>
  </si>
  <si>
    <t>Institut Pasteur</t>
  </si>
  <si>
    <t>AUTRES</t>
  </si>
  <si>
    <t>CHU Nantes</t>
  </si>
  <si>
    <t>Fondation Sciences mathématiques de Paris</t>
  </si>
  <si>
    <t>Chercheurs ayant obtenu un visa de court séjour (&lt;= 3 mois) : répartition par continent</t>
  </si>
  <si>
    <r>
      <t xml:space="preserve">Etablissements ayant obtenu le label « Excellence des politiques RH dans la recherche » </t>
    </r>
    <r>
      <rPr>
        <b/>
        <i/>
        <sz val="10"/>
        <color theme="1"/>
        <rFont val="Arial"/>
        <family val="2"/>
      </rPr>
      <t>(HRE)</t>
    </r>
  </si>
  <si>
    <t>Etablissements ayant obtenu le label « Excellence des politiques RH dans la recherche » (HRE)</t>
  </si>
  <si>
    <t>Label HRS4R-HRE</t>
  </si>
  <si>
    <t>Sér Visa CS</t>
  </si>
  <si>
    <t>Sér Visa LS</t>
  </si>
  <si>
    <t>Chercheurs ayant obtenu un visa de long séjour (&gt; 3 mois) : répartition par continent</t>
  </si>
  <si>
    <t>algérienne</t>
  </si>
  <si>
    <t>tunisienne</t>
  </si>
  <si>
    <t>indienne</t>
  </si>
  <si>
    <t>sénégalaise</t>
  </si>
  <si>
    <t>camerounaise</t>
  </si>
  <si>
    <t>cubaine</t>
  </si>
  <si>
    <t>chinoise</t>
  </si>
  <si>
    <t>libanaise</t>
  </si>
  <si>
    <t>tchadienne</t>
  </si>
  <si>
    <t>iranienne</t>
  </si>
  <si>
    <t>marocaine</t>
  </si>
  <si>
    <t>thaïlandaise</t>
  </si>
  <si>
    <t>béninoise</t>
  </si>
  <si>
    <t>ivoirienne</t>
  </si>
  <si>
    <t>turque</t>
  </si>
  <si>
    <t>brésilienne</t>
  </si>
  <si>
    <t>américaine</t>
  </si>
  <si>
    <t>russe</t>
  </si>
  <si>
    <t>japonaise</t>
  </si>
  <si>
    <t>mexicaine</t>
  </si>
  <si>
    <t>canadienne</t>
  </si>
  <si>
    <t>colombienne</t>
  </si>
  <si>
    <t>argentine</t>
  </si>
  <si>
    <t>vietnamienne</t>
  </si>
  <si>
    <t>chilienne</t>
  </si>
  <si>
    <t>pakistanaise</t>
  </si>
  <si>
    <t>indonésienne</t>
  </si>
  <si>
    <t>ukrainienne</t>
  </si>
  <si>
    <t>australienne</t>
  </si>
  <si>
    <t>taiwanaise</t>
  </si>
  <si>
    <t>serbe</t>
  </si>
  <si>
    <t>kazakhe</t>
  </si>
  <si>
    <t>nigériane</t>
  </si>
  <si>
    <t>péruvienne</t>
  </si>
  <si>
    <t>syrienne</t>
  </si>
  <si>
    <t>israélienne</t>
  </si>
  <si>
    <t>malaisienne</t>
  </si>
  <si>
    <t>malgache</t>
  </si>
  <si>
    <t>afghane</t>
  </si>
  <si>
    <t>uruguayenne</t>
  </si>
  <si>
    <t>bangladaise</t>
  </si>
  <si>
    <t>togolaise</t>
  </si>
  <si>
    <t>burkinabè</t>
  </si>
  <si>
    <t>iraquienne</t>
  </si>
  <si>
    <t>népalaise</t>
  </si>
  <si>
    <t>philippine</t>
  </si>
  <si>
    <t>singapourienne</t>
  </si>
  <si>
    <t>vénézuélienne</t>
  </si>
  <si>
    <t>albanaise</t>
  </si>
  <si>
    <t>angolaise</t>
  </si>
  <si>
    <t>arménienne</t>
  </si>
  <si>
    <t>azerbaidjanaise</t>
  </si>
  <si>
    <t>bahreinienne</t>
  </si>
  <si>
    <t>barbadienne</t>
  </si>
  <si>
    <t>bhoutanaise</t>
  </si>
  <si>
    <t>biélorusse</t>
  </si>
  <si>
    <t>birmane</t>
  </si>
  <si>
    <t>bolivienne</t>
  </si>
  <si>
    <t>botswanéenne</t>
  </si>
  <si>
    <t>burundaise</t>
  </si>
  <si>
    <t>cambodgienne</t>
  </si>
  <si>
    <t>centrafricaine</t>
  </si>
  <si>
    <t>comorienne</t>
  </si>
  <si>
    <t>costaricaine</t>
  </si>
  <si>
    <t>djiboutienne</t>
  </si>
  <si>
    <t>dominicaine</t>
  </si>
  <si>
    <t>fidjienne</t>
  </si>
  <si>
    <t>gabonaise</t>
  </si>
  <si>
    <t>gambienne</t>
  </si>
  <si>
    <t>géorgienne</t>
  </si>
  <si>
    <t>ghanéenne</t>
  </si>
  <si>
    <t>guatémaltèque</t>
  </si>
  <si>
    <t>guinéenne</t>
  </si>
  <si>
    <t>guyanienne</t>
  </si>
  <si>
    <t>haitienne</t>
  </si>
  <si>
    <t>hondurienne</t>
  </si>
  <si>
    <t>jamaiquaine</t>
  </si>
  <si>
    <t>jordanienne</t>
  </si>
  <si>
    <t>kenyane</t>
  </si>
  <si>
    <t>kirghize</t>
  </si>
  <si>
    <t>kosovare</t>
  </si>
  <si>
    <t>koweitienne</t>
  </si>
  <si>
    <t>lesothane</t>
  </si>
  <si>
    <t>libyenne</t>
  </si>
  <si>
    <t>macédonienne</t>
  </si>
  <si>
    <t>malawienne</t>
  </si>
  <si>
    <t>malienne</t>
  </si>
  <si>
    <t>mauricienne</t>
  </si>
  <si>
    <t>mauritanienne</t>
  </si>
  <si>
    <t>moldave</t>
  </si>
  <si>
    <t>mongole</t>
  </si>
  <si>
    <t>monténégrine</t>
  </si>
  <si>
    <t>mozambicaine</t>
  </si>
  <si>
    <t>namibienne</t>
  </si>
  <si>
    <t>nigérienne</t>
  </si>
  <si>
    <t>norvégienne</t>
  </si>
  <si>
    <t>omanaise</t>
  </si>
  <si>
    <t>ougandaise</t>
  </si>
  <si>
    <t>ouzbèke</t>
  </si>
  <si>
    <t>palestinienne</t>
  </si>
  <si>
    <t>panaméenne</t>
  </si>
  <si>
    <t>paraguayenne</t>
  </si>
  <si>
    <t>rwandaise</t>
  </si>
  <si>
    <t>salvadorienne</t>
  </si>
  <si>
    <t>saoudienne</t>
  </si>
  <si>
    <t>seychelloise</t>
  </si>
  <si>
    <t>soudanaise</t>
  </si>
  <si>
    <t>surinamaise</t>
  </si>
  <si>
    <t>swazie</t>
  </si>
  <si>
    <t>tadjike</t>
  </si>
  <si>
    <t>tanzanienne</t>
  </si>
  <si>
    <t>turkmène</t>
  </si>
  <si>
    <t>yéménite</t>
  </si>
  <si>
    <t>zambienne</t>
  </si>
  <si>
    <t>zimbabwéenne</t>
  </si>
  <si>
    <t>Court sejour</t>
  </si>
  <si>
    <t>Long sejour</t>
  </si>
  <si>
    <t>N° dans  le fichier</t>
  </si>
  <si>
    <t>N° dans l'ouvrage papier</t>
  </si>
  <si>
    <t>G 01</t>
  </si>
  <si>
    <t>G 02</t>
  </si>
  <si>
    <t>G 03</t>
  </si>
  <si>
    <t>G 04</t>
  </si>
  <si>
    <t>britannique</t>
  </si>
  <si>
    <t>sud-africaine</t>
  </si>
  <si>
    <t>Principales nationalités des chercheurs ayant obtenu un visa de court séjour (inférieur ou égal à 3 mois) en 2023</t>
  </si>
  <si>
    <t>Principales nationalités des chercheurs ayant obtenu un visa de long séjour (supérieur à 3 mois) en 2023</t>
  </si>
  <si>
    <t>bélizienne</t>
  </si>
  <si>
    <t>bissao-guinéen.</t>
  </si>
  <si>
    <t>bosnienne-herz.</t>
  </si>
  <si>
    <t>cap-verdienne</t>
  </si>
  <si>
    <t>congolaise (b)</t>
  </si>
  <si>
    <t>congolaise (k)</t>
  </si>
  <si>
    <t>eswatinienne</t>
  </si>
  <si>
    <t>grenadienne</t>
  </si>
  <si>
    <t>hong-k. (ress.)</t>
  </si>
  <si>
    <t>néo-zelandaise</t>
  </si>
  <si>
    <t>nicaraguayenne</t>
  </si>
  <si>
    <t>pap.n-guinéenne</t>
  </si>
  <si>
    <t>salomonaise</t>
  </si>
  <si>
    <t>sierra-léonaise</t>
  </si>
  <si>
    <t>sri-lankaise</t>
  </si>
  <si>
    <t>st-vinc. et gr.</t>
  </si>
  <si>
    <t>sud-coréenne</t>
  </si>
  <si>
    <t>trinidadienne</t>
  </si>
  <si>
    <t>vanuatuane</t>
  </si>
  <si>
    <t>Part dans le total (%)</t>
  </si>
  <si>
    <t>Visa de long séjour (supérieur à 3 mois) accordés à des chercheurs en 2023 : principales nationalités, en nombre</t>
  </si>
  <si>
    <t>Visa de court séjour (inférieur ou égal à 3 mois) accordés à des chercheurs en 2023 : principales nationalités, en nombre</t>
  </si>
  <si>
    <t>cumuls</t>
  </si>
  <si>
    <t>égyptienne</t>
  </si>
  <si>
    <t>22-23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</si>
  <si>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</si>
  <si>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</si>
  <si>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</si>
  <si>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</si>
  <si>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</si>
  <si>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</si>
  <si>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</si>
  <si>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</si>
  <si>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</si>
  <si>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émirienne</t>
  </si>
  <si>
    <t>équatorienne</t>
  </si>
  <si>
    <t>éthiopienne</t>
  </si>
  <si>
    <t>laotienne</t>
  </si>
  <si>
    <t>maldivienne</t>
  </si>
  <si>
    <t>19-23</t>
  </si>
  <si>
    <t>Visas court séjour</t>
  </si>
  <si>
    <t>Visas court séjour 2019</t>
  </si>
  <si>
    <t>Visas court séjour 2015</t>
  </si>
  <si>
    <t>Visas long séjour 2023</t>
  </si>
  <si>
    <t>Visas long séjour 2019</t>
  </si>
  <si>
    <t>Visas long séjour 2015</t>
  </si>
  <si>
    <t>INED</t>
  </si>
  <si>
    <t>Source : MESR - DGESIP-DGRI A 1-2 (juin 2024)</t>
  </si>
  <si>
    <t>* Espace économique européen ; aucun visa de court séjour délivré à des chercheurs britanniques</t>
  </si>
  <si>
    <t>Amérique du Nord (ns)</t>
  </si>
  <si>
    <t>Océanie (ns)</t>
  </si>
  <si>
    <t>Europe, hors UE et EEE *</t>
  </si>
  <si>
    <t>* hors Espace économique européen ; à partir de 2022, inclut une centaine de visas accordés à des chercheurs britanniques</t>
  </si>
  <si>
    <t>court séjour ( &lt;= 3 mois)</t>
  </si>
  <si>
    <t>long séjour ( &gt; 3 mois) *</t>
  </si>
  <si>
    <t>* à partir de 2022, inclut une centaine de visas accordés à des chercheurs britanniques</t>
  </si>
  <si>
    <t xml:space="preserve">Effectifs de chercheurs ayant obtenu un visa, selon la durée du séjour </t>
  </si>
  <si>
    <t>Visa</t>
  </si>
  <si>
    <t>G 05</t>
  </si>
  <si>
    <t>Tchéquie</t>
  </si>
  <si>
    <t>UE 27</t>
  </si>
  <si>
    <t>Corée</t>
  </si>
  <si>
    <t>OCDE</t>
  </si>
  <si>
    <t>Etats-Unis</t>
  </si>
  <si>
    <t>Nlle-Zélande</t>
  </si>
  <si>
    <t>Ratio pour 1000 auteurs publiant dans le pays</t>
  </si>
  <si>
    <t>Evolution 2009-2022</t>
  </si>
  <si>
    <t>*Solde des auteurs scientifiques ayant quitté un laboratoire étranger pour s’affilier à un laboratoire du pays et des auteurs ayant connu le mouvement inverse, rapporté au nombre de publiants du pays. Laboratoires d'affiliation mentionnés dans les publications.</t>
  </si>
  <si>
    <t>* Solde des auteurs scientifiques ayant quitté un laboratoire étranger pour s’affilier à un laboratoire du pays et des auteurs ayant connu le mouvement inverse, rapporté au nombre de publiants du pays. Laboratoires d'affiliation mentionnés dans les publications.</t>
  </si>
  <si>
    <t>Il convient d’analyser uniquement les évolutions des soldes migratoires pour chaque pays ; en effet, le niveau absolu du solde migratoire est sujet à caution, en particulier pour les doctorants et postdoctorants en SHS des pays non anglo-saxons.</t>
  </si>
  <si>
    <t>Calculs d'après la base Scopus Custom Data, Elsevier, Avril 2023</t>
  </si>
  <si>
    <r>
      <t>Source</t>
    </r>
    <r>
      <rPr>
        <sz val="8"/>
        <color theme="1"/>
        <rFont val="Arial"/>
        <family val="2"/>
      </rPr>
      <t xml:space="preserve"> : OCDE, Tableau de bord de la science, de la technologie et de l'industrie, 2023</t>
    </r>
  </si>
  <si>
    <t>A – L’accueil des chercheurs extra-européens - visas scientifiques</t>
  </si>
  <si>
    <t>VI.4 La circulation internationale des chercheurs, en France et dans le monde</t>
  </si>
  <si>
    <t>B – La circulation internationale des chercheurs</t>
  </si>
  <si>
    <t>Solde "migratoire" des auteurs de publications scientifiques, par pays, depuis 2009</t>
  </si>
  <si>
    <t>*Solde des auteurs scientifiques ayant quitté un laboratoire étranger pour s’affilier à un laboratoire du pays et des auteurs ayant connu le mouvement inverse. Laboratoires d'affiliation mentionnés dans les publications.</t>
  </si>
  <si>
    <t>en %</t>
  </si>
  <si>
    <t>en effectifs</t>
  </si>
  <si>
    <t>Nombre de chercheurs ayant obtenu un visa selon la durée du séjour</t>
  </si>
  <si>
    <t>Evolutions 2019-2023</t>
  </si>
  <si>
    <r>
      <t xml:space="preserve">Evolutions, </t>
    </r>
    <r>
      <rPr>
        <sz val="10"/>
        <rFont val="Calibri"/>
        <family val="2"/>
        <scheme val="minor"/>
      </rPr>
      <t>en %</t>
    </r>
  </si>
  <si>
    <r>
      <t>Evolutions</t>
    </r>
    <r>
      <rPr>
        <sz val="10"/>
        <rFont val="Calibri"/>
        <family val="2"/>
        <scheme val="minor"/>
      </rPr>
      <t>, en points</t>
    </r>
  </si>
  <si>
    <t>solde migratoire chercheur</t>
  </si>
  <si>
    <t>G 06 - 07</t>
  </si>
  <si>
    <t>Lecture : En France, en 2022, le solde migratoire des auteurs de publications scientifiques est de -343 chercheurs, ce qui représente 2,9 ‰ des effectifs des auteurs publiant en France.</t>
  </si>
  <si>
    <t>MESR-SIES, EES 2025</t>
  </si>
  <si>
    <t>Publication biennale de l'Enseignement supérieur, de la Recherche et de l'Innovation [EES 2025]
Pour plus d'information sur les notions et les sigles rencontrées, se reporter au rapport intégral.</t>
  </si>
  <si>
    <t>G 27 - 28</t>
  </si>
  <si>
    <t>G 22</t>
  </si>
  <si>
    <t>G 23</t>
  </si>
  <si>
    <t>G 24</t>
  </si>
  <si>
    <t>G 25</t>
  </si>
  <si>
    <t>G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</si>
</sst>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%"/>
    <numFmt numFmtId="165" formatCode="_-* #,##0_-;\-* #,##0_-;_-* &quot;-&quot;??_-;_-@_-"/>
    <numFmt numFmtId="166" formatCode="_-* #,##0.00\ _€_-;\-* #,##0.00\ _€_-;_-* &quot;-&quot;??\ _€_-;_-@_-"/>
    <numFmt numFmtId="167" formatCode="0.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rgb="FF000000"/>
      <name val="Arial"/>
      <family val="2"/>
    </font>
    <font>
      <i/>
      <sz val="8"/>
      <color theme="1"/>
      <name val="Calibri"/>
      <family val="2"/>
      <scheme val="minor"/>
    </font>
    <font>
      <i/>
      <sz val="8"/>
      <color rgb="FF000000"/>
      <name val="Arial"/>
      <family val="2"/>
    </font>
    <font>
      <b/>
      <sz val="10"/>
      <color theme="1"/>
      <name val="Calibri"/>
      <family val="2"/>
      <scheme val="minor"/>
    </font>
    <font>
      <sz val="10"/>
      <name val="MS Sans Serif"/>
      <family val="2"/>
    </font>
    <font>
      <i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b/>
      <sz val="8"/>
      <name val="Arial"/>
      <family val="2"/>
    </font>
    <font>
      <b/>
      <sz val="10"/>
      <color rgb="FFFFFFFF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rgb="FF000000"/>
      <name val="Calibri"/>
      <family val="2"/>
      <scheme val="minor"/>
    </font>
    <font>
      <b/>
      <i/>
      <sz val="10"/>
      <color theme="1"/>
      <name val="Arial"/>
      <family val="2"/>
    </font>
    <font>
      <sz val="11"/>
      <color theme="1"/>
      <name val="Arial"/>
      <family val="2"/>
    </font>
    <font>
      <u/>
      <sz val="8"/>
      <color rgb="FF4472C4"/>
      <name val="Arial"/>
      <family val="2"/>
    </font>
    <font>
      <i/>
      <sz val="8"/>
      <color theme="1" tint="0.249977111117893"/>
      <name val="Arial"/>
      <family val="2"/>
    </font>
    <font>
      <sz val="9"/>
      <name val="Arial"/>
      <family val="2"/>
    </font>
    <font>
      <sz val="8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Arial"/>
      <family val="2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4"/>
      <color rgb="FF000000"/>
      <name val="Arial"/>
      <family val="2"/>
    </font>
    <font>
      <sz val="14"/>
      <color theme="1"/>
      <name val="Calibri"/>
      <family val="2"/>
      <scheme val="minor"/>
    </font>
    <font>
      <sz val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5B9BD5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4" tint="0.79998168889431442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2">
    <xf numFmtId="0" fontId="0" fillId="0" borderId="0"/>
    <xf numFmtId="9" fontId="1" fillId="0" borderId="0" applyFont="0" applyFill="0" applyBorder="0" applyAlignment="0" applyProtection="0"/>
    <xf numFmtId="0" fontId="10" fillId="0" borderId="0"/>
    <xf numFmtId="0" fontId="12" fillId="0" borderId="0"/>
    <xf numFmtId="0" fontId="20" fillId="0" borderId="0" applyNumberFormat="0" applyFill="0" applyBorder="0" applyAlignment="0" applyProtection="0"/>
    <xf numFmtId="0" fontId="12" fillId="0" borderId="0"/>
    <xf numFmtId="0" fontId="12" fillId="0" borderId="0"/>
    <xf numFmtId="3" fontId="12" fillId="0" borderId="0" applyFill="0" applyBorder="0" applyAlignment="0" applyProtection="0"/>
    <xf numFmtId="0" fontId="23" fillId="0" borderId="0"/>
    <xf numFmtId="43" fontId="1" fillId="0" borderId="0" applyFont="0" applyFill="0" applyBorder="0" applyAlignment="0" applyProtection="0"/>
    <xf numFmtId="0" fontId="12" fillId="0" borderId="0"/>
    <xf numFmtId="0" fontId="12" fillId="0" borderId="0"/>
  </cellStyleXfs>
  <cellXfs count="170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readingOrder="1"/>
    </xf>
    <xf numFmtId="0" fontId="7" fillId="0" borderId="0" xfId="0" applyFont="1" applyAlignment="1">
      <alignment horizontal="left" readingOrder="1"/>
    </xf>
    <xf numFmtId="0" fontId="8" fillId="0" borderId="0" xfId="0" applyFont="1" applyAlignment="1">
      <alignment horizontal="left" vertical="center" readingOrder="1"/>
    </xf>
    <xf numFmtId="0" fontId="9" fillId="0" borderId="0" xfId="0" applyFont="1" applyAlignment="1">
      <alignment horizontal="left"/>
    </xf>
    <xf numFmtId="0" fontId="9" fillId="0" borderId="0" xfId="0" applyFont="1"/>
    <xf numFmtId="49" fontId="12" fillId="0" borderId="0" xfId="2" applyNumberFormat="1" applyFont="1" applyFill="1" applyBorder="1"/>
    <xf numFmtId="0" fontId="15" fillId="0" borderId="1" xfId="3" applyFont="1" applyFill="1" applyBorder="1"/>
    <xf numFmtId="0" fontId="15" fillId="0" borderId="1" xfId="3" applyFont="1" applyFill="1" applyBorder="1" applyAlignment="1">
      <alignment horizontal="center"/>
    </xf>
    <xf numFmtId="49" fontId="16" fillId="0" borderId="0" xfId="2" applyNumberFormat="1" applyFont="1" applyFill="1" applyBorder="1"/>
    <xf numFmtId="49" fontId="16" fillId="0" borderId="0" xfId="2" applyNumberFormat="1" applyFont="1" applyFill="1" applyBorder="1" applyAlignment="1">
      <alignment horizontal="center" wrapText="1"/>
    </xf>
    <xf numFmtId="0" fontId="12" fillId="0" borderId="0" xfId="3" applyFont="1" applyFill="1" applyBorder="1"/>
    <xf numFmtId="0" fontId="17" fillId="0" borderId="1" xfId="0" applyFont="1" applyBorder="1" applyAlignment="1">
      <alignment horizontal="left" vertical="center" readingOrder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vertical="center"/>
    </xf>
    <xf numFmtId="9" fontId="0" fillId="0" borderId="0" xfId="1" applyFont="1"/>
    <xf numFmtId="1" fontId="0" fillId="0" borderId="0" xfId="1" applyNumberFormat="1" applyFont="1"/>
    <xf numFmtId="0" fontId="0" fillId="0" borderId="0" xfId="0" applyFont="1"/>
    <xf numFmtId="0" fontId="2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3" borderId="1" xfId="0" applyNumberFormat="1" applyFill="1" applyBorder="1" applyAlignment="1">
      <alignment wrapText="1"/>
    </xf>
    <xf numFmtId="0" fontId="3" fillId="0" borderId="0" xfId="0" applyFont="1" applyBorder="1"/>
    <xf numFmtId="0" fontId="5" fillId="0" borderId="4" xfId="0" applyFont="1" applyBorder="1"/>
    <xf numFmtId="0" fontId="0" fillId="0" borderId="1" xfId="0" applyBorder="1"/>
    <xf numFmtId="9" fontId="0" fillId="0" borderId="0" xfId="0" applyNumberFormat="1"/>
    <xf numFmtId="0" fontId="0" fillId="0" borderId="1" xfId="0" applyFill="1" applyBorder="1" applyAlignment="1">
      <alignment vertical="center"/>
    </xf>
    <xf numFmtId="0" fontId="24" fillId="0" borderId="0" xfId="0" applyFont="1"/>
    <xf numFmtId="0" fontId="25" fillId="0" borderId="0" xfId="0" applyFont="1" applyAlignment="1">
      <alignment horizontal="left" vertical="center" readingOrder="1"/>
    </xf>
    <xf numFmtId="0" fontId="9" fillId="2" borderId="1" xfId="0" applyFont="1" applyFill="1" applyBorder="1"/>
    <xf numFmtId="0" fontId="9" fillId="0" borderId="1" xfId="0" applyFont="1" applyBorder="1"/>
    <xf numFmtId="0" fontId="26" fillId="0" borderId="0" xfId="0" applyFont="1"/>
    <xf numFmtId="0" fontId="27" fillId="0" borderId="0" xfId="0" applyFont="1" applyAlignment="1">
      <alignment horizontal="left" vertical="center" readingOrder="1"/>
    </xf>
    <xf numFmtId="9" fontId="26" fillId="0" borderId="1" xfId="1" applyNumberFormat="1" applyFont="1" applyBorder="1"/>
    <xf numFmtId="9" fontId="9" fillId="0" borderId="1" xfId="1" applyNumberFormat="1" applyFont="1" applyBorder="1"/>
    <xf numFmtId="0" fontId="9" fillId="2" borderId="1" xfId="0" applyFont="1" applyFill="1" applyBorder="1" applyAlignment="1">
      <alignment vertical="center"/>
    </xf>
    <xf numFmtId="9" fontId="26" fillId="0" borderId="1" xfId="1" applyFont="1" applyBorder="1"/>
    <xf numFmtId="9" fontId="9" fillId="0" borderId="1" xfId="1" applyFont="1" applyBorder="1"/>
    <xf numFmtId="164" fontId="0" fillId="0" borderId="0" xfId="0" applyNumberFormat="1"/>
    <xf numFmtId="9" fontId="0" fillId="0" borderId="0" xfId="1" applyNumberFormat="1" applyFont="1"/>
    <xf numFmtId="9" fontId="2" fillId="0" borderId="0" xfId="1" applyNumberFormat="1" applyFont="1"/>
    <xf numFmtId="165" fontId="5" fillId="2" borderId="1" xfId="9" applyNumberFormat="1" applyFont="1" applyFill="1" applyBorder="1" applyAlignment="1">
      <alignment horizontal="center" vertical="center" wrapText="1"/>
    </xf>
    <xf numFmtId="0" fontId="29" fillId="0" borderId="0" xfId="0" applyFont="1"/>
    <xf numFmtId="0" fontId="26" fillId="0" borderId="1" xfId="0" applyFont="1" applyBorder="1" applyAlignment="1">
      <alignment wrapText="1"/>
    </xf>
    <xf numFmtId="0" fontId="26" fillId="0" borderId="1" xfId="0" applyFont="1" applyBorder="1" applyAlignment="1">
      <alignment vertical="center"/>
    </xf>
    <xf numFmtId="0" fontId="15" fillId="0" borderId="1" xfId="10" applyFont="1" applyBorder="1" applyAlignment="1">
      <alignment horizontal="center" vertical="center" wrapText="1"/>
    </xf>
    <xf numFmtId="0" fontId="31" fillId="0" borderId="1" xfId="4" applyFont="1" applyBorder="1" applyAlignment="1">
      <alignment horizontal="center" vertical="center"/>
    </xf>
    <xf numFmtId="0" fontId="31" fillId="0" borderId="0" xfId="4" applyFont="1" applyBorder="1" applyAlignment="1">
      <alignment horizontal="center" vertical="center"/>
    </xf>
    <xf numFmtId="0" fontId="32" fillId="0" borderId="0" xfId="11" applyFont="1" applyAlignment="1">
      <alignment vertical="center"/>
    </xf>
    <xf numFmtId="0" fontId="12" fillId="0" borderId="0" xfId="11"/>
    <xf numFmtId="0" fontId="14" fillId="4" borderId="0" xfId="11" applyFont="1" applyFill="1" applyAlignment="1">
      <alignment horizontal="left"/>
    </xf>
    <xf numFmtId="0" fontId="18" fillId="0" borderId="1" xfId="6" applyFont="1" applyBorder="1"/>
    <xf numFmtId="0" fontId="33" fillId="0" borderId="1" xfId="0" applyFont="1" applyBorder="1"/>
    <xf numFmtId="49" fontId="12" fillId="0" borderId="0" xfId="2" applyNumberFormat="1" applyFont="1" applyAlignment="1"/>
    <xf numFmtId="49" fontId="12" fillId="0" borderId="0" xfId="2" applyNumberFormat="1" applyFont="1"/>
    <xf numFmtId="49" fontId="12" fillId="0" borderId="0" xfId="2" applyNumberFormat="1" applyFont="1" applyAlignment="1">
      <alignment wrapText="1"/>
    </xf>
    <xf numFmtId="0" fontId="0" fillId="0" borderId="0" xfId="0" applyFill="1" applyAlignment="1">
      <alignment vertical="center"/>
    </xf>
    <xf numFmtId="0" fontId="21" fillId="0" borderId="0" xfId="0" applyFont="1"/>
    <xf numFmtId="9" fontId="0" fillId="3" borderId="1" xfId="1" applyFont="1" applyFill="1" applyBorder="1" applyAlignment="1">
      <alignment wrapText="1"/>
    </xf>
    <xf numFmtId="9" fontId="0" fillId="0" borderId="1" xfId="1" applyNumberFormat="1" applyFont="1" applyBorder="1"/>
    <xf numFmtId="9" fontId="21" fillId="3" borderId="1" xfId="1" applyFont="1" applyFill="1" applyBorder="1" applyAlignment="1">
      <alignment wrapText="1"/>
    </xf>
    <xf numFmtId="9" fontId="21" fillId="0" borderId="0" xfId="1" applyNumberFormat="1" applyFont="1"/>
    <xf numFmtId="9" fontId="21" fillId="0" borderId="1" xfId="1" applyNumberFormat="1" applyFont="1" applyBorder="1"/>
    <xf numFmtId="1" fontId="1" fillId="0" borderId="0" xfId="1" applyNumberFormat="1" applyFont="1" applyAlignment="1">
      <alignment horizontal="right"/>
    </xf>
    <xf numFmtId="43" fontId="0" fillId="0" borderId="0" xfId="9" applyFont="1"/>
    <xf numFmtId="166" fontId="0" fillId="0" borderId="0" xfId="0" applyNumberFormat="1"/>
    <xf numFmtId="3" fontId="0" fillId="3" borderId="1" xfId="9" applyNumberFormat="1" applyFont="1" applyFill="1" applyBorder="1" applyAlignment="1">
      <alignment horizontal="right" wrapText="1" indent="1"/>
    </xf>
    <xf numFmtId="3" fontId="5" fillId="0" borderId="2" xfId="9" applyNumberFormat="1" applyFont="1" applyBorder="1" applyAlignment="1">
      <alignment horizontal="right" indent="1"/>
    </xf>
    <xf numFmtId="0" fontId="9" fillId="0" borderId="12" xfId="0" applyFont="1" applyBorder="1"/>
    <xf numFmtId="0" fontId="26" fillId="0" borderId="5" xfId="0" applyNumberFormat="1" applyFont="1" applyBorder="1"/>
    <xf numFmtId="0" fontId="26" fillId="0" borderId="13" xfId="0" applyNumberFormat="1" applyFont="1" applyBorder="1"/>
    <xf numFmtId="0" fontId="9" fillId="3" borderId="9" xfId="0" applyFont="1" applyFill="1" applyBorder="1"/>
    <xf numFmtId="0" fontId="26" fillId="3" borderId="1" xfId="0" applyNumberFormat="1" applyFont="1" applyFill="1" applyBorder="1"/>
    <xf numFmtId="0" fontId="26" fillId="3" borderId="10" xfId="0" applyNumberFormat="1" applyFont="1" applyFill="1" applyBorder="1"/>
    <xf numFmtId="0" fontId="9" fillId="3" borderId="12" xfId="0" applyFont="1" applyFill="1" applyBorder="1"/>
    <xf numFmtId="0" fontId="9" fillId="3" borderId="1" xfId="0" applyFont="1" applyFill="1" applyBorder="1"/>
    <xf numFmtId="0" fontId="34" fillId="2" borderId="1" xfId="0" applyFont="1" applyFill="1" applyBorder="1"/>
    <xf numFmtId="0" fontId="21" fillId="0" borderId="0" xfId="0" applyFont="1" applyBorder="1" applyAlignment="1">
      <alignment vertical="center"/>
    </xf>
    <xf numFmtId="0" fontId="27" fillId="0" borderId="0" xfId="0" applyFont="1" applyBorder="1" applyAlignment="1">
      <alignment horizontal="left" vertical="center" readingOrder="1"/>
    </xf>
    <xf numFmtId="0" fontId="24" fillId="0" borderId="0" xfId="0" applyFont="1" applyBorder="1"/>
    <xf numFmtId="0" fontId="26" fillId="0" borderId="0" xfId="0" applyFont="1" applyBorder="1"/>
    <xf numFmtId="0" fontId="9" fillId="0" borderId="9" xfId="0" applyFont="1" applyFill="1" applyBorder="1"/>
    <xf numFmtId="0" fontId="26" fillId="0" borderId="1" xfId="0" applyNumberFormat="1" applyFont="1" applyFill="1" applyBorder="1"/>
    <xf numFmtId="0" fontId="26" fillId="0" borderId="10" xfId="0" applyNumberFormat="1" applyFont="1" applyFill="1" applyBorder="1"/>
    <xf numFmtId="0" fontId="9" fillId="3" borderId="9" xfId="0" applyFont="1" applyFill="1" applyBorder="1" applyAlignment="1">
      <alignment wrapText="1"/>
    </xf>
    <xf numFmtId="0" fontId="34" fillId="2" borderId="11" xfId="0" applyFont="1" applyFill="1" applyBorder="1"/>
    <xf numFmtId="0" fontId="34" fillId="2" borderId="2" xfId="0" applyFont="1" applyFill="1" applyBorder="1" applyAlignment="1">
      <alignment vertical="center"/>
    </xf>
    <xf numFmtId="0" fontId="34" fillId="2" borderId="4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left" wrapText="1"/>
    </xf>
    <xf numFmtId="0" fontId="9" fillId="3" borderId="1" xfId="0" applyFont="1" applyFill="1" applyBorder="1" applyAlignment="1">
      <alignment wrapText="1"/>
    </xf>
    <xf numFmtId="0" fontId="5" fillId="0" borderId="1" xfId="0" applyFont="1" applyBorder="1"/>
    <xf numFmtId="3" fontId="21" fillId="3" borderId="1" xfId="0" applyNumberFormat="1" applyFont="1" applyFill="1" applyBorder="1" applyAlignment="1">
      <alignment wrapText="1"/>
    </xf>
    <xf numFmtId="3" fontId="0" fillId="0" borderId="0" xfId="0" applyNumberFormat="1"/>
    <xf numFmtId="0" fontId="35" fillId="0" borderId="0" xfId="0" applyFont="1" applyBorder="1"/>
    <xf numFmtId="0" fontId="3" fillId="0" borderId="0" xfId="0" applyFont="1" applyAlignment="1">
      <alignment vertical="center"/>
    </xf>
    <xf numFmtId="0" fontId="15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Border="1"/>
    <xf numFmtId="0" fontId="0" fillId="5" borderId="1" xfId="0" applyFont="1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0" fillId="0" borderId="7" xfId="0" applyFont="1" applyFill="1" applyBorder="1" applyAlignment="1">
      <alignment horizontal="left" vertical="center"/>
    </xf>
    <xf numFmtId="0" fontId="0" fillId="0" borderId="7" xfId="0" applyFill="1" applyBorder="1" applyAlignment="1">
      <alignment horizontal="center" vertical="center"/>
    </xf>
    <xf numFmtId="0" fontId="21" fillId="5" borderId="1" xfId="0" applyFont="1" applyFill="1" applyBorder="1" applyAlignment="1">
      <alignment horizontal="center" vertical="center"/>
    </xf>
    <xf numFmtId="9" fontId="26" fillId="0" borderId="1" xfId="1" applyNumberFormat="1" applyFont="1" applyBorder="1" applyAlignment="1">
      <alignment vertical="center"/>
    </xf>
    <xf numFmtId="0" fontId="33" fillId="0" borderId="0" xfId="0" applyFont="1"/>
    <xf numFmtId="0" fontId="33" fillId="0" borderId="0" xfId="0" applyFont="1" applyFill="1" applyBorder="1"/>
    <xf numFmtId="0" fontId="33" fillId="0" borderId="0" xfId="0" applyFont="1" applyBorder="1"/>
    <xf numFmtId="0" fontId="9" fillId="0" borderId="5" xfId="0" applyNumberFormat="1" applyFont="1" applyFill="1" applyBorder="1"/>
    <xf numFmtId="0" fontId="9" fillId="0" borderId="13" xfId="0" applyNumberFormat="1" applyFont="1" applyFill="1" applyBorder="1"/>
    <xf numFmtId="0" fontId="5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167" fontId="4" fillId="0" borderId="1" xfId="0" applyNumberFormat="1" applyFont="1" applyBorder="1" applyAlignment="1">
      <alignment horizontal="right" indent="1"/>
    </xf>
    <xf numFmtId="0" fontId="22" fillId="0" borderId="0" xfId="0" applyFont="1"/>
    <xf numFmtId="167" fontId="0" fillId="0" borderId="0" xfId="0" applyNumberFormat="1" applyAlignment="1">
      <alignment horizontal="right" indent="1"/>
    </xf>
    <xf numFmtId="167" fontId="4" fillId="0" borderId="6" xfId="0" applyNumberFormat="1" applyFont="1" applyBorder="1" applyAlignment="1">
      <alignment horizontal="right" indent="1"/>
    </xf>
    <xf numFmtId="0" fontId="4" fillId="0" borderId="0" xfId="0" applyFont="1"/>
    <xf numFmtId="167" fontId="0" fillId="0" borderId="0" xfId="1" applyNumberFormat="1" applyFont="1" applyBorder="1" applyAlignment="1">
      <alignment horizontal="right" wrapText="1" indent="1"/>
    </xf>
    <xf numFmtId="0" fontId="38" fillId="0" borderId="0" xfId="0" applyFont="1"/>
    <xf numFmtId="167" fontId="4" fillId="0" borderId="0" xfId="0" applyNumberFormat="1" applyFont="1" applyAlignment="1">
      <alignment horizontal="right" indent="1"/>
    </xf>
    <xf numFmtId="0" fontId="39" fillId="0" borderId="0" xfId="0" applyFont="1"/>
    <xf numFmtId="0" fontId="14" fillId="0" borderId="1" xfId="3" applyFont="1" applyFill="1" applyBorder="1" applyAlignment="1">
      <alignment horizontal="center"/>
    </xf>
    <xf numFmtId="0" fontId="41" fillId="0" borderId="0" xfId="0" applyFont="1"/>
    <xf numFmtId="0" fontId="14" fillId="0" borderId="1" xfId="3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164" fontId="26" fillId="0" borderId="1" xfId="1" applyNumberFormat="1" applyFont="1" applyBorder="1" applyAlignment="1">
      <alignment vertical="center"/>
    </xf>
    <xf numFmtId="0" fontId="34" fillId="2" borderId="1" xfId="0" applyFont="1" applyFill="1" applyBorder="1" applyAlignment="1">
      <alignment horizontal="center" vertical="center"/>
    </xf>
    <xf numFmtId="167" fontId="26" fillId="3" borderId="1" xfId="0" applyNumberFormat="1" applyFont="1" applyFill="1" applyBorder="1"/>
    <xf numFmtId="167" fontId="36" fillId="0" borderId="1" xfId="1" applyNumberFormat="1" applyFont="1" applyBorder="1"/>
    <xf numFmtId="167" fontId="43" fillId="0" borderId="1" xfId="1" applyNumberFormat="1" applyFont="1" applyBorder="1"/>
    <xf numFmtId="167" fontId="26" fillId="3" borderId="1" xfId="0" applyNumberFormat="1" applyFont="1" applyFill="1" applyBorder="1" applyAlignment="1">
      <alignment vertical="center"/>
    </xf>
    <xf numFmtId="167" fontId="36" fillId="0" borderId="1" xfId="1" applyNumberFormat="1" applyFont="1" applyBorder="1" applyAlignment="1">
      <alignment vertical="center"/>
    </xf>
    <xf numFmtId="0" fontId="9" fillId="8" borderId="1" xfId="0" applyFont="1" applyFill="1" applyBorder="1"/>
    <xf numFmtId="3" fontId="26" fillId="3" borderId="1" xfId="0" applyNumberFormat="1" applyFont="1" applyFill="1" applyBorder="1"/>
    <xf numFmtId="3" fontId="26" fillId="3" borderId="1" xfId="0" applyNumberFormat="1" applyFont="1" applyFill="1" applyBorder="1" applyAlignment="1">
      <alignment vertical="center"/>
    </xf>
    <xf numFmtId="3" fontId="9" fillId="3" borderId="1" xfId="0" applyNumberFormat="1" applyFont="1" applyFill="1" applyBorder="1"/>
    <xf numFmtId="3" fontId="9" fillId="3" borderId="10" xfId="0" applyNumberFormat="1" applyFont="1" applyFill="1" applyBorder="1"/>
    <xf numFmtId="3" fontId="26" fillId="0" borderId="5" xfId="0" applyNumberFormat="1" applyFont="1" applyBorder="1"/>
    <xf numFmtId="3" fontId="9" fillId="0" borderId="1" xfId="0" applyNumberFormat="1" applyFont="1" applyFill="1" applyBorder="1"/>
    <xf numFmtId="0" fontId="34" fillId="2" borderId="2" xfId="0" applyFont="1" applyFill="1" applyBorder="1" applyAlignment="1">
      <alignment horizontal="center" vertical="center"/>
    </xf>
    <xf numFmtId="0" fontId="34" fillId="2" borderId="4" xfId="0" applyFont="1" applyFill="1" applyBorder="1" applyAlignment="1">
      <alignment horizontal="center" vertical="center"/>
    </xf>
    <xf numFmtId="0" fontId="30" fillId="0" borderId="1" xfId="4" applyFont="1" applyFill="1" applyBorder="1" applyAlignment="1">
      <alignment vertical="center"/>
    </xf>
    <xf numFmtId="0" fontId="15" fillId="0" borderId="1" xfId="3" applyFont="1" applyFill="1" applyBorder="1" applyAlignment="1">
      <alignment vertical="center"/>
    </xf>
    <xf numFmtId="0" fontId="30" fillId="0" borderId="1" xfId="4" applyFont="1" applyFill="1" applyBorder="1" applyAlignment="1">
      <alignment vertical="center" wrapText="1"/>
    </xf>
    <xf numFmtId="0" fontId="44" fillId="0" borderId="0" xfId="0" applyFont="1" applyAlignment="1">
      <alignment horizontal="right"/>
    </xf>
    <xf numFmtId="49" fontId="19" fillId="6" borderId="8" xfId="2" applyNumberFormat="1" applyFont="1" applyFill="1" applyBorder="1" applyAlignment="1">
      <alignment horizontal="left"/>
    </xf>
    <xf numFmtId="0" fontId="15" fillId="0" borderId="1" xfId="3" applyFont="1" applyBorder="1" applyAlignment="1">
      <alignment horizontal="center" vertical="center" wrapText="1"/>
    </xf>
    <xf numFmtId="49" fontId="19" fillId="6" borderId="3" xfId="2" applyNumberFormat="1" applyFont="1" applyFill="1" applyBorder="1" applyAlignment="1">
      <alignment horizontal="left"/>
    </xf>
    <xf numFmtId="49" fontId="11" fillId="0" borderId="0" xfId="2" applyNumberFormat="1" applyFont="1" applyAlignment="1">
      <alignment horizontal="center"/>
    </xf>
    <xf numFmtId="0" fontId="13" fillId="0" borderId="0" xfId="2" applyFont="1" applyAlignment="1">
      <alignment horizontal="center"/>
    </xf>
    <xf numFmtId="49" fontId="32" fillId="0" borderId="0" xfId="2" applyNumberFormat="1" applyFont="1" applyAlignment="1">
      <alignment horizontal="center" wrapText="1"/>
    </xf>
    <xf numFmtId="49" fontId="40" fillId="0" borderId="0" xfId="2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34" fillId="2" borderId="1" xfId="0" applyFont="1" applyFill="1" applyBorder="1" applyAlignment="1">
      <alignment horizontal="center" vertical="center"/>
    </xf>
    <xf numFmtId="0" fontId="36" fillId="0" borderId="8" xfId="0" applyFont="1" applyBorder="1" applyAlignment="1">
      <alignment horizontal="left" vertical="center"/>
    </xf>
    <xf numFmtId="0" fontId="21" fillId="0" borderId="5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5" borderId="5" xfId="0" applyFont="1" applyFill="1" applyBorder="1" applyAlignment="1">
      <alignment horizontal="center" vertical="center"/>
    </xf>
    <xf numFmtId="0" fontId="21" fillId="5" borderId="2" xfId="0" applyFont="1" applyFill="1" applyBorder="1" applyAlignment="1">
      <alignment horizontal="center" vertical="center"/>
    </xf>
  </cellXfs>
  <cellStyles count="12">
    <cellStyle name="Financier0" xfId="7" xr:uid="{00000000-0005-0000-0000-000000000000}"/>
    <cellStyle name="Lien hypertexte" xfId="4" builtinId="8"/>
    <cellStyle name="Milliers" xfId="9" builtinId="3"/>
    <cellStyle name="Normal" xfId="0" builtinId="0"/>
    <cellStyle name="Normal 14 12" xfId="10" xr:uid="{00000000-0005-0000-0000-000004000000}"/>
    <cellStyle name="Normal 19" xfId="2" xr:uid="{00000000-0005-0000-0000-000005000000}"/>
    <cellStyle name="Normal 2" xfId="8" xr:uid="{00000000-0005-0000-0000-000006000000}"/>
    <cellStyle name="Normal 22" xfId="6" xr:uid="{00000000-0005-0000-0000-000007000000}"/>
    <cellStyle name="Normal 29" xfId="5" xr:uid="{00000000-0005-0000-0000-000008000000}"/>
    <cellStyle name="Normal 3" xfId="3" xr:uid="{00000000-0005-0000-0000-000009000000}"/>
    <cellStyle name="Normal 4 2 6" xfId="11" xr:uid="{00000000-0005-0000-0000-00000A000000}"/>
    <cellStyle name="Pourcentage" xfId="1" builtinId="5"/>
  </cellStyles>
  <dxfs count="4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wrapTex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FR" b="1"/>
              <a:t>01 : Nombre de chercheurs ayant obtenu un visa, selon la durée du séjour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4.9149840521903264E-2"/>
          <c:y val="0.12828359688530805"/>
          <c:w val="0.67705735775214315"/>
          <c:h val="0.70183402886075463"/>
        </c:manualLayout>
      </c:layout>
      <c:lineChart>
        <c:grouping val="standard"/>
        <c:varyColors val="0"/>
        <c:ser>
          <c:idx val="0"/>
          <c:order val="0"/>
          <c:tx>
            <c:strRef>
              <c:f>Visa!$A$3</c:f>
              <c:strCache>
                <c:ptCount val="1"/>
                <c:pt idx="0">
                  <c:v>long séjour ( &gt; 3 mois) *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7FE-4C34-AC4E-357E09A22A9E}"/>
                </c:ext>
              </c:extLst>
            </c:dLbl>
            <c:dLbl>
              <c:idx val="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736-44B0-81BA-EDF6CB892530}"/>
                </c:ext>
              </c:extLst>
            </c:dLbl>
            <c:dLbl>
              <c:idx val="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7FE-4C34-AC4E-357E09A22A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Visa!$B$2:$J$2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Visa!$B$3:$J$3</c:f>
              <c:numCache>
                <c:formatCode>#,##0</c:formatCode>
                <c:ptCount val="9"/>
                <c:pt idx="0">
                  <c:v>4131</c:v>
                </c:pt>
                <c:pt idx="1">
                  <c:v>3912</c:v>
                </c:pt>
                <c:pt idx="2">
                  <c:v>4485</c:v>
                </c:pt>
                <c:pt idx="3">
                  <c:v>4316</c:v>
                </c:pt>
                <c:pt idx="4">
                  <c:v>4737</c:v>
                </c:pt>
                <c:pt idx="5">
                  <c:v>2841</c:v>
                </c:pt>
                <c:pt idx="6">
                  <c:v>3675</c:v>
                </c:pt>
                <c:pt idx="7">
                  <c:v>4148</c:v>
                </c:pt>
                <c:pt idx="8">
                  <c:v>4646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7FE-4C34-AC4E-357E09A22A9E}"/>
            </c:ext>
          </c:extLst>
        </c:ser>
        <c:ser>
          <c:idx val="1"/>
          <c:order val="1"/>
          <c:tx>
            <c:strRef>
              <c:f>Visa!$A$4</c:f>
              <c:strCache>
                <c:ptCount val="1"/>
                <c:pt idx="0">
                  <c:v>court séjour ( &lt;= 3 mois)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4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7FE-4C34-AC4E-357E09A22A9E}"/>
                </c:ext>
              </c:extLst>
            </c:dLbl>
            <c:dLbl>
              <c:idx val="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736-44B0-81BA-EDF6CB892530}"/>
                </c:ext>
              </c:extLst>
            </c:dLbl>
            <c:dLbl>
              <c:idx val="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7FE-4C34-AC4E-357E09A22A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Visa!$B$2:$J$2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Visa!$B$4:$J$4</c:f>
              <c:numCache>
                <c:formatCode>#,##0</c:formatCode>
                <c:ptCount val="9"/>
                <c:pt idx="0">
                  <c:v>1883</c:v>
                </c:pt>
                <c:pt idx="1">
                  <c:v>1867</c:v>
                </c:pt>
                <c:pt idx="2">
                  <c:v>1848</c:v>
                </c:pt>
                <c:pt idx="3">
                  <c:v>2346</c:v>
                </c:pt>
                <c:pt idx="4">
                  <c:v>2413</c:v>
                </c:pt>
                <c:pt idx="5">
                  <c:v>552</c:v>
                </c:pt>
                <c:pt idx="6">
                  <c:v>595</c:v>
                </c:pt>
                <c:pt idx="7">
                  <c:v>1837</c:v>
                </c:pt>
                <c:pt idx="8">
                  <c:v>3274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7FE-4C34-AC4E-357E09A22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9266672"/>
        <c:axId val="649264048"/>
      </c:lineChart>
      <c:catAx>
        <c:axId val="649266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49264048"/>
        <c:crosses val="autoZero"/>
        <c:auto val="1"/>
        <c:lblAlgn val="ctr"/>
        <c:lblOffset val="100"/>
        <c:noMultiLvlLbl val="0"/>
      </c:catAx>
      <c:valAx>
        <c:axId val="649264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49266672"/>
        <c:crosses val="autoZero"/>
        <c:crossBetween val="between"/>
        <c:majorUnit val="1000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70989344630307127"/>
          <c:y val="0.26992658152494781"/>
          <c:w val="0.23506793062935691"/>
          <c:h val="0.314773559602459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0">
          <a:solidFill>
            <a:sysClr val="windowText" lastClr="000000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900" b="1" i="0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02 : </a:t>
            </a:r>
            <a:r>
              <a:rPr lang="en-US" sz="900" b="1" i="0" baseline="0">
                <a:effectLst/>
              </a:rPr>
              <a:t>Visa de court séjour (&lt;= 3 mois) accordés à des chercheurs en 2023 : principales nationalités</a:t>
            </a:r>
            <a:endParaRPr lang="fr-FR" sz="900" b="0">
              <a:effectLst/>
            </a:endParaRPr>
          </a:p>
        </c:rich>
      </c:tx>
      <c:layout>
        <c:manualLayout>
          <c:xMode val="edge"/>
          <c:yMode val="edge"/>
          <c:x val="0.12197563410300585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204229347931385"/>
          <c:y val="0.15759340792239079"/>
          <c:w val="0.86240340628984846"/>
          <c:h val="0.7794336417785884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'Court sejour'!$B$3</c:f>
              <c:strCache>
                <c:ptCount val="1"/>
                <c:pt idx="0">
                  <c:v>Visas court séjour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fld id="{8DD0ADF4-155B-4271-B1E6-BA2B5A3488D7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24FD14D4-0072-4287-B500-C6C47A1EBA89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CEBF-49CF-B1D0-C25222D57E0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03D26F3-C19E-4C60-BE31-926C6F2A5A87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16AE37AF-A82B-4EAE-ADCC-D331F3C4A044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CEBF-49CF-B1D0-C25222D57E0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0FA2032-78F8-4615-B6BE-DB8AE2E17044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C651371D-FC40-4D08-8D02-91C2D6CAF32C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CEBF-49CF-B1D0-C25222D57E0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314BAD4-60CA-4217-ABCB-6CC3F048A971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7CF2E8EF-5F0B-4248-A067-6C60A6446F12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CEBF-49CF-B1D0-C25222D57E0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3A0E39C-83EB-442E-B5AB-AF342B522D15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A8BE6C5A-F617-4742-BE24-BA0209F5C39E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CEBF-49CF-B1D0-C25222D57E0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53FE516-764B-464F-839E-95F057DCE147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6D75A74F-D4D4-4D0F-95F3-10ED30BDC726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CEBF-49CF-B1D0-C25222D57E0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27E5AE4-9CD3-4123-AF55-3437DD24EE27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1870074E-6165-49C1-AF10-ADA9818461D7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CEBF-49CF-B1D0-C25222D57E0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82D101A-0454-4C50-8DA5-23481AF9923B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482B4367-56F6-4C1A-B72D-4745B628FC96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CEBF-49CF-B1D0-C25222D57E0E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2E081B8A-2016-4C10-9E57-8C413D54029A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E5F92845-5C9A-4304-8DF3-0122F57ECAD6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CEBF-49CF-B1D0-C25222D57E0E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940DCA7D-1D8A-44AA-9686-2CC3C743CC97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1ED92BE2-925B-443E-976C-3F30CA52C205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CEBF-49CF-B1D0-C25222D57E0E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320AFEC-15CD-4B53-8F8D-7CBC63A37D36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CE3FCB2F-0B17-4E4C-934A-90C487654E96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CEBF-49CF-B1D0-C25222D57E0E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F2C36B3F-EC46-4A18-AD11-5EE24D571C3E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39A78BD6-C7C5-4329-A2DF-C7F6B582C625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CEBF-49CF-B1D0-C25222D57E0E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230A979A-EBAC-4ADD-9715-2758E0E72515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2DF977C2-E3F4-4B60-8640-4C75517DFA01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CEBF-49CF-B1D0-C25222D57E0E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12B4F0B-79F6-44A0-A42B-7442B4ECA141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23E44AE3-2138-4122-9FEB-7C36DD2B456A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CEBF-49CF-B1D0-C25222D57E0E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1C5A8A80-A6C3-4B9C-8094-ADA90E56B20A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69B114BA-62EF-4BFF-8BBC-400A4E90A776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CEBF-49CF-B1D0-C25222D57E0E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845DFBFA-2834-46C0-A574-5DD2832BE501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844F0915-19A0-4EDA-AD16-1468513D2A94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CEBF-49CF-B1D0-C25222D57E0E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0D01B65D-D0FA-4138-9940-1D0C83EF0DB3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A471C02F-0279-40C0-AC2C-6F9E9C7F2FA0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CEBF-49CF-B1D0-C25222D57E0E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FE912FB2-768B-4422-B491-6F0AE62AAEBE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4501F363-3FBA-4461-B861-CE0B962F60CD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CEBF-49CF-B1D0-C25222D57E0E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3033FADA-501A-4BE8-AC16-6CA31CD681BB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5ED07B9C-6FE8-42A0-8640-CA2022A3FAF7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CEBF-49CF-B1D0-C25222D57E0E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cat>
            <c:strRef>
              <c:f>'Court sejour'!$A$5:$A$23</c:f>
              <c:strCache>
                <c:ptCount val="19"/>
                <c:pt idx="0">
                  <c:v>algérienne</c:v>
                </c:pt>
                <c:pt idx="1">
                  <c:v>indienne</c:v>
                </c:pt>
                <c:pt idx="2">
                  <c:v>chinoise</c:v>
                </c:pt>
                <c:pt idx="3">
                  <c:v>tunisienne</c:v>
                </c:pt>
                <c:pt idx="4">
                  <c:v>russe</c:v>
                </c:pt>
                <c:pt idx="5">
                  <c:v>camerounaise</c:v>
                </c:pt>
                <c:pt idx="6">
                  <c:v>marocaine</c:v>
                </c:pt>
                <c:pt idx="7">
                  <c:v>sénégalaise</c:v>
                </c:pt>
                <c:pt idx="8">
                  <c:v>iranienne</c:v>
                </c:pt>
                <c:pt idx="9">
                  <c:v>indonésienne</c:v>
                </c:pt>
                <c:pt idx="10">
                  <c:v>thaïlandaise</c:v>
                </c:pt>
                <c:pt idx="11">
                  <c:v>malgache</c:v>
                </c:pt>
                <c:pt idx="12">
                  <c:v>ivoirienne</c:v>
                </c:pt>
                <c:pt idx="13">
                  <c:v>nigériane</c:v>
                </c:pt>
                <c:pt idx="14">
                  <c:v>libanaise</c:v>
                </c:pt>
                <c:pt idx="15">
                  <c:v>égyptienne</c:v>
                </c:pt>
                <c:pt idx="16">
                  <c:v>équatorienne</c:v>
                </c:pt>
                <c:pt idx="17">
                  <c:v>ghanéenne</c:v>
                </c:pt>
                <c:pt idx="18">
                  <c:v>kazakhe</c:v>
                </c:pt>
              </c:strCache>
            </c:strRef>
          </c:cat>
          <c:val>
            <c:numRef>
              <c:f>'Court sejour'!$B$5:$B$23</c:f>
              <c:numCache>
                <c:formatCode>General</c:formatCode>
                <c:ptCount val="19"/>
                <c:pt idx="0">
                  <c:v>812</c:v>
                </c:pt>
                <c:pt idx="1">
                  <c:v>547</c:v>
                </c:pt>
                <c:pt idx="2">
                  <c:v>365</c:v>
                </c:pt>
                <c:pt idx="3">
                  <c:v>207</c:v>
                </c:pt>
                <c:pt idx="4">
                  <c:v>112</c:v>
                </c:pt>
                <c:pt idx="5">
                  <c:v>82</c:v>
                </c:pt>
                <c:pt idx="6">
                  <c:v>73</c:v>
                </c:pt>
                <c:pt idx="7">
                  <c:v>61</c:v>
                </c:pt>
                <c:pt idx="8">
                  <c:v>60</c:v>
                </c:pt>
                <c:pt idx="9">
                  <c:v>55</c:v>
                </c:pt>
                <c:pt idx="10">
                  <c:v>52</c:v>
                </c:pt>
                <c:pt idx="11">
                  <c:v>50</c:v>
                </c:pt>
                <c:pt idx="12">
                  <c:v>48</c:v>
                </c:pt>
                <c:pt idx="13">
                  <c:v>45</c:v>
                </c:pt>
                <c:pt idx="14">
                  <c:v>43</c:v>
                </c:pt>
                <c:pt idx="15">
                  <c:v>41</c:v>
                </c:pt>
                <c:pt idx="16">
                  <c:v>37</c:v>
                </c:pt>
                <c:pt idx="17">
                  <c:v>37</c:v>
                </c:pt>
                <c:pt idx="18">
                  <c:v>34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'Court sejour'!$C$5:$C$23</c15:f>
                <c15:dlblRangeCache>
                  <c:ptCount val="19"/>
                  <c:pt idx="0">
                    <c:v>25%</c:v>
                  </c:pt>
                  <c:pt idx="1">
                    <c:v>17%</c:v>
                  </c:pt>
                  <c:pt idx="2">
                    <c:v>11%</c:v>
                  </c:pt>
                  <c:pt idx="3">
                    <c:v>6%</c:v>
                  </c:pt>
                  <c:pt idx="4">
                    <c:v>3%</c:v>
                  </c:pt>
                  <c:pt idx="5">
                    <c:v>3%</c:v>
                  </c:pt>
                  <c:pt idx="6">
                    <c:v>2%</c:v>
                  </c:pt>
                  <c:pt idx="7">
                    <c:v>2%</c:v>
                  </c:pt>
                  <c:pt idx="8">
                    <c:v>2%</c:v>
                  </c:pt>
                  <c:pt idx="9">
                    <c:v>2%</c:v>
                  </c:pt>
                  <c:pt idx="10">
                    <c:v>2%</c:v>
                  </c:pt>
                  <c:pt idx="11">
                    <c:v>2%</c:v>
                  </c:pt>
                  <c:pt idx="12">
                    <c:v>1%</c:v>
                  </c:pt>
                  <c:pt idx="13">
                    <c:v>1%</c:v>
                  </c:pt>
                  <c:pt idx="14">
                    <c:v>1%</c:v>
                  </c:pt>
                  <c:pt idx="15">
                    <c:v>1%</c:v>
                  </c:pt>
                  <c:pt idx="16">
                    <c:v>1%</c:v>
                  </c:pt>
                  <c:pt idx="17">
                    <c:v>1%</c:v>
                  </c:pt>
                  <c:pt idx="18">
                    <c:v>1%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C457-4309-B701-356A0AD21A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2"/>
        <c:overlap val="6"/>
        <c:axId val="467086672"/>
        <c:axId val="467087064"/>
      </c:barChart>
      <c:catAx>
        <c:axId val="4670866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fr-FR"/>
          </a:p>
        </c:txPr>
        <c:crossAx val="467087064"/>
        <c:crosses val="autoZero"/>
        <c:auto val="1"/>
        <c:lblAlgn val="ctr"/>
        <c:lblOffset val="100"/>
        <c:noMultiLvlLbl val="0"/>
      </c:catAx>
      <c:valAx>
        <c:axId val="46708706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fr-FR"/>
          </a:p>
        </c:txPr>
        <c:crossAx val="4670866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03 : Visa de long séjour (&gt; 3 mois) accordés </a:t>
            </a:r>
          </a:p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à des chercheurs en 2023 : principales nationalités</a:t>
            </a:r>
            <a:endParaRPr lang="en-US" sz="900" b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117307526042472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813419061511236"/>
          <c:y val="8.8535705764052217E-2"/>
          <c:w val="0.87785472912540208"/>
          <c:h val="0.8749060528765528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'Long sejour'!$B$3</c:f>
              <c:strCache>
                <c:ptCount val="1"/>
                <c:pt idx="0">
                  <c:v> Visas long séjour 2023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1.0389474043017334E-2"/>
                </c:manualLayout>
              </c:layout>
              <c:tx>
                <c:rich>
                  <a:bodyPr/>
                  <a:lstStyle/>
                  <a:p>
                    <a:fld id="{63F61914-FCDD-459C-BDBB-5A5BC761C75B}" type="CELLRANGE">
                      <a:rPr lang="en-US" baseline="0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343472B6-4981-44E6-8F9E-6510F1811171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E94E-41D0-8D3E-55A0894336C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A1EA10D-5873-4C41-A654-6166AB1ED08A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70359236-A616-45FF-B36E-52A43989EAE2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E94E-41D0-8D3E-55A0894336C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F3CDA5F-22A9-4E82-B132-18C2E636BDC6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2F48EA27-B5F8-4922-8B3A-ABB193B95958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E94E-41D0-8D3E-55A0894336C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2025BEF-00D7-41E2-893B-744733F5B210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31785F1F-DEEC-46F7-BA21-763E145C7CB6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E94E-41D0-8D3E-55A0894336C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E1F6A8D-38D1-46DE-9DE1-C67B0200EC27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1B48F698-0B17-4716-A7DF-5A2ACD2E755F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E94E-41D0-8D3E-55A0894336C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DAAA9A4-CE33-4412-ABF7-D8591392C1A0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DF381289-F455-4665-B007-D40B62343D73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E94E-41D0-8D3E-55A0894336C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6DB7E4D-FC53-4B52-B17F-DCF1B71881BA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E1FFEF3A-37B1-419B-B546-0EF8A186ED91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E94E-41D0-8D3E-55A0894336C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6C2C968D-C897-4B79-A847-BB724868D939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CF2B656A-E4D4-47D8-B460-D933BC2CB175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E94E-41D0-8D3E-55A0894336C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B3E85E7F-16F2-4AC3-9585-B2D9EAB907A6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93A3864F-D6A7-4B79-9CC9-1CEAD98CDC51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E94E-41D0-8D3E-55A0894336C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EC96FDC0-711D-4A53-BFE7-BE9CA6680A1D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A2180592-FB3F-4ED5-8B86-D975AE51F3C8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E94E-41D0-8D3E-55A0894336C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4A5EE69F-0017-4CAF-943E-FB0AA2CC2CA6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FF28B9F2-6E71-4A0B-A37A-5850393CA710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E94E-41D0-8D3E-55A0894336CD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B84BCD7F-1443-4AB9-85D6-C965CCDA31AE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533404CE-9733-4AB0-B9D5-75A12681C5A6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E94E-41D0-8D3E-55A0894336CD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5575ADF3-E075-4B50-992E-F066D1A49F2B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2478302F-DC97-4041-98DB-8D0E5368AB91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E94E-41D0-8D3E-55A0894336CD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C0127002-2703-4FEE-B38C-7C9184E13308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29D5BC6E-CD27-48A1-9F41-2E39E4C25C7A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E94E-41D0-8D3E-55A0894336CD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E307BE25-2C00-423E-8CEF-07B55AE402AF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A7682868-3357-4ABA-84ED-C4F211C06967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E94E-41D0-8D3E-55A0894336CD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EA46EC0-4137-49AF-90C0-944877F835B0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05EADAF5-9C32-40D5-AB50-437955EA9AAD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E94E-41D0-8D3E-55A0894336CD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C6773210-B448-4A78-9ADC-02EB910DF4B3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D74EAA18-EDE9-4B53-84F6-E32D8D73E4A9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E94E-41D0-8D3E-55A0894336CD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AC2103AD-73D3-4C4C-A653-183D2F3C31D6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FBBBA4D3-BBCC-4FFA-8C12-90E22F1F8793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E94E-41D0-8D3E-55A0894336CD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4536F6AE-E96E-4759-B671-2128FEEEE5F0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89C46B04-489B-4585-86E8-6B4377A63628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E94E-41D0-8D3E-55A0894336CD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A165F551-E611-4566-9799-62F0090C4595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EFC4E4C5-DEC7-4499-98B1-BF182AFD3F18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E94E-41D0-8D3E-55A0894336CD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9E10379E-9267-4EEE-9855-40E74FC3366A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63AEB883-C48E-470A-96F4-FF2FCD5E8AFB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E94E-41D0-8D3E-55A0894336CD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27AED700-FC0F-4865-A1BD-4D7C93CF0873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C34C82EA-2634-4EBB-9D1D-C708E99D6E9F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E94E-41D0-8D3E-55A0894336CD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A7646C9B-3403-4F0B-B6C8-7920857C5AD5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4C809877-7EA8-46CD-BCE8-06841180D08B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E94E-41D0-8D3E-55A0894336CD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CCEAAB7D-37E8-4588-ACBE-4C19F9670BDE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DD0088BF-1C1F-4F12-A1AF-97478EB97BB2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E94E-41D0-8D3E-55A0894336CD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2EEE13FB-4B5F-40A6-86EB-EB9004E73707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A002F9C2-D819-4384-8A6B-188F39BEE333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E94E-41D0-8D3E-55A0894336CD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743C17C3-621C-4152-8652-F024A239CE4A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A140A1EA-AFF0-4257-8051-2E2BEF9CF67A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E94E-41D0-8D3E-55A0894336CD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F25AFFAD-104C-48B3-9B47-58E0716AEC67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1C79FD74-4BDD-4F22-BBBE-CBB7B00D98C2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E94E-41D0-8D3E-55A0894336CD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'Long sejour'!$A$5:$A$31</c:f>
              <c:strCache>
                <c:ptCount val="27"/>
                <c:pt idx="0">
                  <c:v>brésilienne</c:v>
                </c:pt>
                <c:pt idx="1">
                  <c:v>indienne</c:v>
                </c:pt>
                <c:pt idx="2">
                  <c:v>chinoise</c:v>
                </c:pt>
                <c:pt idx="3">
                  <c:v>tunisienne</c:v>
                </c:pt>
                <c:pt idx="4">
                  <c:v>américaine</c:v>
                </c:pt>
                <c:pt idx="5">
                  <c:v>marocaine</c:v>
                </c:pt>
                <c:pt idx="6">
                  <c:v>algérienne</c:v>
                </c:pt>
                <c:pt idx="7">
                  <c:v>libanaise</c:v>
                </c:pt>
                <c:pt idx="8">
                  <c:v>iranienne</c:v>
                </c:pt>
                <c:pt idx="9">
                  <c:v>britannique</c:v>
                </c:pt>
                <c:pt idx="10">
                  <c:v>japonaise</c:v>
                </c:pt>
                <c:pt idx="11">
                  <c:v>russe</c:v>
                </c:pt>
                <c:pt idx="12">
                  <c:v>canadienne</c:v>
                </c:pt>
                <c:pt idx="13">
                  <c:v>turque</c:v>
                </c:pt>
                <c:pt idx="14">
                  <c:v>colombienne</c:v>
                </c:pt>
                <c:pt idx="15">
                  <c:v>mexicaine</c:v>
                </c:pt>
                <c:pt idx="16">
                  <c:v>vietnamienne</c:v>
                </c:pt>
                <c:pt idx="17">
                  <c:v>camerounaise</c:v>
                </c:pt>
                <c:pt idx="18">
                  <c:v>chilienne</c:v>
                </c:pt>
                <c:pt idx="19">
                  <c:v>sud-coréenne</c:v>
                </c:pt>
                <c:pt idx="20">
                  <c:v>argentine</c:v>
                </c:pt>
                <c:pt idx="21">
                  <c:v>pakistanaise</c:v>
                </c:pt>
                <c:pt idx="22">
                  <c:v>thaïlandaise</c:v>
                </c:pt>
                <c:pt idx="23">
                  <c:v>australienne</c:v>
                </c:pt>
                <c:pt idx="24">
                  <c:v>égyptienne</c:v>
                </c:pt>
                <c:pt idx="25">
                  <c:v>indonésienne</c:v>
                </c:pt>
                <c:pt idx="26">
                  <c:v>taiwanaise</c:v>
                </c:pt>
              </c:strCache>
            </c:strRef>
          </c:cat>
          <c:val>
            <c:numRef>
              <c:f>'Long sejour'!$B$5:$B$31</c:f>
              <c:numCache>
                <c:formatCode>#,##0</c:formatCode>
                <c:ptCount val="27"/>
                <c:pt idx="0">
                  <c:v>666</c:v>
                </c:pt>
                <c:pt idx="1">
                  <c:v>538</c:v>
                </c:pt>
                <c:pt idx="2">
                  <c:v>445</c:v>
                </c:pt>
                <c:pt idx="3">
                  <c:v>391</c:v>
                </c:pt>
                <c:pt idx="4">
                  <c:v>242</c:v>
                </c:pt>
                <c:pt idx="5">
                  <c:v>237</c:v>
                </c:pt>
                <c:pt idx="6">
                  <c:v>196</c:v>
                </c:pt>
                <c:pt idx="7">
                  <c:v>149</c:v>
                </c:pt>
                <c:pt idx="8">
                  <c:v>119</c:v>
                </c:pt>
                <c:pt idx="9">
                  <c:v>113</c:v>
                </c:pt>
                <c:pt idx="10">
                  <c:v>108</c:v>
                </c:pt>
                <c:pt idx="11">
                  <c:v>101</c:v>
                </c:pt>
                <c:pt idx="12">
                  <c:v>91</c:v>
                </c:pt>
                <c:pt idx="13">
                  <c:v>90</c:v>
                </c:pt>
                <c:pt idx="14">
                  <c:v>79</c:v>
                </c:pt>
                <c:pt idx="15">
                  <c:v>77</c:v>
                </c:pt>
                <c:pt idx="16">
                  <c:v>69</c:v>
                </c:pt>
                <c:pt idx="17">
                  <c:v>59</c:v>
                </c:pt>
                <c:pt idx="18">
                  <c:v>58</c:v>
                </c:pt>
                <c:pt idx="19">
                  <c:v>55</c:v>
                </c:pt>
                <c:pt idx="20">
                  <c:v>47</c:v>
                </c:pt>
                <c:pt idx="21">
                  <c:v>46</c:v>
                </c:pt>
                <c:pt idx="22">
                  <c:v>46</c:v>
                </c:pt>
                <c:pt idx="23">
                  <c:v>45</c:v>
                </c:pt>
                <c:pt idx="24">
                  <c:v>38</c:v>
                </c:pt>
                <c:pt idx="25">
                  <c:v>31</c:v>
                </c:pt>
                <c:pt idx="26">
                  <c:v>31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'Long sejour'!$C$5:$C$39</c15:f>
                <c15:dlblRangeCache>
                  <c:ptCount val="35"/>
                  <c:pt idx="0">
                    <c:v>14%</c:v>
                  </c:pt>
                  <c:pt idx="1">
                    <c:v>12%</c:v>
                  </c:pt>
                  <c:pt idx="2">
                    <c:v>10%</c:v>
                  </c:pt>
                  <c:pt idx="3">
                    <c:v>8%</c:v>
                  </c:pt>
                  <c:pt idx="4">
                    <c:v>5%</c:v>
                  </c:pt>
                  <c:pt idx="5">
                    <c:v>5%</c:v>
                  </c:pt>
                  <c:pt idx="6">
                    <c:v>4%</c:v>
                  </c:pt>
                  <c:pt idx="7">
                    <c:v>3%</c:v>
                  </c:pt>
                  <c:pt idx="8">
                    <c:v>3%</c:v>
                  </c:pt>
                  <c:pt idx="9">
                    <c:v>2%</c:v>
                  </c:pt>
                  <c:pt idx="10">
                    <c:v>2%</c:v>
                  </c:pt>
                  <c:pt idx="11">
                    <c:v>2%</c:v>
                  </c:pt>
                  <c:pt idx="12">
                    <c:v>2%</c:v>
                  </c:pt>
                  <c:pt idx="13">
                    <c:v>2%</c:v>
                  </c:pt>
                  <c:pt idx="14">
                    <c:v>2%</c:v>
                  </c:pt>
                  <c:pt idx="15">
                    <c:v>2%</c:v>
                  </c:pt>
                  <c:pt idx="16">
                    <c:v>1%</c:v>
                  </c:pt>
                  <c:pt idx="17">
                    <c:v>1%</c:v>
                  </c:pt>
                  <c:pt idx="18">
                    <c:v>1%</c:v>
                  </c:pt>
                  <c:pt idx="19">
                    <c:v>1%</c:v>
                  </c:pt>
                  <c:pt idx="20">
                    <c:v>1%</c:v>
                  </c:pt>
                  <c:pt idx="21">
                    <c:v>1%</c:v>
                  </c:pt>
                  <c:pt idx="22">
                    <c:v>1%</c:v>
                  </c:pt>
                  <c:pt idx="23">
                    <c:v>1%</c:v>
                  </c:pt>
                  <c:pt idx="24">
                    <c:v>1%</c:v>
                  </c:pt>
                  <c:pt idx="25">
                    <c:v>1%</c:v>
                  </c:pt>
                  <c:pt idx="26">
                    <c:v>1%</c:v>
                  </c:pt>
                  <c:pt idx="27">
                    <c:v>1%</c:v>
                  </c:pt>
                  <c:pt idx="28">
                    <c:v>1%</c:v>
                  </c:pt>
                  <c:pt idx="29">
                    <c:v>1%</c:v>
                  </c:pt>
                  <c:pt idx="30">
                    <c:v>0%</c:v>
                  </c:pt>
                  <c:pt idx="31">
                    <c:v>0%</c:v>
                  </c:pt>
                  <c:pt idx="32">
                    <c:v>0%</c:v>
                  </c:pt>
                  <c:pt idx="33">
                    <c:v>0%</c:v>
                  </c:pt>
                  <c:pt idx="34">
                    <c:v>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F51B-4BB1-A868-439724784A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8984736"/>
        <c:axId val="298985128"/>
      </c:barChart>
      <c:catAx>
        <c:axId val="2989847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fr-FR"/>
          </a:p>
        </c:txPr>
        <c:crossAx val="298985128"/>
        <c:crosses val="autoZero"/>
        <c:auto val="1"/>
        <c:lblAlgn val="ctr"/>
        <c:lblOffset val="100"/>
        <c:noMultiLvlLbl val="0"/>
      </c:catAx>
      <c:valAx>
        <c:axId val="29898512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fr-FR"/>
          </a:p>
        </c:txPr>
        <c:crossAx val="2989847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00" b="1"/>
              <a:t>04 : Chercheurs ayant obtenu un visa de court séjour </a:t>
            </a:r>
          </a:p>
          <a:p>
            <a:pPr>
              <a:defRPr sz="1000" b="1"/>
            </a:pPr>
            <a:r>
              <a:rPr lang="en-US" sz="1000" b="1"/>
              <a:t>(&lt;= 3 mois) : répartition par continent</a:t>
            </a:r>
          </a:p>
        </c:rich>
      </c:tx>
      <c:layout>
        <c:manualLayout>
          <c:xMode val="edge"/>
          <c:yMode val="edge"/>
          <c:x val="0.14061101686224975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5.7373442434336987E-2"/>
          <c:y val="7.9042751689192267E-2"/>
          <c:w val="0.60112310047973261"/>
          <c:h val="0.75664387617253048"/>
        </c:manualLayout>
      </c:layout>
      <c:lineChart>
        <c:grouping val="standard"/>
        <c:varyColors val="0"/>
        <c:ser>
          <c:idx val="0"/>
          <c:order val="0"/>
          <c:tx>
            <c:strRef>
              <c:f>'Sér Visa CS'!$A$4</c:f>
              <c:strCache>
                <c:ptCount val="1"/>
                <c:pt idx="0">
                  <c:v>Afrique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8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0AB-44AC-B2A4-E335B42E159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'Sér Visa CS'!$B$3:$J$3</c:f>
              <c:strCach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strCache>
            </c:strRef>
          </c:cat>
          <c:val>
            <c:numRef>
              <c:f>'Sér Visa CS'!$B$4:$J$4</c:f>
              <c:numCache>
                <c:formatCode>#,##0</c:formatCode>
                <c:ptCount val="9"/>
                <c:pt idx="0">
                  <c:v>538</c:v>
                </c:pt>
                <c:pt idx="1">
                  <c:v>560</c:v>
                </c:pt>
                <c:pt idx="2">
                  <c:v>548</c:v>
                </c:pt>
                <c:pt idx="3">
                  <c:v>1106</c:v>
                </c:pt>
                <c:pt idx="4">
                  <c:v>1377</c:v>
                </c:pt>
                <c:pt idx="5">
                  <c:v>364</c:v>
                </c:pt>
                <c:pt idx="6">
                  <c:v>357</c:v>
                </c:pt>
                <c:pt idx="7">
                  <c:v>949</c:v>
                </c:pt>
                <c:pt idx="8">
                  <c:v>1670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34-4AE2-BA2C-B257F2BA5BBB}"/>
            </c:ext>
          </c:extLst>
        </c:ser>
        <c:ser>
          <c:idx val="3"/>
          <c:order val="1"/>
          <c:tx>
            <c:strRef>
              <c:f>'Sér Visa CS'!$A$7</c:f>
              <c:strCache>
                <c:ptCount val="1"/>
                <c:pt idx="0">
                  <c:v>Asie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0AB-44AC-B2A4-E335B42E159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'Sér Visa CS'!$B$3:$J$3</c:f>
              <c:strCach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strCache>
            </c:strRef>
          </c:cat>
          <c:val>
            <c:numRef>
              <c:f>'Sér Visa CS'!$B$7:$J$7</c:f>
              <c:numCache>
                <c:formatCode>#,##0</c:formatCode>
                <c:ptCount val="9"/>
                <c:pt idx="0">
                  <c:v>875</c:v>
                </c:pt>
                <c:pt idx="1">
                  <c:v>892</c:v>
                </c:pt>
                <c:pt idx="2">
                  <c:v>986</c:v>
                </c:pt>
                <c:pt idx="3">
                  <c:v>980</c:v>
                </c:pt>
                <c:pt idx="4">
                  <c:v>869</c:v>
                </c:pt>
                <c:pt idx="5">
                  <c:v>115</c:v>
                </c:pt>
                <c:pt idx="6">
                  <c:v>195</c:v>
                </c:pt>
                <c:pt idx="7">
                  <c:v>678</c:v>
                </c:pt>
                <c:pt idx="8">
                  <c:v>1421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B34-4AE2-BA2C-B257F2BA5BBB}"/>
            </c:ext>
          </c:extLst>
        </c:ser>
        <c:ser>
          <c:idx val="4"/>
          <c:order val="2"/>
          <c:tx>
            <c:strRef>
              <c:f>'Sér Visa CS'!$A$8</c:f>
              <c:strCache>
                <c:ptCount val="1"/>
                <c:pt idx="0">
                  <c:v>Europe, hors UE et EEE *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Lbl>
              <c:idx val="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0AB-44AC-B2A4-E335B42E159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'Sér Visa CS'!$B$3:$J$3</c:f>
              <c:strCach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strCache>
            </c:strRef>
          </c:cat>
          <c:val>
            <c:numRef>
              <c:f>'Sér Visa CS'!$B$8:$J$8</c:f>
              <c:numCache>
                <c:formatCode>#,##0</c:formatCode>
                <c:ptCount val="9"/>
                <c:pt idx="0">
                  <c:v>385</c:v>
                </c:pt>
                <c:pt idx="1">
                  <c:v>376</c:v>
                </c:pt>
                <c:pt idx="2">
                  <c:v>285</c:v>
                </c:pt>
                <c:pt idx="3">
                  <c:v>239</c:v>
                </c:pt>
                <c:pt idx="4">
                  <c:v>146</c:v>
                </c:pt>
                <c:pt idx="5">
                  <c:v>67</c:v>
                </c:pt>
                <c:pt idx="6">
                  <c:v>7</c:v>
                </c:pt>
                <c:pt idx="7">
                  <c:v>175</c:v>
                </c:pt>
                <c:pt idx="8">
                  <c:v>116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B34-4AE2-BA2C-B257F2BA5BBB}"/>
            </c:ext>
          </c:extLst>
        </c:ser>
        <c:ser>
          <c:idx val="1"/>
          <c:order val="3"/>
          <c:tx>
            <c:strRef>
              <c:f>'Sér Visa CS'!$A$5</c:f>
              <c:strCache>
                <c:ptCount val="1"/>
                <c:pt idx="0">
                  <c:v>Amérique du Nord (ns)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0AB-44AC-B2A4-E335B42E159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'Sér Visa CS'!$B$3:$J$3</c:f>
              <c:strCach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strCache>
            </c:strRef>
          </c:cat>
          <c:val>
            <c:numRef>
              <c:f>'Sér Visa CS'!$B$5:$J$5</c:f>
              <c:numCache>
                <c:formatCode>#,##0</c:formatCode>
                <c:ptCount val="9"/>
                <c:pt idx="0">
                  <c:v>2</c:v>
                </c:pt>
                <c:pt idx="1">
                  <c:v>5</c:v>
                </c:pt>
                <c:pt idx="2">
                  <c:v>4</c:v>
                </c:pt>
                <c:pt idx="7">
                  <c:v>5</c:v>
                </c:pt>
                <c:pt idx="8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34-4AE2-BA2C-B257F2BA5BBB}"/>
            </c:ext>
          </c:extLst>
        </c:ser>
        <c:ser>
          <c:idx val="2"/>
          <c:order val="4"/>
          <c:tx>
            <c:strRef>
              <c:f>'Sér Visa CS'!$A$6</c:f>
              <c:strCache>
                <c:ptCount val="1"/>
                <c:pt idx="0">
                  <c:v>Amérique du Sud et centrale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8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0AB-44AC-B2A4-E335B42E159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'Sér Visa CS'!$B$3:$J$3</c:f>
              <c:strCach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strCache>
            </c:strRef>
          </c:cat>
          <c:val>
            <c:numRef>
              <c:f>'Sér Visa CS'!$B$6:$J$6</c:f>
              <c:numCache>
                <c:formatCode>#,##0</c:formatCode>
                <c:ptCount val="9"/>
                <c:pt idx="0">
                  <c:v>83</c:v>
                </c:pt>
                <c:pt idx="1">
                  <c:v>34</c:v>
                </c:pt>
                <c:pt idx="2">
                  <c:v>22</c:v>
                </c:pt>
                <c:pt idx="3">
                  <c:v>20</c:v>
                </c:pt>
                <c:pt idx="4">
                  <c:v>18</c:v>
                </c:pt>
                <c:pt idx="5">
                  <c:v>6</c:v>
                </c:pt>
                <c:pt idx="6">
                  <c:v>36</c:v>
                </c:pt>
                <c:pt idx="7">
                  <c:v>30</c:v>
                </c:pt>
                <c:pt idx="8">
                  <c:v>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B34-4AE2-BA2C-B257F2BA5BBB}"/>
            </c:ext>
          </c:extLst>
        </c:ser>
        <c:ser>
          <c:idx val="5"/>
          <c:order val="5"/>
          <c:tx>
            <c:strRef>
              <c:f>'Sér Visa CS'!$A$9</c:f>
              <c:strCache>
                <c:ptCount val="1"/>
                <c:pt idx="0">
                  <c:v>Océanie (ns)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0AB-44AC-B2A4-E335B42E159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0AB-44AC-B2A4-E335B42E159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0AB-44AC-B2A4-E335B42E159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'Sér Visa CS'!$B$3:$J$3</c:f>
              <c:strCach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strCache>
            </c:strRef>
          </c:cat>
          <c:val>
            <c:numRef>
              <c:f>'Sér Visa CS'!$B$9:$J$9</c:f>
              <c:numCache>
                <c:formatCode>#,##0</c:formatCode>
                <c:ptCount val="9"/>
                <c:pt idx="2">
                  <c:v>3</c:v>
                </c:pt>
                <c:pt idx="3">
                  <c:v>1</c:v>
                </c:pt>
                <c:pt idx="4">
                  <c:v>3</c:v>
                </c:pt>
                <c:pt idx="8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B34-4AE2-BA2C-B257F2BA5B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8985912"/>
        <c:axId val="415587336"/>
      </c:lineChart>
      <c:catAx>
        <c:axId val="298985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415587336"/>
        <c:crosses val="autoZero"/>
        <c:auto val="1"/>
        <c:lblAlgn val="ctr"/>
        <c:lblOffset val="100"/>
        <c:noMultiLvlLbl val="0"/>
      </c:catAx>
      <c:valAx>
        <c:axId val="415587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298985912"/>
        <c:crosses val="autoZero"/>
        <c:crossBetween val="midCat"/>
        <c:majorUnit val="3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4863110786736631"/>
          <c:y val="4.4786077483969157E-2"/>
          <c:w val="0.24820835453294995"/>
          <c:h val="0.948621535794872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/>
              <a:t>Chercheurs ayant obtenu un visa de court séjour (&lt;= 3 mois) : répartition par continent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6.4715722878566487E-2"/>
          <c:y val="0.1627759246587977"/>
          <c:w val="0.68241076333945072"/>
          <c:h val="0.67216785838059934"/>
        </c:manualLayout>
      </c:layout>
      <c:lineChart>
        <c:grouping val="standard"/>
        <c:varyColors val="0"/>
        <c:ser>
          <c:idx val="0"/>
          <c:order val="0"/>
          <c:tx>
            <c:strRef>
              <c:f>'Sér Visa CS'!$A$4</c:f>
              <c:strCache>
                <c:ptCount val="1"/>
                <c:pt idx="0">
                  <c:v>Afrique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'Sér Visa CS'!$B$3:$J$3</c:f>
              <c:strCach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strCache>
            </c:strRef>
          </c:cat>
          <c:val>
            <c:numRef>
              <c:f>'Sér Visa CS'!$B$16:$J$16</c:f>
              <c:numCache>
                <c:formatCode>0%</c:formatCode>
                <c:ptCount val="9"/>
                <c:pt idx="0">
                  <c:v>0.2857142857142857</c:v>
                </c:pt>
                <c:pt idx="1">
                  <c:v>0.29994643813604716</c:v>
                </c:pt>
                <c:pt idx="2">
                  <c:v>0.29653679653679654</c:v>
                </c:pt>
                <c:pt idx="3">
                  <c:v>0.47144075021312876</c:v>
                </c:pt>
                <c:pt idx="4">
                  <c:v>0.57065893079154584</c:v>
                </c:pt>
                <c:pt idx="5">
                  <c:v>0.65942028985507251</c:v>
                </c:pt>
                <c:pt idx="6">
                  <c:v>0.6</c:v>
                </c:pt>
                <c:pt idx="7">
                  <c:v>0.51660315732172024</c:v>
                </c:pt>
                <c:pt idx="8">
                  <c:v>0.51007941356139275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79-4C4C-B653-1337C1F7A1B1}"/>
            </c:ext>
          </c:extLst>
        </c:ser>
        <c:ser>
          <c:idx val="1"/>
          <c:order val="1"/>
          <c:tx>
            <c:strRef>
              <c:f>'Sér Visa CS'!$A$5</c:f>
              <c:strCache>
                <c:ptCount val="1"/>
                <c:pt idx="0">
                  <c:v>Amérique du Nord (ns)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'Sér Visa CS'!$B$3:$J$3</c:f>
              <c:strCach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strCache>
            </c:strRef>
          </c:cat>
          <c:val>
            <c:numRef>
              <c:f>'Sér Visa CS'!$B$17:$J$17</c:f>
              <c:numCache>
                <c:formatCode>0%</c:formatCode>
                <c:ptCount val="9"/>
                <c:pt idx="0">
                  <c:v>1.0621348911311736E-3</c:v>
                </c:pt>
                <c:pt idx="1">
                  <c:v>2.6780931976432779E-3</c:v>
                </c:pt>
                <c:pt idx="2">
                  <c:v>2.1645021645021645E-3</c:v>
                </c:pt>
                <c:pt idx="7">
                  <c:v>2.7218290691344584E-3</c:v>
                </c:pt>
                <c:pt idx="8">
                  <c:v>1.2217470983506415E-3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79-4C4C-B653-1337C1F7A1B1}"/>
            </c:ext>
          </c:extLst>
        </c:ser>
        <c:ser>
          <c:idx val="2"/>
          <c:order val="2"/>
          <c:tx>
            <c:strRef>
              <c:f>'Sér Visa CS'!$A$6</c:f>
              <c:strCache>
                <c:ptCount val="1"/>
                <c:pt idx="0">
                  <c:v>Amérique du Sud et centrale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'Sér Visa CS'!$B$3:$J$3</c:f>
              <c:strCach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strCache>
            </c:strRef>
          </c:cat>
          <c:val>
            <c:numRef>
              <c:f>'Sér Visa CS'!$B$18:$J$18</c:f>
              <c:numCache>
                <c:formatCode>0%</c:formatCode>
                <c:ptCount val="9"/>
                <c:pt idx="0">
                  <c:v>4.4078597981943704E-2</c:v>
                </c:pt>
                <c:pt idx="1">
                  <c:v>1.821103374397429E-2</c:v>
                </c:pt>
                <c:pt idx="2">
                  <c:v>1.1904761904761904E-2</c:v>
                </c:pt>
                <c:pt idx="3">
                  <c:v>8.5251491901108273E-3</c:v>
                </c:pt>
                <c:pt idx="4">
                  <c:v>7.4595938665561546E-3</c:v>
                </c:pt>
                <c:pt idx="5">
                  <c:v>1.0869565217391304E-2</c:v>
                </c:pt>
                <c:pt idx="6">
                  <c:v>6.0504201680672269E-2</c:v>
                </c:pt>
                <c:pt idx="7">
                  <c:v>1.633097441480675E-2</c:v>
                </c:pt>
                <c:pt idx="8">
                  <c:v>1.8631643249847282E-2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579-4C4C-B653-1337C1F7A1B1}"/>
            </c:ext>
          </c:extLst>
        </c:ser>
        <c:ser>
          <c:idx val="3"/>
          <c:order val="3"/>
          <c:tx>
            <c:strRef>
              <c:f>'Sér Visa CS'!$A$7</c:f>
              <c:strCache>
                <c:ptCount val="1"/>
                <c:pt idx="0">
                  <c:v>Asie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'Sér Visa CS'!$B$3:$J$3</c:f>
              <c:strCach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strCache>
            </c:strRef>
          </c:cat>
          <c:val>
            <c:numRef>
              <c:f>'Sér Visa CS'!$B$19:$J$19</c:f>
              <c:numCache>
                <c:formatCode>0%</c:formatCode>
                <c:ptCount val="9"/>
                <c:pt idx="0">
                  <c:v>0.46468401486988847</c:v>
                </c:pt>
                <c:pt idx="1">
                  <c:v>0.47777182645956079</c:v>
                </c:pt>
                <c:pt idx="2">
                  <c:v>0.53354978354978355</c:v>
                </c:pt>
                <c:pt idx="3">
                  <c:v>0.41773231031543051</c:v>
                </c:pt>
                <c:pt idx="4">
                  <c:v>0.36013261500207211</c:v>
                </c:pt>
                <c:pt idx="5">
                  <c:v>0.20833333333333334</c:v>
                </c:pt>
                <c:pt idx="6">
                  <c:v>0.32773109243697479</c:v>
                </c:pt>
                <c:pt idx="7">
                  <c:v>0.36908002177463256</c:v>
                </c:pt>
                <c:pt idx="8">
                  <c:v>0.43402565668906534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579-4C4C-B653-1337C1F7A1B1}"/>
            </c:ext>
          </c:extLst>
        </c:ser>
        <c:ser>
          <c:idx val="4"/>
          <c:order val="4"/>
          <c:tx>
            <c:strRef>
              <c:f>'Sér Visa CS'!$A$20</c:f>
              <c:strCache>
                <c:ptCount val="1"/>
                <c:pt idx="0">
                  <c:v>Europe, hors UE et EEE *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'Sér Visa CS'!$B$3:$J$3</c:f>
              <c:strCach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strCache>
            </c:strRef>
          </c:cat>
          <c:val>
            <c:numRef>
              <c:f>'Sér Visa CS'!$B$20:$J$20</c:f>
              <c:numCache>
                <c:formatCode>0%</c:formatCode>
                <c:ptCount val="9"/>
                <c:pt idx="0">
                  <c:v>0.20446096654275092</c:v>
                </c:pt>
                <c:pt idx="1">
                  <c:v>0.20139260846277451</c:v>
                </c:pt>
                <c:pt idx="2">
                  <c:v>0.15422077922077923</c:v>
                </c:pt>
                <c:pt idx="3">
                  <c:v>0.10187553282182438</c:v>
                </c:pt>
                <c:pt idx="4">
                  <c:v>6.0505594695399914E-2</c:v>
                </c:pt>
                <c:pt idx="5">
                  <c:v>0.1213768115942029</c:v>
                </c:pt>
                <c:pt idx="6">
                  <c:v>1.1764705882352941E-2</c:v>
                </c:pt>
                <c:pt idx="7">
                  <c:v>9.526401741970604E-2</c:v>
                </c:pt>
                <c:pt idx="8">
                  <c:v>3.54306658521686E-2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579-4C4C-B653-1337C1F7A1B1}"/>
            </c:ext>
          </c:extLst>
        </c:ser>
        <c:ser>
          <c:idx val="5"/>
          <c:order val="5"/>
          <c:tx>
            <c:strRef>
              <c:f>'Sér Visa CS'!$A$21</c:f>
              <c:strCache>
                <c:ptCount val="1"/>
                <c:pt idx="0">
                  <c:v>Océanie (ns)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'Sér Visa CS'!$B$3:$J$3</c:f>
              <c:strCach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strCache>
            </c:strRef>
          </c:cat>
          <c:val>
            <c:numRef>
              <c:f>'Sér Visa CS'!$B$21:$J$21</c:f>
              <c:numCache>
                <c:formatCode>0%</c:formatCode>
                <c:ptCount val="9"/>
                <c:pt idx="2">
                  <c:v>1.6233766233766235E-3</c:v>
                </c:pt>
                <c:pt idx="3">
                  <c:v>4.2625745950554135E-4</c:v>
                </c:pt>
                <c:pt idx="4">
                  <c:v>1.2432656444260257E-3</c:v>
                </c:pt>
                <c:pt idx="8">
                  <c:v>6.1087354917532073E-4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579-4C4C-B653-1337C1F7A1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5588120"/>
        <c:axId val="415588512"/>
      </c:lineChart>
      <c:catAx>
        <c:axId val="415588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415588512"/>
        <c:crosses val="autoZero"/>
        <c:auto val="1"/>
        <c:lblAlgn val="ctr"/>
        <c:lblOffset val="100"/>
        <c:noMultiLvlLbl val="0"/>
      </c:catAx>
      <c:valAx>
        <c:axId val="415588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415588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603884259842766"/>
          <c:y val="0.24265724605425687"/>
          <c:w val="0.25971186509772359"/>
          <c:h val="0.659005013788659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05 : Chercheurs ayant obtenu un visa de long séjour (&gt; 3 mois) : </a:t>
            </a:r>
          </a:p>
          <a:p>
            <a:pPr>
              <a:defRPr sz="1050" b="1"/>
            </a:pPr>
            <a:r>
              <a:rPr lang="en-US" sz="1050" b="1"/>
              <a:t>répartition par continent</a:t>
            </a:r>
          </a:p>
        </c:rich>
      </c:tx>
      <c:layout>
        <c:manualLayout>
          <c:xMode val="edge"/>
          <c:yMode val="edge"/>
          <c:x val="0.1687638669311663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6.2456416697465954E-2"/>
          <c:y val="4.0273912606061613E-2"/>
          <c:w val="0.70497240837653219"/>
          <c:h val="0.8325330883493155"/>
        </c:manualLayout>
      </c:layout>
      <c:lineChart>
        <c:grouping val="standard"/>
        <c:varyColors val="0"/>
        <c:ser>
          <c:idx val="3"/>
          <c:order val="0"/>
          <c:tx>
            <c:strRef>
              <c:f>'Sér Visa LS'!$A$7</c:f>
              <c:strCache>
                <c:ptCount val="1"/>
                <c:pt idx="0">
                  <c:v>Asie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99C-4119-84F3-AA80B290CD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'Sér Visa LS'!$B$3:$J$3</c:f>
              <c:strCach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strCache>
            </c:strRef>
          </c:cat>
          <c:val>
            <c:numRef>
              <c:f>'Sér Visa LS'!$B$7:$J$7</c:f>
              <c:numCache>
                <c:formatCode>#,##0</c:formatCode>
                <c:ptCount val="9"/>
                <c:pt idx="0">
                  <c:v>1671</c:v>
                </c:pt>
                <c:pt idx="1">
                  <c:v>1684</c:v>
                </c:pt>
                <c:pt idx="2">
                  <c:v>2094</c:v>
                </c:pt>
                <c:pt idx="3">
                  <c:v>2037</c:v>
                </c:pt>
                <c:pt idx="4">
                  <c:v>2114</c:v>
                </c:pt>
                <c:pt idx="5">
                  <c:v>1290</c:v>
                </c:pt>
                <c:pt idx="6">
                  <c:v>1702</c:v>
                </c:pt>
                <c:pt idx="7">
                  <c:v>1723</c:v>
                </c:pt>
                <c:pt idx="8">
                  <c:v>1869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6CE-4929-A05C-522B49177C4D}"/>
            </c:ext>
          </c:extLst>
        </c:ser>
        <c:ser>
          <c:idx val="0"/>
          <c:order val="1"/>
          <c:tx>
            <c:strRef>
              <c:f>'Sér Visa LS'!$A$4</c:f>
              <c:strCache>
                <c:ptCount val="1"/>
                <c:pt idx="0">
                  <c:v>Afrique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8"/>
              <c:layout>
                <c:manualLayout>
                  <c:x val="-7.1918384991296908E-2"/>
                  <c:y val="-4.699661124828821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4E3-4F89-BFAD-8C83C8CAF0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'Sér Visa LS'!$B$3:$J$3</c:f>
              <c:strCach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strCache>
            </c:strRef>
          </c:cat>
          <c:val>
            <c:numRef>
              <c:f>'Sér Visa LS'!$B$4:$J$4</c:f>
              <c:numCache>
                <c:formatCode>#,##0</c:formatCode>
                <c:ptCount val="9"/>
                <c:pt idx="0">
                  <c:v>955</c:v>
                </c:pt>
                <c:pt idx="1">
                  <c:v>885</c:v>
                </c:pt>
                <c:pt idx="2">
                  <c:v>729</c:v>
                </c:pt>
                <c:pt idx="3">
                  <c:v>858</c:v>
                </c:pt>
                <c:pt idx="4">
                  <c:v>1171</c:v>
                </c:pt>
                <c:pt idx="5">
                  <c:v>627</c:v>
                </c:pt>
                <c:pt idx="6">
                  <c:v>700</c:v>
                </c:pt>
                <c:pt idx="7">
                  <c:v>958</c:v>
                </c:pt>
                <c:pt idx="8">
                  <c:v>1130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CE-4929-A05C-522B49177C4D}"/>
            </c:ext>
          </c:extLst>
        </c:ser>
        <c:ser>
          <c:idx val="2"/>
          <c:order val="2"/>
          <c:tx>
            <c:strRef>
              <c:f>'Sér Visa LS'!$A$6</c:f>
              <c:strCache>
                <c:ptCount val="1"/>
                <c:pt idx="0">
                  <c:v>Amérique du Sud et centrale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E3-4F89-BFAD-8C83C8CAF0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'Sér Visa LS'!$B$3:$J$3</c:f>
              <c:strCach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strCache>
            </c:strRef>
          </c:cat>
          <c:val>
            <c:numRef>
              <c:f>'Sér Visa LS'!$B$6:$J$6</c:f>
              <c:numCache>
                <c:formatCode>#,##0</c:formatCode>
                <c:ptCount val="9"/>
                <c:pt idx="0">
                  <c:v>815</c:v>
                </c:pt>
                <c:pt idx="1">
                  <c:v>705</c:v>
                </c:pt>
                <c:pt idx="2">
                  <c:v>915</c:v>
                </c:pt>
                <c:pt idx="3">
                  <c:v>826</c:v>
                </c:pt>
                <c:pt idx="4">
                  <c:v>892</c:v>
                </c:pt>
                <c:pt idx="5">
                  <c:v>538</c:v>
                </c:pt>
                <c:pt idx="6">
                  <c:v>708</c:v>
                </c:pt>
                <c:pt idx="7">
                  <c:v>830</c:v>
                </c:pt>
                <c:pt idx="8">
                  <c:v>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6CE-4929-A05C-522B49177C4D}"/>
            </c:ext>
          </c:extLst>
        </c:ser>
        <c:ser>
          <c:idx val="1"/>
          <c:order val="3"/>
          <c:tx>
            <c:strRef>
              <c:f>'Sér Visa LS'!$A$5</c:f>
              <c:strCache>
                <c:ptCount val="1"/>
                <c:pt idx="0">
                  <c:v>Amérique du Nord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E3-4F89-BFAD-8C83C8CAF0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'Sér Visa LS'!$B$3:$J$3</c:f>
              <c:strCach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strCache>
            </c:strRef>
          </c:cat>
          <c:val>
            <c:numRef>
              <c:f>'Sér Visa LS'!$B$5:$J$5</c:f>
              <c:numCache>
                <c:formatCode>#,##0</c:formatCode>
                <c:ptCount val="9"/>
                <c:pt idx="0">
                  <c:v>402</c:v>
                </c:pt>
                <c:pt idx="1">
                  <c:v>371</c:v>
                </c:pt>
                <c:pt idx="2">
                  <c:v>441</c:v>
                </c:pt>
                <c:pt idx="3">
                  <c:v>384</c:v>
                </c:pt>
                <c:pt idx="4">
                  <c:v>351</c:v>
                </c:pt>
                <c:pt idx="5">
                  <c:v>194</c:v>
                </c:pt>
                <c:pt idx="6">
                  <c:v>348</c:v>
                </c:pt>
                <c:pt idx="7">
                  <c:v>338</c:v>
                </c:pt>
                <c:pt idx="8">
                  <c:v>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CE-4929-A05C-522B49177C4D}"/>
            </c:ext>
          </c:extLst>
        </c:ser>
        <c:ser>
          <c:idx val="4"/>
          <c:order val="4"/>
          <c:tx>
            <c:strRef>
              <c:f>'Sér Visa LS'!$A$8</c:f>
              <c:strCache>
                <c:ptCount val="1"/>
                <c:pt idx="0">
                  <c:v>Europe, hors UE et EEE *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Lbl>
              <c:idx val="8"/>
              <c:layout>
                <c:manualLayout>
                  <c:x val="-5.9782719221595705E-2"/>
                  <c:y val="2.6265099225065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4E3-4F89-BFAD-8C83C8CAF0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'Sér Visa LS'!$B$3:$J$3</c:f>
              <c:strCach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strCache>
            </c:strRef>
          </c:cat>
          <c:val>
            <c:numRef>
              <c:f>'Sér Visa LS'!$B$8:$J$8</c:f>
              <c:numCache>
                <c:formatCode>#,##0</c:formatCode>
                <c:ptCount val="9"/>
                <c:pt idx="0">
                  <c:v>241</c:v>
                </c:pt>
                <c:pt idx="1">
                  <c:v>224</c:v>
                </c:pt>
                <c:pt idx="2">
                  <c:v>255</c:v>
                </c:pt>
                <c:pt idx="3">
                  <c:v>165</c:v>
                </c:pt>
                <c:pt idx="4">
                  <c:v>164</c:v>
                </c:pt>
                <c:pt idx="5">
                  <c:v>168</c:v>
                </c:pt>
                <c:pt idx="6">
                  <c:v>191</c:v>
                </c:pt>
                <c:pt idx="7">
                  <c:v>270</c:v>
                </c:pt>
                <c:pt idx="8">
                  <c:v>264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6CE-4929-A05C-522B49177C4D}"/>
            </c:ext>
          </c:extLst>
        </c:ser>
        <c:ser>
          <c:idx val="5"/>
          <c:order val="5"/>
          <c:tx>
            <c:strRef>
              <c:f>'Sér Visa LS'!$A$9</c:f>
              <c:strCache>
                <c:ptCount val="1"/>
                <c:pt idx="0">
                  <c:v>Océanie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8"/>
              <c:layout>
                <c:manualLayout>
                  <c:x val="-3.8853800643597804E-3"/>
                  <c:y val="-1.7239486530378347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4E3-4F89-BFAD-8C83C8CAF0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'Sér Visa LS'!$B$3:$J$3</c:f>
              <c:strCach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strCache>
            </c:strRef>
          </c:cat>
          <c:val>
            <c:numRef>
              <c:f>'Sér Visa LS'!$B$9:$J$9</c:f>
              <c:numCache>
                <c:formatCode>#,##0</c:formatCode>
                <c:ptCount val="9"/>
                <c:pt idx="0">
                  <c:v>47</c:v>
                </c:pt>
                <c:pt idx="1">
                  <c:v>43</c:v>
                </c:pt>
                <c:pt idx="2">
                  <c:v>51</c:v>
                </c:pt>
                <c:pt idx="3">
                  <c:v>46</c:v>
                </c:pt>
                <c:pt idx="4">
                  <c:v>45</c:v>
                </c:pt>
                <c:pt idx="5">
                  <c:v>24</c:v>
                </c:pt>
                <c:pt idx="6">
                  <c:v>26</c:v>
                </c:pt>
                <c:pt idx="7">
                  <c:v>29</c:v>
                </c:pt>
                <c:pt idx="8">
                  <c:v>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6CE-4929-A05C-522B49177C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8611512"/>
        <c:axId val="228611904"/>
      </c:lineChart>
      <c:catAx>
        <c:axId val="228611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228611904"/>
        <c:crosses val="autoZero"/>
        <c:auto val="1"/>
        <c:lblAlgn val="ctr"/>
        <c:lblOffset val="100"/>
        <c:noMultiLvlLbl val="0"/>
      </c:catAx>
      <c:valAx>
        <c:axId val="228611904"/>
        <c:scaling>
          <c:orientation val="minMax"/>
          <c:max val="2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228611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8685624712591595"/>
          <c:y val="0.12986888715581271"/>
          <c:w val="0.21101231534534323"/>
          <c:h val="0.815993074082955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Chercheurs ayant obtenu un visa de long séjour (&gt; 3 mois) : répartition par continent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5.7528206734242478E-2"/>
          <c:y val="0.14773068644706736"/>
          <c:w val="0.71378854416115534"/>
          <c:h val="0.70308198817963374"/>
        </c:manualLayout>
      </c:layout>
      <c:lineChart>
        <c:grouping val="standard"/>
        <c:varyColors val="0"/>
        <c:ser>
          <c:idx val="0"/>
          <c:order val="0"/>
          <c:tx>
            <c:strRef>
              <c:f>'Sér Visa LS'!$A$7</c:f>
              <c:strCache>
                <c:ptCount val="1"/>
                <c:pt idx="0">
                  <c:v>Asie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'Sér Visa LS'!$B$3:$J$3</c:f>
              <c:strCach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strCache>
            </c:strRef>
          </c:cat>
          <c:val>
            <c:numRef>
              <c:f>'Sér Visa LS'!$B$19:$J$19</c:f>
              <c:numCache>
                <c:formatCode>0%</c:formatCode>
                <c:ptCount val="9"/>
                <c:pt idx="0">
                  <c:v>0.40450254175744371</c:v>
                </c:pt>
                <c:pt idx="1">
                  <c:v>0.43047034764826175</c:v>
                </c:pt>
                <c:pt idx="2">
                  <c:v>0.46688963210702339</c:v>
                </c:pt>
                <c:pt idx="3">
                  <c:v>0.47196478220574606</c:v>
                </c:pt>
                <c:pt idx="4">
                  <c:v>0.4462740130884526</c:v>
                </c:pt>
                <c:pt idx="5">
                  <c:v>0.45406546990496305</c:v>
                </c:pt>
                <c:pt idx="6">
                  <c:v>0.46312925170068026</c:v>
                </c:pt>
                <c:pt idx="7">
                  <c:v>0.41538090646094505</c:v>
                </c:pt>
                <c:pt idx="8">
                  <c:v>0.40228153250107618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A5-4AA8-AC3C-05D3AAB0BF5E}"/>
            </c:ext>
          </c:extLst>
        </c:ser>
        <c:ser>
          <c:idx val="1"/>
          <c:order val="1"/>
          <c:tx>
            <c:strRef>
              <c:f>'Sér Visa LS'!$A$4</c:f>
              <c:strCache>
                <c:ptCount val="1"/>
                <c:pt idx="0">
                  <c:v>Afrique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'Sér Visa LS'!$B$3:$J$3</c:f>
              <c:strCach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strCache>
            </c:strRef>
          </c:cat>
          <c:val>
            <c:numRef>
              <c:f>'Sér Visa LS'!$B$16:$J$16</c:f>
              <c:numCache>
                <c:formatCode>0%</c:formatCode>
                <c:ptCount val="9"/>
                <c:pt idx="0">
                  <c:v>0.23117889130961025</c:v>
                </c:pt>
                <c:pt idx="1">
                  <c:v>0.22622699386503067</c:v>
                </c:pt>
                <c:pt idx="2">
                  <c:v>0.1625418060200669</c:v>
                </c:pt>
                <c:pt idx="3">
                  <c:v>0.19879518072289157</c:v>
                </c:pt>
                <c:pt idx="4">
                  <c:v>0.24720287101541061</c:v>
                </c:pt>
                <c:pt idx="5">
                  <c:v>0.22069693769799367</c:v>
                </c:pt>
                <c:pt idx="6">
                  <c:v>0.19047619047619047</c:v>
                </c:pt>
                <c:pt idx="7">
                  <c:v>0.23095467695274832</c:v>
                </c:pt>
                <c:pt idx="8">
                  <c:v>0.24321997417133018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A5-4AA8-AC3C-05D3AAB0BF5E}"/>
            </c:ext>
          </c:extLst>
        </c:ser>
        <c:ser>
          <c:idx val="2"/>
          <c:order val="2"/>
          <c:tx>
            <c:strRef>
              <c:f>'Sér Visa LS'!$A$5</c:f>
              <c:strCache>
                <c:ptCount val="1"/>
                <c:pt idx="0">
                  <c:v>Amérique du Nord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'Sér Visa LS'!$B$3:$J$3</c:f>
              <c:strCach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strCache>
            </c:strRef>
          </c:cat>
          <c:val>
            <c:numRef>
              <c:f>'Sér Visa LS'!$B$17:$J$17</c:f>
              <c:numCache>
                <c:formatCode>0%</c:formatCode>
                <c:ptCount val="9"/>
                <c:pt idx="0">
                  <c:v>9.731299927378359E-2</c:v>
                </c:pt>
                <c:pt idx="1">
                  <c:v>9.4836400817995908E-2</c:v>
                </c:pt>
                <c:pt idx="2">
                  <c:v>9.8327759197324421E-2</c:v>
                </c:pt>
                <c:pt idx="3">
                  <c:v>8.8971269694161262E-2</c:v>
                </c:pt>
                <c:pt idx="4">
                  <c:v>7.4097530082330595E-2</c:v>
                </c:pt>
                <c:pt idx="5">
                  <c:v>6.8285814853924681E-2</c:v>
                </c:pt>
                <c:pt idx="6">
                  <c:v>9.4693877551020406E-2</c:v>
                </c:pt>
                <c:pt idx="7">
                  <c:v>8.1485053037608488E-2</c:v>
                </c:pt>
                <c:pt idx="8">
                  <c:v>7.1674558760223855E-2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A5-4AA8-AC3C-05D3AAB0BF5E}"/>
            </c:ext>
          </c:extLst>
        </c:ser>
        <c:ser>
          <c:idx val="3"/>
          <c:order val="3"/>
          <c:tx>
            <c:strRef>
              <c:f>'Sér Visa LS'!$A$6</c:f>
              <c:strCache>
                <c:ptCount val="1"/>
                <c:pt idx="0">
                  <c:v>Amérique du Sud et centrale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'Sér Visa LS'!$B$3:$J$3</c:f>
              <c:strCach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strCache>
            </c:strRef>
          </c:cat>
          <c:val>
            <c:numRef>
              <c:f>'Sér Visa LS'!$B$18:$J$18</c:f>
              <c:numCache>
                <c:formatCode>0%</c:formatCode>
                <c:ptCount val="9"/>
                <c:pt idx="0">
                  <c:v>0.19728879206003389</c:v>
                </c:pt>
                <c:pt idx="1">
                  <c:v>0.18021472392638035</c:v>
                </c:pt>
                <c:pt idx="2">
                  <c:v>0.20401337792642141</c:v>
                </c:pt>
                <c:pt idx="3">
                  <c:v>0.19138090824837814</c:v>
                </c:pt>
                <c:pt idx="4">
                  <c:v>0.18830483428330166</c:v>
                </c:pt>
                <c:pt idx="5">
                  <c:v>0.18936994016191483</c:v>
                </c:pt>
                <c:pt idx="6">
                  <c:v>0.1926530612244898</c:v>
                </c:pt>
                <c:pt idx="7">
                  <c:v>0.20009643201542912</c:v>
                </c:pt>
                <c:pt idx="8">
                  <c:v>0.21480843736547567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9A5-4AA8-AC3C-05D3AAB0BF5E}"/>
            </c:ext>
          </c:extLst>
        </c:ser>
        <c:ser>
          <c:idx val="4"/>
          <c:order val="4"/>
          <c:tx>
            <c:strRef>
              <c:f>'Sér Visa LS'!$A$8</c:f>
              <c:strCache>
                <c:ptCount val="1"/>
                <c:pt idx="0">
                  <c:v>Europe, hors UE et EEE *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'Sér Visa LS'!$B$3:$J$3</c:f>
              <c:strCach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strCache>
            </c:strRef>
          </c:cat>
          <c:val>
            <c:numRef>
              <c:f>'Sér Visa LS'!$B$20:$J$20</c:f>
              <c:numCache>
                <c:formatCode>0%</c:formatCode>
                <c:ptCount val="9"/>
                <c:pt idx="0">
                  <c:v>5.8339385136770755E-2</c:v>
                </c:pt>
                <c:pt idx="1">
                  <c:v>5.7259713701431493E-2</c:v>
                </c:pt>
                <c:pt idx="2">
                  <c:v>5.6856187290969896E-2</c:v>
                </c:pt>
                <c:pt idx="3">
                  <c:v>3.8229842446709919E-2</c:v>
                </c:pt>
                <c:pt idx="4">
                  <c:v>3.4621068186615998E-2</c:v>
                </c:pt>
                <c:pt idx="5">
                  <c:v>5.9134107708553325E-2</c:v>
                </c:pt>
                <c:pt idx="6">
                  <c:v>5.1972789115646262E-2</c:v>
                </c:pt>
                <c:pt idx="7">
                  <c:v>6.5091610414657664E-2</c:v>
                </c:pt>
                <c:pt idx="8">
                  <c:v>5.6823073611708998E-2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9A5-4AA8-AC3C-05D3AAB0BF5E}"/>
            </c:ext>
          </c:extLst>
        </c:ser>
        <c:ser>
          <c:idx val="5"/>
          <c:order val="5"/>
          <c:tx>
            <c:strRef>
              <c:f>'Sér Visa LS'!$A$9</c:f>
              <c:strCache>
                <c:ptCount val="1"/>
                <c:pt idx="0">
                  <c:v>Océanie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'Sér Visa LS'!$B$3:$J$3</c:f>
              <c:strCach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strCache>
            </c:strRef>
          </c:cat>
          <c:val>
            <c:numRef>
              <c:f>'Sér Visa LS'!$B$21:$J$21</c:f>
              <c:numCache>
                <c:formatCode>0%</c:formatCode>
                <c:ptCount val="9"/>
                <c:pt idx="0">
                  <c:v>1.1377390462357783E-2</c:v>
                </c:pt>
                <c:pt idx="1">
                  <c:v>1.0991820040899795E-2</c:v>
                </c:pt>
                <c:pt idx="2">
                  <c:v>1.137123745819398E-2</c:v>
                </c:pt>
                <c:pt idx="3">
                  <c:v>1.0658016682113068E-2</c:v>
                </c:pt>
                <c:pt idx="4">
                  <c:v>9.4996833438885375E-3</c:v>
                </c:pt>
                <c:pt idx="5">
                  <c:v>8.4477296726504746E-3</c:v>
                </c:pt>
                <c:pt idx="6">
                  <c:v>7.0748299319727892E-3</c:v>
                </c:pt>
                <c:pt idx="7">
                  <c:v>6.9913211186113794E-3</c:v>
                </c:pt>
                <c:pt idx="8">
                  <c:v>1.1192423590185106E-2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9A5-4AA8-AC3C-05D3AAB0BF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8612688"/>
        <c:axId val="228613080"/>
      </c:lineChart>
      <c:catAx>
        <c:axId val="22861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228613080"/>
        <c:crosses val="autoZero"/>
        <c:auto val="1"/>
        <c:lblAlgn val="ctr"/>
        <c:lblOffset val="100"/>
        <c:noMultiLvlLbl val="0"/>
      </c:catAx>
      <c:valAx>
        <c:axId val="228613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228612688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49818294008307"/>
          <c:y val="0.21793477446316031"/>
          <c:w val="0.23235144608446942"/>
          <c:h val="0.73847509931579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FR" sz="1600" b="1"/>
              <a:t>06 : Solde migratoire* des auteurs de publications scientifiques, pour quelques pays</a:t>
            </a:r>
            <a:r>
              <a:rPr lang="fr-FR" sz="1600"/>
              <a:t> </a:t>
            </a:r>
            <a:r>
              <a:rPr lang="fr-FR" sz="1600" b="1"/>
              <a:t>européens </a:t>
            </a:r>
            <a:r>
              <a:rPr lang="fr-FR" sz="1200"/>
              <a:t>(pour 1 000 auteurs publiant dans le pays)</a:t>
            </a:r>
            <a:endParaRPr lang="fr-FR" sz="1600"/>
          </a:p>
        </c:rich>
      </c:tx>
      <c:layout>
        <c:manualLayout>
          <c:xMode val="edge"/>
          <c:yMode val="edge"/>
          <c:x val="0.10850234377191785"/>
          <c:y val="5.049874468868518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8008421090674663E-2"/>
          <c:y val="0.1506372939337639"/>
          <c:w val="0.77766382587649352"/>
          <c:h val="0.79001995537074721"/>
        </c:manualLayout>
      </c:layout>
      <c:lineChart>
        <c:grouping val="standard"/>
        <c:varyColors val="0"/>
        <c:ser>
          <c:idx val="2"/>
          <c:order val="0"/>
          <c:tx>
            <c:strRef>
              <c:f>'solde migratoire chercheur'!$C$7</c:f>
              <c:strCache>
                <c:ptCount val="1"/>
                <c:pt idx="0">
                  <c:v>Allemagne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13"/>
              <c:layout>
                <c:manualLayout>
                  <c:x val="0"/>
                  <c:y val="-1.74138835467595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F3F-4AD2-875E-B268E9E9C4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'solde migratoire chercheur'!$D$4:$Q$4</c:f>
              <c:numCache>
                <c:formatCode>General</c:formatCod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'solde migratoire chercheur'!$D$7:$Q$7</c:f>
              <c:numCache>
                <c:formatCode>0.0</c:formatCode>
                <c:ptCount val="14"/>
                <c:pt idx="0">
                  <c:v>-0.59847483050931083</c:v>
                </c:pt>
                <c:pt idx="1">
                  <c:v>-0.20173349254438339</c:v>
                </c:pt>
                <c:pt idx="2">
                  <c:v>-0.66725597781571644</c:v>
                </c:pt>
                <c:pt idx="3">
                  <c:v>0.28674044980411123</c:v>
                </c:pt>
                <c:pt idx="4">
                  <c:v>0.31657989006542786</c:v>
                </c:pt>
                <c:pt idx="5">
                  <c:v>1.4444588633515243</c:v>
                </c:pt>
                <c:pt idx="6">
                  <c:v>-0.8218112559580788</c:v>
                </c:pt>
                <c:pt idx="7">
                  <c:v>0.63001786190086151</c:v>
                </c:pt>
                <c:pt idx="8">
                  <c:v>1.2117932953726822</c:v>
                </c:pt>
                <c:pt idx="9">
                  <c:v>1.8971011417800716</c:v>
                </c:pt>
                <c:pt idx="10">
                  <c:v>1.9428715226036928</c:v>
                </c:pt>
                <c:pt idx="11">
                  <c:v>2.332986292718068</c:v>
                </c:pt>
                <c:pt idx="12">
                  <c:v>3.418655324524094</c:v>
                </c:pt>
                <c:pt idx="13">
                  <c:v>4.2538200783555213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F3F-4AD2-875E-B268E9E9C4F1}"/>
            </c:ext>
          </c:extLst>
        </c:ser>
        <c:ser>
          <c:idx val="6"/>
          <c:order val="1"/>
          <c:tx>
            <c:strRef>
              <c:f>'solde migratoire chercheur'!$C$11</c:f>
              <c:strCache>
                <c:ptCount val="1"/>
                <c:pt idx="0">
                  <c:v>Espagne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'solde migratoire chercheur'!$D$4:$Q$4</c:f>
              <c:numCache>
                <c:formatCode>General</c:formatCod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'solde migratoire chercheur'!$D$11:$Q$11</c:f>
              <c:numCache>
                <c:formatCode>0.0</c:formatCode>
                <c:ptCount val="14"/>
                <c:pt idx="0">
                  <c:v>0.59713403946126531</c:v>
                </c:pt>
                <c:pt idx="1">
                  <c:v>1.0048217950830722</c:v>
                </c:pt>
                <c:pt idx="2">
                  <c:v>1.0967490149665164</c:v>
                </c:pt>
                <c:pt idx="3">
                  <c:v>-2.5080360754468232</c:v>
                </c:pt>
                <c:pt idx="4">
                  <c:v>-6.2346784221486464</c:v>
                </c:pt>
                <c:pt idx="5">
                  <c:v>-11.58687770603305</c:v>
                </c:pt>
                <c:pt idx="6">
                  <c:v>-12.268768071431781</c:v>
                </c:pt>
                <c:pt idx="7">
                  <c:v>-12.371076720250489</c:v>
                </c:pt>
                <c:pt idx="8">
                  <c:v>-8.5320304424036326</c:v>
                </c:pt>
                <c:pt idx="9">
                  <c:v>-6.0455572368125363</c:v>
                </c:pt>
                <c:pt idx="10">
                  <c:v>-4.457468276678302</c:v>
                </c:pt>
                <c:pt idx="11">
                  <c:v>0.43521063985977321</c:v>
                </c:pt>
                <c:pt idx="12">
                  <c:v>-2.2028157725209367</c:v>
                </c:pt>
                <c:pt idx="13">
                  <c:v>4.1028532262655615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F3F-4AD2-875E-B268E9E9C4F1}"/>
            </c:ext>
          </c:extLst>
        </c:ser>
        <c:ser>
          <c:idx val="5"/>
          <c:order val="2"/>
          <c:tx>
            <c:strRef>
              <c:f>'solde migratoire chercheur'!$C$10</c:f>
              <c:strCache>
                <c:ptCount val="1"/>
                <c:pt idx="0">
                  <c:v>Italie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13"/>
              <c:layout>
                <c:manualLayout>
                  <c:x val="1.5249375944568517E-3"/>
                  <c:y val="2.23894046380030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3F-4AD2-875E-B268E9E9C4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'solde migratoire chercheur'!$D$4:$Q$4</c:f>
              <c:numCache>
                <c:formatCode>General</c:formatCod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'solde migratoire chercheur'!$D$10:$Q$10</c:f>
              <c:numCache>
                <c:formatCode>0.0</c:formatCode>
                <c:ptCount val="14"/>
                <c:pt idx="0">
                  <c:v>-3.3470663934326246</c:v>
                </c:pt>
                <c:pt idx="1">
                  <c:v>-5.7859443041680381</c:v>
                </c:pt>
                <c:pt idx="2">
                  <c:v>-5.2827301447896469</c:v>
                </c:pt>
                <c:pt idx="3">
                  <c:v>-5.8586471255534827</c:v>
                </c:pt>
                <c:pt idx="4">
                  <c:v>-8.0327392932508754</c:v>
                </c:pt>
                <c:pt idx="5">
                  <c:v>-7.1745526402459108</c:v>
                </c:pt>
                <c:pt idx="6">
                  <c:v>-7.9430660762859695</c:v>
                </c:pt>
                <c:pt idx="7">
                  <c:v>-10.908344616435516</c:v>
                </c:pt>
                <c:pt idx="8">
                  <c:v>-8.2909088691282129</c:v>
                </c:pt>
                <c:pt idx="9">
                  <c:v>-8.8533928593210618</c:v>
                </c:pt>
                <c:pt idx="10">
                  <c:v>-5.9053408716653859</c:v>
                </c:pt>
                <c:pt idx="11">
                  <c:v>-3.5270013783681589</c:v>
                </c:pt>
                <c:pt idx="12">
                  <c:v>-1.7476335980288116</c:v>
                </c:pt>
                <c:pt idx="13">
                  <c:v>0.11347818396945634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F3F-4AD2-875E-B268E9E9C4F1}"/>
            </c:ext>
          </c:extLst>
        </c:ser>
        <c:ser>
          <c:idx val="4"/>
          <c:order val="3"/>
          <c:tx>
            <c:strRef>
              <c:f>'solde migratoire chercheur'!$C$9</c:f>
              <c:strCache>
                <c:ptCount val="1"/>
                <c:pt idx="0">
                  <c:v>FRANCE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Lbl>
              <c:idx val="1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3F-4AD2-875E-B268E9E9C4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'solde migratoire chercheur'!$D$4:$Q$4</c:f>
              <c:numCache>
                <c:formatCode>General</c:formatCod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'solde migratoire chercheur'!$D$9:$Q$9</c:f>
              <c:numCache>
                <c:formatCode>0.0</c:formatCode>
                <c:ptCount val="14"/>
                <c:pt idx="0">
                  <c:v>-0.31270764049078015</c:v>
                </c:pt>
                <c:pt idx="1">
                  <c:v>-1.4254022614380935</c:v>
                </c:pt>
                <c:pt idx="2">
                  <c:v>-1.2794531791743911</c:v>
                </c:pt>
                <c:pt idx="3">
                  <c:v>-3.0350777634688595</c:v>
                </c:pt>
                <c:pt idx="4">
                  <c:v>-4.0967231790328738</c:v>
                </c:pt>
                <c:pt idx="5">
                  <c:v>-6.8156906726292394</c:v>
                </c:pt>
                <c:pt idx="6">
                  <c:v>-3.8327816537650539</c:v>
                </c:pt>
                <c:pt idx="7">
                  <c:v>-7.1931491728344392</c:v>
                </c:pt>
                <c:pt idx="8">
                  <c:v>-4.0558432277146457</c:v>
                </c:pt>
                <c:pt idx="9">
                  <c:v>-6.736144799966036</c:v>
                </c:pt>
                <c:pt idx="10">
                  <c:v>-7.6011915712607729</c:v>
                </c:pt>
                <c:pt idx="11">
                  <c:v>-6.2178162546169844</c:v>
                </c:pt>
                <c:pt idx="12">
                  <c:v>-3.4372988692809532</c:v>
                </c:pt>
                <c:pt idx="13">
                  <c:v>-2.4281264593917609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F3F-4AD2-875E-B268E9E9C4F1}"/>
            </c:ext>
          </c:extLst>
        </c:ser>
        <c:ser>
          <c:idx val="3"/>
          <c:order val="4"/>
          <c:tx>
            <c:strRef>
              <c:f>'solde migratoire chercheur'!$C$8</c:f>
              <c:strCache>
                <c:ptCount val="1"/>
                <c:pt idx="0">
                  <c:v>Royaume-Uni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1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3F-4AD2-875E-B268E9E9C4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'solde migratoire chercheur'!$D$4:$Q$4</c:f>
              <c:numCache>
                <c:formatCode>General</c:formatCod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'solde migratoire chercheur'!$D$8:$Q$8</c:f>
              <c:numCache>
                <c:formatCode>0.0</c:formatCode>
                <c:ptCount val="14"/>
                <c:pt idx="0">
                  <c:v>-0.36227915678043443</c:v>
                </c:pt>
                <c:pt idx="1">
                  <c:v>-4.2995386424935615</c:v>
                </c:pt>
                <c:pt idx="2">
                  <c:v>-6.2923992618279891</c:v>
                </c:pt>
                <c:pt idx="3">
                  <c:v>-5.6957473991604308</c:v>
                </c:pt>
                <c:pt idx="4">
                  <c:v>-3.7922872178621403</c:v>
                </c:pt>
                <c:pt idx="5">
                  <c:v>-0.78890916833972136</c:v>
                </c:pt>
                <c:pt idx="6">
                  <c:v>0.39642432722921861</c:v>
                </c:pt>
                <c:pt idx="7">
                  <c:v>4.4341794934193182</c:v>
                </c:pt>
                <c:pt idx="8">
                  <c:v>1.5762588469104257</c:v>
                </c:pt>
                <c:pt idx="9">
                  <c:v>-3.3860122487883029</c:v>
                </c:pt>
                <c:pt idx="10">
                  <c:v>-4.7809920707347251</c:v>
                </c:pt>
                <c:pt idx="11">
                  <c:v>-5.9722272920849306</c:v>
                </c:pt>
                <c:pt idx="12">
                  <c:v>-6.0629930441483637</c:v>
                </c:pt>
                <c:pt idx="13">
                  <c:v>-9.567799273995659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2F3F-4AD2-875E-B268E9E9C4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4871664"/>
        <c:axId val="474871992"/>
        <c:extLst>
          <c:ext xmlns:c15="http://schemas.microsoft.com/office/drawing/2012/chart" uri="{02D57815-91ED-43cb-92C2-25804820EDAC}">
            <c15:filteredLineSeries>
              <c15:ser>
                <c:idx val="7"/>
                <c:order val="5"/>
                <c:tx>
                  <c:strRef>
                    <c:extLst>
                      <c:ext uri="{02D57815-91ED-43cb-92C2-25804820EDAC}">
                        <c15:formulaRef>
                          <c15:sqref>'solde migratoire chercheur'!$C$12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'solde migratoire chercheur'!$D$4:$Q$4</c15:sqref>
                        </c15:formulaRef>
                      </c:ext>
                    </c:extLst>
                    <c:numCache>
                      <c:formatCode>General</c:formatCode>
                      <c:ptCount val="14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  <c:pt idx="8">
                        <c:v>2017</c:v>
                      </c:pt>
                      <c:pt idx="9">
                        <c:v>2018</c:v>
                      </c:pt>
                      <c:pt idx="10">
                        <c:v>2019</c:v>
                      </c:pt>
                      <c:pt idx="11">
                        <c:v>2020</c:v>
                      </c:pt>
                      <c:pt idx="12">
                        <c:v>2021</c:v>
                      </c:pt>
                      <c:pt idx="13">
                        <c:v>2022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'solde migratoire chercheur'!$D$12:$Q$12</c15:sqref>
                        </c15:formulaRef>
                      </c:ext>
                    </c:extLst>
                    <c:numCache>
                      <c:formatCode>0.0</c:formatCode>
                      <c:ptCount val="14"/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B-2F3F-4AD2-875E-B268E9E9C4F1}"/>
                  </c:ext>
                </c:extLst>
              </c15:ser>
            </c15:filteredLineSeries>
          </c:ext>
        </c:extLst>
      </c:lineChart>
      <c:catAx>
        <c:axId val="474871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4871992"/>
        <c:crosses val="autoZero"/>
        <c:auto val="1"/>
        <c:lblAlgn val="ctr"/>
        <c:lblOffset val="100"/>
        <c:noMultiLvlLbl val="0"/>
      </c:catAx>
      <c:valAx>
        <c:axId val="474871992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48716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695318377078245"/>
          <c:y val="0.16512017458491843"/>
          <c:w val="0.12539424953469647"/>
          <c:h val="0.672614153567882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FR" sz="1600" b="1"/>
              <a:t>07 : Solde migratoire* des auteurs de publications scientifiques, pour des grands pays/ zones</a:t>
            </a:r>
            <a:r>
              <a:rPr lang="fr-FR"/>
              <a:t> (pour 1 000 auteurs publiant dans le pays)</a:t>
            </a:r>
          </a:p>
        </c:rich>
      </c:tx>
      <c:layout>
        <c:manualLayout>
          <c:xMode val="edge"/>
          <c:yMode val="edge"/>
          <c:x val="0.10850234377191785"/>
          <c:y val="5.049874468868518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8008421090674663E-2"/>
          <c:y val="0.12950226540532014"/>
          <c:w val="0.78678349321364882"/>
          <c:h val="0.81576003918578899"/>
        </c:manualLayout>
      </c:layout>
      <c:lineChart>
        <c:grouping val="standard"/>
        <c:varyColors val="0"/>
        <c:ser>
          <c:idx val="8"/>
          <c:order val="0"/>
          <c:tx>
            <c:strRef>
              <c:f>'solde migratoire chercheur'!$C$13</c:f>
              <c:strCache>
                <c:ptCount val="1"/>
                <c:pt idx="0">
                  <c:v>UE 27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3"/>
              <c:layout>
                <c:manualLayout>
                  <c:x val="0"/>
                  <c:y val="2.98523717944448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94A-4150-8D5B-ABC9E95D47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'solde migratoire chercheur'!$D$4:$Q$4</c:f>
              <c:numCache>
                <c:formatCode>General</c:formatCod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'solde migratoire chercheur'!$D$13:$Q$13</c:f>
              <c:numCache>
                <c:formatCode>0.0</c:formatCode>
                <c:ptCount val="14"/>
                <c:pt idx="0">
                  <c:v>-0.18090600288393652</c:v>
                </c:pt>
                <c:pt idx="1">
                  <c:v>-0.57922411141311991</c:v>
                </c:pt>
                <c:pt idx="2">
                  <c:v>-0.62437929284644178</c:v>
                </c:pt>
                <c:pt idx="3">
                  <c:v>-1.629866084562239</c:v>
                </c:pt>
                <c:pt idx="4">
                  <c:v>-2.5832107802308055</c:v>
                </c:pt>
                <c:pt idx="5">
                  <c:v>-3.3772300741467145</c:v>
                </c:pt>
                <c:pt idx="6">
                  <c:v>-3.8748850222911435</c:v>
                </c:pt>
                <c:pt idx="7">
                  <c:v>-4.1636500077491068</c:v>
                </c:pt>
                <c:pt idx="8">
                  <c:v>-3.2469121940122516</c:v>
                </c:pt>
                <c:pt idx="9">
                  <c:v>-1.9800425883647392</c:v>
                </c:pt>
                <c:pt idx="10">
                  <c:v>-0.36657622583162414</c:v>
                </c:pt>
                <c:pt idx="11">
                  <c:v>1.4795558474939572</c:v>
                </c:pt>
                <c:pt idx="12">
                  <c:v>2.3288708418792532</c:v>
                </c:pt>
                <c:pt idx="13">
                  <c:v>4.0267973622222435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4A-4150-8D5B-ABC9E95D47DC}"/>
            </c:ext>
          </c:extLst>
        </c:ser>
        <c:ser>
          <c:idx val="0"/>
          <c:order val="1"/>
          <c:tx>
            <c:strRef>
              <c:f>'solde migratoire chercheur'!$C$5</c:f>
              <c:strCache>
                <c:ptCount val="1"/>
                <c:pt idx="0">
                  <c:v>Chine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94A-4150-8D5B-ABC9E95D47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'solde migratoire chercheur'!$D$4:$Q$4</c:f>
              <c:numCache>
                <c:formatCode>General</c:formatCod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'solde migratoire chercheur'!$D$5:$Q$5</c:f>
              <c:numCache>
                <c:formatCode>0.0</c:formatCode>
                <c:ptCount val="14"/>
                <c:pt idx="0">
                  <c:v>-0.34515991757926667</c:v>
                </c:pt>
                <c:pt idx="1">
                  <c:v>-0.38843246364430944</c:v>
                </c:pt>
                <c:pt idx="2">
                  <c:v>0.33819061969792247</c:v>
                </c:pt>
                <c:pt idx="3">
                  <c:v>-0.49929981925971628</c:v>
                </c:pt>
                <c:pt idx="4">
                  <c:v>-2.3535200851100856E-2</c:v>
                </c:pt>
                <c:pt idx="5">
                  <c:v>-0.30286803586330185</c:v>
                </c:pt>
                <c:pt idx="6">
                  <c:v>-0.30223358605333617</c:v>
                </c:pt>
                <c:pt idx="7">
                  <c:v>-0.11497890045046649</c:v>
                </c:pt>
                <c:pt idx="8">
                  <c:v>2.8316070065533185E-2</c:v>
                </c:pt>
                <c:pt idx="9">
                  <c:v>1.0584862902364653</c:v>
                </c:pt>
                <c:pt idx="10">
                  <c:v>0.54944769407828387</c:v>
                </c:pt>
                <c:pt idx="11">
                  <c:v>0.61876883040866282</c:v>
                </c:pt>
                <c:pt idx="12">
                  <c:v>1.5143132857950792</c:v>
                </c:pt>
                <c:pt idx="13">
                  <c:v>1.8993850084437747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4A-4150-8D5B-ABC9E95D47DC}"/>
            </c:ext>
          </c:extLst>
        </c:ser>
        <c:ser>
          <c:idx val="1"/>
          <c:order val="2"/>
          <c:tx>
            <c:strRef>
              <c:f>'solde migratoire chercheur'!$C$6</c:f>
              <c:strCache>
                <c:ptCount val="1"/>
                <c:pt idx="0">
                  <c:v>Etats-Unis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13"/>
              <c:layout>
                <c:manualLayout>
                  <c:x val="0"/>
                  <c:y val="1.24384882476853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94A-4150-8D5B-ABC9E95D47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'solde migratoire chercheur'!$D$4:$Q$4</c:f>
              <c:numCache>
                <c:formatCode>General</c:formatCod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'solde migratoire chercheur'!$D$6:$Q$6</c:f>
              <c:numCache>
                <c:formatCode>0.0</c:formatCode>
                <c:ptCount val="14"/>
                <c:pt idx="0">
                  <c:v>0.8940140411233376</c:v>
                </c:pt>
                <c:pt idx="1">
                  <c:v>2.0518832546027204</c:v>
                </c:pt>
                <c:pt idx="2">
                  <c:v>-0.32958157739544219</c:v>
                </c:pt>
                <c:pt idx="3">
                  <c:v>2.3530257556165095</c:v>
                </c:pt>
                <c:pt idx="4">
                  <c:v>2.4702017888137533</c:v>
                </c:pt>
                <c:pt idx="5">
                  <c:v>2.4525361465023394</c:v>
                </c:pt>
                <c:pt idx="6">
                  <c:v>4.148754804281956</c:v>
                </c:pt>
                <c:pt idx="7">
                  <c:v>3.747804055872618</c:v>
                </c:pt>
                <c:pt idx="8">
                  <c:v>5.4925230838795036</c:v>
                </c:pt>
                <c:pt idx="9">
                  <c:v>5.6851596881717477</c:v>
                </c:pt>
                <c:pt idx="10">
                  <c:v>1.5034767869297214</c:v>
                </c:pt>
                <c:pt idx="11">
                  <c:v>3.6287152814744013</c:v>
                </c:pt>
                <c:pt idx="12">
                  <c:v>1.7398229368651856</c:v>
                </c:pt>
                <c:pt idx="13">
                  <c:v>1.5711249047517084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94A-4150-8D5B-ABC9E95D47DC}"/>
            </c:ext>
          </c:extLst>
        </c:ser>
        <c:ser>
          <c:idx val="9"/>
          <c:order val="3"/>
          <c:tx>
            <c:strRef>
              <c:f>'solde migratoire chercheur'!$C$14</c:f>
              <c:strCache>
                <c:ptCount val="1"/>
                <c:pt idx="0">
                  <c:v>OCDE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3"/>
              <c:layout>
                <c:manualLayout>
                  <c:x val="0"/>
                  <c:y val="3.73154647430560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94A-4150-8D5B-ABC9E95D47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'solde migratoire chercheur'!$D$4:$Q$4</c:f>
              <c:numCache>
                <c:formatCode>General</c:formatCod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'solde migratoire chercheur'!$D$14:$Q$14</c:f>
              <c:numCache>
                <c:formatCode>0.0</c:formatCode>
                <c:ptCount val="14"/>
                <c:pt idx="0">
                  <c:v>0.31810789025424646</c:v>
                </c:pt>
                <c:pt idx="1">
                  <c:v>0.421730596624312</c:v>
                </c:pt>
                <c:pt idx="2">
                  <c:v>-8.094740338126373E-2</c:v>
                </c:pt>
                <c:pt idx="3">
                  <c:v>-0.12045106283920493</c:v>
                </c:pt>
                <c:pt idx="4">
                  <c:v>1.2420353585091606E-2</c:v>
                </c:pt>
                <c:pt idx="5">
                  <c:v>-7.5998357249741945E-3</c:v>
                </c:pt>
                <c:pt idx="6">
                  <c:v>0.44593699596247249</c:v>
                </c:pt>
                <c:pt idx="7">
                  <c:v>0.38006066362371049</c:v>
                </c:pt>
                <c:pt idx="8">
                  <c:v>0.57397620346963918</c:v>
                </c:pt>
                <c:pt idx="9">
                  <c:v>0.91401302212381041</c:v>
                </c:pt>
                <c:pt idx="10">
                  <c:v>0.86854994427752086</c:v>
                </c:pt>
                <c:pt idx="11">
                  <c:v>1.6316800114860093</c:v>
                </c:pt>
                <c:pt idx="12">
                  <c:v>1.0969169334306299</c:v>
                </c:pt>
                <c:pt idx="13">
                  <c:v>1.6230282651316674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94A-4150-8D5B-ABC9E95D47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4871664"/>
        <c:axId val="474871992"/>
        <c:extLst>
          <c:ext xmlns:c15="http://schemas.microsoft.com/office/drawing/2012/chart" uri="{02D57815-91ED-43cb-92C2-25804820EDAC}">
            <c15:filteredLineSeries>
              <c15:ser>
                <c:idx val="7"/>
                <c:order val="4"/>
                <c:tx>
                  <c:strRef>
                    <c:extLst>
                      <c:ext uri="{02D57815-91ED-43cb-92C2-25804820EDAC}">
                        <c15:formulaRef>
                          <c15:sqref>'solde migratoire chercheur'!$C$12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'solde migratoire chercheur'!$D$4:$Q$4</c15:sqref>
                        </c15:formulaRef>
                      </c:ext>
                    </c:extLst>
                    <c:numCache>
                      <c:formatCode>General</c:formatCode>
                      <c:ptCount val="14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  <c:pt idx="8">
                        <c:v>2017</c:v>
                      </c:pt>
                      <c:pt idx="9">
                        <c:v>2018</c:v>
                      </c:pt>
                      <c:pt idx="10">
                        <c:v>2019</c:v>
                      </c:pt>
                      <c:pt idx="11">
                        <c:v>2020</c:v>
                      </c:pt>
                      <c:pt idx="12">
                        <c:v>2021</c:v>
                      </c:pt>
                      <c:pt idx="13">
                        <c:v>2022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'solde migratoire chercheur'!$D$12:$Q$12</c15:sqref>
                        </c15:formulaRef>
                      </c:ext>
                    </c:extLst>
                    <c:numCache>
                      <c:formatCode>0.0</c:formatCode>
                      <c:ptCount val="14"/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8-D94A-4150-8D5B-ABC9E95D47DC}"/>
                  </c:ext>
                </c:extLst>
              </c15:ser>
            </c15:filteredLineSeries>
          </c:ext>
        </c:extLst>
      </c:lineChart>
      <c:catAx>
        <c:axId val="474871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4871992"/>
        <c:crosses val="autoZero"/>
        <c:auto val="1"/>
        <c:lblAlgn val="ctr"/>
        <c:lblOffset val="100"/>
        <c:noMultiLvlLbl val="0"/>
      </c:catAx>
      <c:valAx>
        <c:axId val="474871992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48716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7303412917040124"/>
          <c:y val="0.18512187427226323"/>
          <c:w val="0.12539424953469647"/>
          <c:h val="0.6226765755404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68621</xdr:colOff>
      <xdr:row>0</xdr:row>
      <xdr:rowOff>35864</xdr:rowOff>
    </xdr:from>
    <xdr:to>
      <xdr:col>22</xdr:col>
      <xdr:colOff>126883</xdr:colOff>
      <xdr:row>21</xdr:row>
      <xdr:rowOff>106977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16491A84-8592-4605-9257-8310BB30A3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126997</xdr:colOff>
      <xdr:row>0</xdr:row>
      <xdr:rowOff>106359</xdr:rowOff>
    </xdr:from>
    <xdr:to>
      <xdr:col>20</xdr:col>
      <xdr:colOff>751417</xdr:colOff>
      <xdr:row>27</xdr:row>
      <xdr:rowOff>69848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158750</xdr:colOff>
      <xdr:row>27</xdr:row>
      <xdr:rowOff>179917</xdr:rowOff>
    </xdr:from>
    <xdr:to>
      <xdr:col>20</xdr:col>
      <xdr:colOff>709084</xdr:colOff>
      <xdr:row>53</xdr:row>
      <xdr:rowOff>74083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</cdr:x>
      <cdr:y>0.84949</cdr:y>
    </cdr:from>
    <cdr:to>
      <cdr:x>0.92208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0" y="2813435"/>
          <a:ext cx="5611858" cy="4984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fr-FR" sz="800" i="0">
              <a:latin typeface="Arial" panose="020B0604020202020204" pitchFamily="34" charset="0"/>
              <a:cs typeface="Arial" panose="020B0604020202020204" pitchFamily="34" charset="0"/>
            </a:rPr>
            <a:t>* hors Espace économique européen ; à partir de 2022, inclut une centaine de visas accordés à des chercheurs britanniques</a:t>
          </a:r>
        </a:p>
        <a:p xmlns:a="http://schemas.openxmlformats.org/drawingml/2006/main">
          <a:pPr algn="l"/>
          <a:r>
            <a:rPr lang="fr-FR" sz="800" i="1">
              <a:latin typeface="Arial" panose="020B0604020202020204" pitchFamily="34" charset="0"/>
              <a:cs typeface="Arial" panose="020B0604020202020204" pitchFamily="34" charset="0"/>
            </a:rPr>
            <a:t>Source : Ministère de l'intérieur / DGEF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0.0014</cdr:x>
      <cdr:y>0.87173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8422" y="4013226"/>
          <a:ext cx="6007340" cy="5905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fr-FR" sz="800" i="0">
              <a:effectLst/>
              <a:latin typeface="+mn-lt"/>
              <a:ea typeface="+mn-ea"/>
              <a:cs typeface="+mn-cs"/>
            </a:rPr>
            <a:t>* hors Espace économique européen ; à partir de 2022, inclut une centaine de visas accordés à des chercheurs britanniques</a:t>
          </a:r>
          <a:endParaRPr lang="fr-FR" sz="800">
            <a:effectLst/>
          </a:endParaRPr>
        </a:p>
        <a:p xmlns:a="http://schemas.openxmlformats.org/drawingml/2006/main">
          <a:pPr algn="l"/>
          <a:r>
            <a:rPr lang="fr-FR" sz="900"/>
            <a:t>Source : Ministère de l'intérieur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98111</xdr:colOff>
      <xdr:row>3</xdr:row>
      <xdr:rowOff>137583</xdr:rowOff>
    </xdr:from>
    <xdr:to>
      <xdr:col>30</xdr:col>
      <xdr:colOff>69539</xdr:colOff>
      <xdr:row>30</xdr:row>
      <xdr:rowOff>21165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EF593951-B5DD-4DDA-A557-C715542C78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68035</xdr:colOff>
      <xdr:row>30</xdr:row>
      <xdr:rowOff>63499</xdr:rowOff>
    </xdr:from>
    <xdr:to>
      <xdr:col>30</xdr:col>
      <xdr:colOff>41556</xdr:colOff>
      <xdr:row>58</xdr:row>
      <xdr:rowOff>137582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AFE5D241-92E3-4172-A892-3AF62627EF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0.84563</cdr:y>
    </cdr:from>
    <cdr:to>
      <cdr:x>1</cdr:x>
      <cdr:y>0.99959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0" y="4301187"/>
          <a:ext cx="8353427" cy="783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0.00912</cdr:x>
      <cdr:y>0.06367</cdr:y>
    </cdr:from>
    <cdr:to>
      <cdr:x>0.05245</cdr:x>
      <cdr:y>0.1236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76202" y="323850"/>
          <a:ext cx="36195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fr-FR" sz="1600">
              <a:effectLst/>
              <a:latin typeface="+mn-lt"/>
              <a:ea typeface="+mn-ea"/>
              <a:cs typeface="+mn-cs"/>
            </a:rPr>
            <a:t>‰</a:t>
          </a:r>
          <a:endParaRPr lang="fr-FR" sz="1600"/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0.00912</cdr:x>
      <cdr:y>0.06367</cdr:y>
    </cdr:from>
    <cdr:to>
      <cdr:x>0.05245</cdr:x>
      <cdr:y>0.1236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76202" y="323850"/>
          <a:ext cx="36195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fr-FR" sz="1600">
              <a:effectLst/>
              <a:latin typeface="+mn-lt"/>
              <a:ea typeface="+mn-ea"/>
              <a:cs typeface="+mn-cs"/>
            </a:rPr>
            <a:t>‰</a:t>
          </a:r>
          <a:endParaRPr lang="fr-FR" sz="1600"/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0.00656</cdr:x>
      <cdr:y>0.8756</cdr:y>
    </cdr:from>
    <cdr:to>
      <cdr:x>1</cdr:x>
      <cdr:y>0.98885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0369" y="3412186"/>
          <a:ext cx="7627893" cy="4413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i="0">
              <a:effectLst/>
              <a:latin typeface="+mn-lt"/>
              <a:ea typeface="+mn-ea"/>
              <a:cs typeface="+mn-cs"/>
            </a:rPr>
            <a:t>* à partir de 2022, inclut une centaine de visas accordés à des chercheurs britanniques</a:t>
          </a:r>
          <a:endParaRPr lang="fr-FR">
            <a:effectLst/>
          </a:endParaRP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>
              <a:effectLst/>
              <a:latin typeface="+mn-lt"/>
              <a:ea typeface="+mn-ea"/>
              <a:cs typeface="+mn-cs"/>
            </a:rPr>
            <a:t>Source : Ministère de l'intérieur / DGEF</a:t>
          </a:r>
          <a:endParaRPr lang="fr-FR">
            <a:effectLst/>
          </a:endParaRPr>
        </a:p>
      </cdr:txBody>
    </cdr:sp>
  </cdr:relSizeAnchor>
  <cdr:relSizeAnchor xmlns:cdr="http://schemas.openxmlformats.org/drawingml/2006/chartDrawing">
    <cdr:from>
      <cdr:x>0.76107</cdr:x>
      <cdr:y>0.09476</cdr:y>
    </cdr:from>
    <cdr:to>
      <cdr:x>0.99265</cdr:x>
      <cdr:y>0.24724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5843695" y="369579"/>
          <a:ext cx="1778132" cy="5946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fr-FR" sz="1050" i="1"/>
            <a:t>Evolution </a:t>
          </a:r>
        </a:p>
        <a:p xmlns:a="http://schemas.openxmlformats.org/drawingml/2006/main">
          <a:pPr algn="r"/>
          <a:r>
            <a:rPr lang="fr-FR" sz="1050" i="1"/>
            <a:t>2019-2023 </a:t>
          </a:r>
        </a:p>
        <a:p xmlns:a="http://schemas.openxmlformats.org/drawingml/2006/main">
          <a:pPr algn="r"/>
          <a:r>
            <a:rPr lang="fr-FR" sz="1050" i="1"/>
            <a:t>%</a:t>
          </a:r>
        </a:p>
        <a:p xmlns:a="http://schemas.openxmlformats.org/drawingml/2006/main">
          <a:pPr algn="r"/>
          <a:endParaRPr lang="fr-FR" sz="1100" i="1"/>
        </a:p>
      </cdr:txBody>
    </cdr:sp>
  </cdr:relSizeAnchor>
  <cdr:relSizeAnchor xmlns:cdr="http://schemas.openxmlformats.org/drawingml/2006/chartDrawing">
    <cdr:from>
      <cdr:x>0.91314</cdr:x>
      <cdr:y>0.30382</cdr:y>
    </cdr:from>
    <cdr:to>
      <cdr:x>0.99853</cdr:x>
      <cdr:y>0.57577</cdr:y>
    </cdr:to>
    <cdr:sp macro="" textlink="">
      <cdr:nvSpPr>
        <cdr:cNvPr id="6" name="ZoneTexte 5"/>
        <cdr:cNvSpPr txBox="1"/>
      </cdr:nvSpPr>
      <cdr:spPr>
        <a:xfrm xmlns:a="http://schemas.openxmlformats.org/drawingml/2006/main">
          <a:off x="6977243" y="1307695"/>
          <a:ext cx="652462" cy="11705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>
            <a:lnSpc>
              <a:spcPct val="150000"/>
            </a:lnSpc>
          </a:pPr>
          <a:r>
            <a:rPr lang="fr-FR" sz="1000" i="1"/>
            <a:t>- 1,9%</a:t>
          </a:r>
        </a:p>
        <a:p xmlns:a="http://schemas.openxmlformats.org/drawingml/2006/main">
          <a:pPr algn="r">
            <a:lnSpc>
              <a:spcPct val="150000"/>
            </a:lnSpc>
          </a:pPr>
          <a:endParaRPr lang="fr-FR" sz="1000" i="1"/>
        </a:p>
        <a:p xmlns:a="http://schemas.openxmlformats.org/drawingml/2006/main">
          <a:pPr algn="r">
            <a:lnSpc>
              <a:spcPct val="150000"/>
            </a:lnSpc>
          </a:pPr>
          <a:endParaRPr lang="fr-FR" sz="1000" i="1"/>
        </a:p>
        <a:p xmlns:a="http://schemas.openxmlformats.org/drawingml/2006/main">
          <a:pPr algn="r">
            <a:lnSpc>
              <a:spcPct val="150000"/>
            </a:lnSpc>
          </a:pPr>
          <a:r>
            <a:rPr lang="fr-FR" sz="1000" i="1"/>
            <a:t>+ 35,7%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466725</xdr:colOff>
      <xdr:row>2</xdr:row>
      <xdr:rowOff>20955</xdr:rowOff>
    </xdr:from>
    <xdr:to>
      <xdr:col>15</xdr:col>
      <xdr:colOff>333375</xdr:colOff>
      <xdr:row>25</xdr:row>
      <xdr:rowOff>114300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28575</xdr:colOff>
      <xdr:row>3</xdr:row>
      <xdr:rowOff>0</xdr:rowOff>
    </xdr:from>
    <xdr:to>
      <xdr:col>15</xdr:col>
      <xdr:colOff>323850</xdr:colOff>
      <xdr:row>4</xdr:row>
      <xdr:rowOff>38100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8455EA4-ACC5-4C64-B51C-AD296B1F0946}"/>
            </a:ext>
          </a:extLst>
        </xdr:cNvPr>
        <xdr:cNvSpPr txBox="1"/>
      </xdr:nvSpPr>
      <xdr:spPr>
        <a:xfrm>
          <a:off x="9658350" y="685800"/>
          <a:ext cx="1057275" cy="228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fr-FR" sz="1000" i="1"/>
            <a:t>% ; nombre</a:t>
          </a: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0.94484</cdr:y>
    </cdr:from>
    <cdr:to>
      <cdr:x>0.38448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0" y="3364050"/>
          <a:ext cx="2417033" cy="1963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l"/>
          <a:r>
            <a:rPr lang="fr-FR" sz="800" i="1">
              <a:latin typeface="Arial" panose="020B0604020202020204" pitchFamily="34" charset="0"/>
              <a:cs typeface="Arial" panose="020B0604020202020204" pitchFamily="34" charset="0"/>
            </a:rPr>
            <a:t>Source : Ministère de l'intérieur / DGEF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687704</xdr:colOff>
      <xdr:row>2</xdr:row>
      <xdr:rowOff>0</xdr:rowOff>
    </xdr:from>
    <xdr:to>
      <xdr:col>13</xdr:col>
      <xdr:colOff>133349</xdr:colOff>
      <xdr:row>39</xdr:row>
      <xdr:rowOff>19050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0.97367</cdr:y>
    </cdr:from>
    <cdr:to>
      <cdr:x>0.33234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0" y="5230653"/>
          <a:ext cx="2094953" cy="1414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l"/>
          <a:r>
            <a:rPr lang="fr-FR" sz="800" i="1">
              <a:latin typeface="Arial" panose="020B0604020202020204" pitchFamily="34" charset="0"/>
              <a:cs typeface="Arial" panose="020B0604020202020204" pitchFamily="34" charset="0"/>
            </a:rPr>
            <a:t>Source : Ministère de l'intérieur / DGEF</a:t>
          </a:r>
        </a:p>
      </cdr:txBody>
    </cdr:sp>
  </cdr:relSizeAnchor>
  <cdr:relSizeAnchor xmlns:cdr="http://schemas.openxmlformats.org/drawingml/2006/chartDrawing">
    <cdr:from>
      <cdr:x>0.73684</cdr:x>
      <cdr:y>0.02431</cdr:y>
    </cdr:from>
    <cdr:to>
      <cdr:x>1</cdr:x>
      <cdr:y>0.05615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08455EA4-ACC5-4C64-B51C-AD296B1F0946}"/>
            </a:ext>
          </a:extLst>
        </cdr:cNvPr>
        <cdr:cNvSpPr txBox="1"/>
      </cdr:nvSpPr>
      <cdr:spPr>
        <a:xfrm xmlns:a="http://schemas.openxmlformats.org/drawingml/2006/main">
          <a:off x="2960370" y="174625"/>
          <a:ext cx="1057275" cy="2286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solidFill>
            <a:schemeClr val="lt1">
              <a:shade val="50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fr-FR" sz="1000" i="1"/>
            <a:t>% ; nombre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331786</xdr:colOff>
      <xdr:row>1</xdr:row>
      <xdr:rowOff>35719</xdr:rowOff>
    </xdr:from>
    <xdr:to>
      <xdr:col>22</xdr:col>
      <xdr:colOff>314325</xdr:colOff>
      <xdr:row>19</xdr:row>
      <xdr:rowOff>130970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373717</xdr:colOff>
      <xdr:row>20</xdr:row>
      <xdr:rowOff>28692</xdr:rowOff>
    </xdr:from>
    <xdr:to>
      <xdr:col>22</xdr:col>
      <xdr:colOff>304800</xdr:colOff>
      <xdr:row>36</xdr:row>
      <xdr:rowOff>65601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0.89831</cdr:y>
    </cdr:from>
    <cdr:to>
      <cdr:x>0.84835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0" y="3422562"/>
          <a:ext cx="4529138" cy="3874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fr-FR" sz="800" i="0"/>
            <a:t>* hors Espace économique européen ; aucun visa de court séjour délivré à des chercheurs britanniques</a:t>
          </a:r>
        </a:p>
        <a:p xmlns:a="http://schemas.openxmlformats.org/drawingml/2006/main">
          <a:pPr algn="l"/>
          <a:r>
            <a:rPr lang="fr-FR" sz="800" i="1"/>
            <a:t>Source : Ministère de l'intérieur / DGEF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0.00559</cdr:x>
      <cdr:y>0.92468</cdr:y>
    </cdr:from>
    <cdr:to>
      <cdr:x>0.41259</cdr:x>
      <cdr:y>0.9974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38100" y="3390900"/>
          <a:ext cx="2771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</cdr:x>
      <cdr:y>0.89351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0" y="3318102"/>
          <a:ext cx="5347634" cy="3954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fr-FR" sz="800" i="0">
              <a:effectLst/>
              <a:latin typeface="+mn-lt"/>
              <a:ea typeface="+mn-ea"/>
              <a:cs typeface="+mn-cs"/>
            </a:rPr>
            <a:t>* hors Espace économique européen ; aucun visa de court séjour délivré à des chercheurs britanniques</a:t>
          </a:r>
          <a:endParaRPr lang="fr-FR" sz="800">
            <a:effectLst/>
          </a:endParaRPr>
        </a:p>
        <a:p xmlns:a="http://schemas.openxmlformats.org/drawingml/2006/main">
          <a:pPr algn="l"/>
          <a:r>
            <a:rPr lang="fr-FR" sz="900" i="1"/>
            <a:t>Source : Ministère de l'intérieur / DGEF</a:t>
          </a:r>
        </a:p>
      </cdr:txBody>
    </cdr:sp>
  </cdr:relSizeAnchor>
</c:userShape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B31F4FB-58E8-44AB-A5A4-150F0A7C76E5}" name="Tableau32" displayName="Tableau32" ref="A24:J31" totalsRowShown="0" headerRowDxfId="45" dataDxfId="43" headerRowBorderDxfId="44" tableBorderDxfId="42" totalsRowBorderDxfId="41">
  <sortState xmlns:xlrd2="http://schemas.microsoft.com/office/spreadsheetml/2017/richdata2" ref="A25:J30">
    <sortCondition descending="1" ref="J24:J30"/>
  </sortState>
  <tableColumns count="10">
    <tableColumn id="1" xr3:uid="{226183A3-96AC-403C-B929-4C62FDE28452}" name="Continent" dataDxfId="40">
      <calculatedColumnFormula>'Sér Visa LS'!A7</calculatedColumnFormula>
    </tableColumn>
    <tableColumn id="2" xr3:uid="{DD9F8B28-4631-45E9-B66C-ACCB6852D80C}" name="2015" dataDxfId="39">
      <calculatedColumnFormula>'Sér Visa LS'!B7</calculatedColumnFormula>
    </tableColumn>
    <tableColumn id="3" xr3:uid="{F47B4640-B5E4-4423-B262-B2B9A9D1EFF9}" name="2016" dataDxfId="38">
      <calculatedColumnFormula>'Sér Visa LS'!C7</calculatedColumnFormula>
    </tableColumn>
    <tableColumn id="4" xr3:uid="{0F212A59-54FE-430E-89D7-86D92045D4BA}" name="2017" dataDxfId="37">
      <calculatedColumnFormula>'Sér Visa LS'!D7</calculatedColumnFormula>
    </tableColumn>
    <tableColumn id="5" xr3:uid="{DAD76D9F-6903-4C05-BF42-EACF1B483439}" name="2018" dataDxfId="36">
      <calculatedColumnFormula>'Sér Visa LS'!E7</calculatedColumnFormula>
    </tableColumn>
    <tableColumn id="6" xr3:uid="{4468477C-92E9-49BB-A98A-AE61A2F74F63}" name="2019" dataDxfId="35">
      <calculatedColumnFormula>'Sér Visa LS'!F7</calculatedColumnFormula>
    </tableColumn>
    <tableColumn id="7" xr3:uid="{8EAFCC0F-6BB3-48AF-86FA-70FFA9182C13}" name="2020" dataDxfId="34">
      <calculatedColumnFormula>'Sér Visa LS'!G7</calculatedColumnFormula>
    </tableColumn>
    <tableColumn id="8" xr3:uid="{63CBCD4D-E713-4CFC-93F1-D5F299E3C54E}" name="2021" dataDxfId="33">
      <calculatedColumnFormula>'Sér Visa LS'!H7</calculatedColumnFormula>
    </tableColumn>
    <tableColumn id="9" xr3:uid="{F8B23506-7543-4376-9223-54F4FD531C28}" name="2022" dataDxfId="32">
      <calculatedColumnFormula>'Sér Visa LS'!I7</calculatedColumnFormula>
    </tableColumn>
    <tableColumn id="10" xr3:uid="{04083BB0-1171-42B7-896D-9A207C15FA62}" name="2023" dataDxfId="31">
      <calculatedColumnFormula>'Sér Visa LS'!J7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au2" displayName="Tableau2" ref="A3:J9" totalsRowShown="0" headerRowDxfId="29" dataDxfId="27" headerRowBorderDxfId="28" tableBorderDxfId="26" totalsRowBorderDxfId="25">
  <sortState xmlns:xlrd2="http://schemas.microsoft.com/office/spreadsheetml/2017/richdata2" ref="A4:J9">
    <sortCondition descending="1" ref="J3:J9"/>
  </sortState>
  <tableColumns count="10">
    <tableColumn id="1" xr3:uid="{00000000-0010-0000-0000-000001000000}" name="Continent" dataDxfId="24"/>
    <tableColumn id="2" xr3:uid="{00000000-0010-0000-0000-000002000000}" name="2015" dataDxfId="23"/>
    <tableColumn id="3" xr3:uid="{00000000-0010-0000-0000-000003000000}" name="2016" dataDxfId="22"/>
    <tableColumn id="4" xr3:uid="{00000000-0010-0000-0000-000004000000}" name="2017" dataDxfId="21"/>
    <tableColumn id="5" xr3:uid="{00000000-0010-0000-0000-000005000000}" name="2018" dataDxfId="20"/>
    <tableColumn id="6" xr3:uid="{00000000-0010-0000-0000-000006000000}" name="2019" dataDxfId="19"/>
    <tableColumn id="7" xr3:uid="{00000000-0010-0000-0000-000007000000}" name="2020" dataDxfId="18"/>
    <tableColumn id="8" xr3:uid="{00000000-0010-0000-0000-000008000000}" name="2021" dataDxfId="17"/>
    <tableColumn id="9" xr3:uid="{00000000-0010-0000-0000-000009000000}" name="2022" dataDxfId="16"/>
    <tableColumn id="10" xr3:uid="{00000000-0010-0000-0000-00000A000000}" name="2023" dataDxfId="15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au3" displayName="Tableau3" ref="A3:J9" totalsRowShown="0" headerRowDxfId="14" dataDxfId="12" headerRowBorderDxfId="13" tableBorderDxfId="11" totalsRowBorderDxfId="10">
  <sortState xmlns:xlrd2="http://schemas.microsoft.com/office/spreadsheetml/2017/richdata2" ref="A4:J9">
    <sortCondition descending="1" ref="J3:J9"/>
  </sortState>
  <tableColumns count="10">
    <tableColumn id="1" xr3:uid="{00000000-0010-0000-0100-000001000000}" name="Continent" dataDxfId="9"/>
    <tableColumn id="2" xr3:uid="{00000000-0010-0000-0100-000002000000}" name="2015" dataDxfId="8"/>
    <tableColumn id="3" xr3:uid="{00000000-0010-0000-0100-000003000000}" name="2016" dataDxfId="7"/>
    <tableColumn id="4" xr3:uid="{00000000-0010-0000-0100-000004000000}" name="2017" dataDxfId="6"/>
    <tableColumn id="5" xr3:uid="{00000000-0010-0000-0100-000005000000}" name="2018" dataDxfId="5"/>
    <tableColumn id="6" xr3:uid="{00000000-0010-0000-0100-000006000000}" name="2019" dataDxfId="4"/>
    <tableColumn id="7" xr3:uid="{00000000-0010-0000-0100-000007000000}" name="2020" dataDxfId="3"/>
    <tableColumn id="8" xr3:uid="{00000000-0010-0000-0100-000008000000}" name="2021" dataDxfId="2"/>
    <tableColumn id="9" xr3:uid="{00000000-0010-0000-0100-000009000000}" name="2022" dataDxfId="1"/>
    <tableColumn id="10" xr3:uid="{00000000-0010-0000-0100-00000A000000}" name="2023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9"/>
  <sheetViews>
    <sheetView showGridLines="0" tabSelected="1" view="pageBreakPreview" zoomScaleNormal="100" zoomScaleSheetLayoutView="100" workbookViewId="0">
      <selection activeCell="A14" sqref="A14"/>
    </sheetView>
  </sheetViews>
  <sheetFormatPr baseColWidth="10" defaultRowHeight="15" x14ac:dyDescent="0.25"/>
  <cols>
    <col min="1" max="1" width="14.7109375" customWidth="1"/>
    <col min="2" max="2" width="78.7109375" customWidth="1"/>
    <col min="3" max="3" width="8.7109375" customWidth="1"/>
    <col min="4" max="4" width="15.140625" customWidth="1"/>
  </cols>
  <sheetData>
    <row r="1" spans="1:7" x14ac:dyDescent="0.25">
      <c r="A1" s="158" t="s">
        <v>354</v>
      </c>
      <c r="B1" s="158"/>
      <c r="C1" s="158"/>
      <c r="D1" s="158"/>
    </row>
    <row r="2" spans="1:7" ht="8.25" customHeight="1" x14ac:dyDescent="0.25">
      <c r="A2" s="59"/>
      <c r="B2" s="59"/>
      <c r="C2" s="59"/>
      <c r="D2" s="59"/>
    </row>
    <row r="3" spans="1:7" x14ac:dyDescent="0.25">
      <c r="A3" s="159" t="s">
        <v>0</v>
      </c>
      <c r="B3" s="159"/>
      <c r="C3" s="159"/>
      <c r="D3" s="159"/>
    </row>
    <row r="4" spans="1:7" ht="8.25" customHeight="1" x14ac:dyDescent="0.25">
      <c r="A4" s="60"/>
      <c r="B4" s="60"/>
      <c r="C4" s="61"/>
      <c r="D4" s="60"/>
    </row>
    <row r="5" spans="1:7" s="33" customFormat="1" ht="42" customHeight="1" x14ac:dyDescent="0.2">
      <c r="A5" s="160" t="s">
        <v>355</v>
      </c>
      <c r="B5" s="160"/>
      <c r="C5" s="160"/>
      <c r="D5" s="160"/>
    </row>
    <row r="6" spans="1:7" ht="8.25" customHeight="1" x14ac:dyDescent="0.25">
      <c r="A6" s="12"/>
      <c r="B6" s="12"/>
    </row>
    <row r="7" spans="1:7" s="131" customFormat="1" ht="18.75" x14ac:dyDescent="0.3">
      <c r="A7" s="161" t="s">
        <v>341</v>
      </c>
      <c r="B7" s="161"/>
      <c r="C7" s="161"/>
      <c r="D7" s="161"/>
    </row>
    <row r="8" spans="1:7" ht="8.25" customHeight="1" x14ac:dyDescent="0.25">
      <c r="A8" s="12"/>
      <c r="B8" s="12"/>
    </row>
    <row r="9" spans="1:7" x14ac:dyDescent="0.25">
      <c r="A9" s="157" t="s">
        <v>1</v>
      </c>
      <c r="B9" s="157"/>
      <c r="C9" s="157"/>
      <c r="D9" s="157"/>
    </row>
    <row r="10" spans="1:7" ht="37.5" customHeight="1" x14ac:dyDescent="0.25">
      <c r="A10" s="13" t="s">
        <v>2</v>
      </c>
      <c r="B10" s="14" t="s">
        <v>3</v>
      </c>
      <c r="C10" s="156" t="s">
        <v>13</v>
      </c>
      <c r="D10" s="156"/>
    </row>
    <row r="11" spans="1:7" ht="23.25" customHeight="1" x14ac:dyDescent="0.25">
      <c r="A11" s="13"/>
      <c r="B11" s="14"/>
      <c r="C11" s="51" t="s">
        <v>258</v>
      </c>
      <c r="D11" s="51" t="s">
        <v>259</v>
      </c>
      <c r="E11" s="55"/>
      <c r="F11" s="56"/>
      <c r="G11" s="55"/>
    </row>
    <row r="12" spans="1:7" ht="17.25" customHeight="1" x14ac:dyDescent="0.25">
      <c r="A12" s="13"/>
      <c r="B12" s="130" t="s">
        <v>340</v>
      </c>
      <c r="C12" s="51"/>
      <c r="D12" s="51"/>
      <c r="E12" s="55"/>
      <c r="F12" s="56"/>
      <c r="G12" s="55"/>
    </row>
    <row r="13" spans="1:7" x14ac:dyDescent="0.25">
      <c r="A13" s="151" t="s">
        <v>325</v>
      </c>
      <c r="B13" s="18" t="s">
        <v>324</v>
      </c>
      <c r="C13" s="52" t="s">
        <v>260</v>
      </c>
      <c r="D13" s="52" t="s">
        <v>361</v>
      </c>
      <c r="E13" s="53"/>
      <c r="F13" s="54"/>
      <c r="G13" s="54"/>
    </row>
    <row r="14" spans="1:7" x14ac:dyDescent="0.25">
      <c r="A14" s="151" t="s">
        <v>256</v>
      </c>
      <c r="B14" s="18" t="s">
        <v>266</v>
      </c>
      <c r="C14" s="52" t="s">
        <v>261</v>
      </c>
      <c r="D14" s="52" t="s">
        <v>357</v>
      </c>
      <c r="E14" s="53"/>
      <c r="F14" s="54"/>
      <c r="G14" s="54"/>
    </row>
    <row r="15" spans="1:7" x14ac:dyDescent="0.25">
      <c r="A15" s="151" t="s">
        <v>257</v>
      </c>
      <c r="B15" s="18" t="s">
        <v>267</v>
      </c>
      <c r="C15" s="52" t="s">
        <v>262</v>
      </c>
      <c r="D15" s="52" t="s">
        <v>358</v>
      </c>
      <c r="E15" s="53"/>
      <c r="F15" s="54"/>
      <c r="G15" s="54"/>
    </row>
    <row r="16" spans="1:7" x14ac:dyDescent="0.25">
      <c r="A16" s="151" t="s">
        <v>138</v>
      </c>
      <c r="B16" s="18" t="s">
        <v>134</v>
      </c>
      <c r="C16" s="52" t="s">
        <v>263</v>
      </c>
      <c r="D16" s="52" t="s">
        <v>359</v>
      </c>
      <c r="E16" s="53"/>
      <c r="F16" s="54"/>
      <c r="G16" s="54"/>
    </row>
    <row r="17" spans="1:7" x14ac:dyDescent="0.25">
      <c r="A17" s="151" t="s">
        <v>139</v>
      </c>
      <c r="B17" s="18" t="s">
        <v>140</v>
      </c>
      <c r="C17" s="52" t="s">
        <v>326</v>
      </c>
      <c r="D17" s="52" t="s">
        <v>360</v>
      </c>
      <c r="E17" s="53"/>
      <c r="F17" s="54"/>
      <c r="G17" s="54"/>
    </row>
    <row r="18" spans="1:7" ht="17.25" customHeight="1" x14ac:dyDescent="0.25">
      <c r="A18" s="152"/>
      <c r="B18" s="132" t="s">
        <v>342</v>
      </c>
      <c r="C18" s="51"/>
      <c r="D18" s="51"/>
      <c r="E18" s="55"/>
      <c r="F18" s="56"/>
      <c r="G18" s="55"/>
    </row>
    <row r="19" spans="1:7" ht="27" customHeight="1" x14ac:dyDescent="0.25">
      <c r="A19" s="153" t="s">
        <v>351</v>
      </c>
      <c r="B19" s="18" t="s">
        <v>343</v>
      </c>
      <c r="C19" s="52" t="s">
        <v>352</v>
      </c>
      <c r="D19" s="52" t="s">
        <v>356</v>
      </c>
      <c r="E19" s="53"/>
      <c r="F19" s="54"/>
      <c r="G19" s="54"/>
    </row>
    <row r="20" spans="1:7" ht="17.25" customHeight="1" x14ac:dyDescent="0.25">
      <c r="A20" s="152"/>
      <c r="B20" s="132"/>
      <c r="C20" s="51"/>
      <c r="D20" s="51"/>
      <c r="E20" s="55"/>
      <c r="F20" s="56"/>
      <c r="G20" s="55"/>
    </row>
    <row r="21" spans="1:7" x14ac:dyDescent="0.25">
      <c r="A21" s="151" t="s">
        <v>137</v>
      </c>
      <c r="B21" s="18" t="s">
        <v>136</v>
      </c>
      <c r="C21" s="57"/>
      <c r="D21" s="58"/>
    </row>
    <row r="22" spans="1:7" x14ac:dyDescent="0.25">
      <c r="A22" s="155" t="s">
        <v>4</v>
      </c>
      <c r="B22" s="155"/>
      <c r="C22" s="155"/>
      <c r="D22" s="155"/>
    </row>
    <row r="23" spans="1:7" x14ac:dyDescent="0.25">
      <c r="A23" s="15" t="s">
        <v>6</v>
      </c>
      <c r="B23" s="12"/>
    </row>
    <row r="24" spans="1:7" x14ac:dyDescent="0.25">
      <c r="A24" s="15" t="s">
        <v>7</v>
      </c>
      <c r="B24" s="12"/>
    </row>
    <row r="25" spans="1:7" x14ac:dyDescent="0.25">
      <c r="A25" s="15" t="s">
        <v>8</v>
      </c>
      <c r="B25" s="12"/>
    </row>
    <row r="26" spans="1:7" x14ac:dyDescent="0.25">
      <c r="A26" s="15" t="s">
        <v>9</v>
      </c>
      <c r="B26" s="12"/>
    </row>
    <row r="27" spans="1:7" x14ac:dyDescent="0.25">
      <c r="A27" s="15" t="s">
        <v>10</v>
      </c>
      <c r="B27" s="12"/>
    </row>
    <row r="28" spans="1:7" ht="34.5" x14ac:dyDescent="0.25">
      <c r="A28" s="12"/>
      <c r="B28" s="16" t="s">
        <v>5</v>
      </c>
    </row>
    <row r="29" spans="1:7" x14ac:dyDescent="0.25">
      <c r="A29" s="17"/>
      <c r="B29" s="17"/>
    </row>
  </sheetData>
  <mergeCells count="7">
    <mergeCell ref="A22:D22"/>
    <mergeCell ref="C10:D10"/>
    <mergeCell ref="A9:D9"/>
    <mergeCell ref="A1:D1"/>
    <mergeCell ref="A3:D3"/>
    <mergeCell ref="A5:D5"/>
    <mergeCell ref="A7:D7"/>
  </mergeCells>
  <phoneticPr fontId="37" type="noConversion"/>
  <hyperlinks>
    <hyperlink ref="A14" location="'court sejour'!A1" display="court sejour" xr:uid="{00000000-0004-0000-0000-000000000000}"/>
    <hyperlink ref="A15" location="'long sejour'!A1" display="long sejour" xr:uid="{00000000-0004-0000-0000-000001000000}"/>
    <hyperlink ref="A21" location="'Label HRS4R-HRE'!A1" display="Label HRS4R-HRE" xr:uid="{00000000-0004-0000-0000-000002000000}"/>
    <hyperlink ref="A16:A17" location="'court sejour'!A1" display="court sejour" xr:uid="{00000000-0004-0000-0000-000003000000}"/>
    <hyperlink ref="A16" location="'Sér Visa CS'!A1" display="court sejour" xr:uid="{00000000-0004-0000-0000-000004000000}"/>
    <hyperlink ref="A17" location="'Sér Visa LS'!A1" display="court sejour" xr:uid="{00000000-0004-0000-0000-000005000000}"/>
    <hyperlink ref="A13" location="Visa!A1" display="Visa" xr:uid="{F712A5CB-EA49-4F75-B6F5-22C13467C562}"/>
    <hyperlink ref="A19" location="'solde migratoire chercheur'!A1" display="solde migratoire chercheur" xr:uid="{324B840E-247B-4B1A-8DBE-7E28A2B209BE}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64A96-7429-4FB8-9053-00E42099664C}">
  <dimension ref="A1:Q33"/>
  <sheetViews>
    <sheetView showGridLines="0" zoomScaleNormal="100" workbookViewId="0">
      <selection activeCell="L24" sqref="L24:Q31"/>
    </sheetView>
  </sheetViews>
  <sheetFormatPr baseColWidth="10" defaultRowHeight="15" x14ac:dyDescent="0.25"/>
  <cols>
    <col min="1" max="1" width="20" customWidth="1"/>
    <col min="2" max="10" width="8.28515625" style="37" customWidth="1"/>
    <col min="11" max="11" width="8.28515625" customWidth="1"/>
  </cols>
  <sheetData>
    <row r="1" spans="1:12" x14ac:dyDescent="0.25">
      <c r="A1" s="25" t="s">
        <v>347</v>
      </c>
      <c r="K1" s="162" t="s">
        <v>348</v>
      </c>
      <c r="L1" s="162"/>
    </row>
    <row r="2" spans="1:12" x14ac:dyDescent="0.25">
      <c r="A2" s="35"/>
      <c r="B2" s="41">
        <v>2015</v>
      </c>
      <c r="C2" s="41">
        <v>2016</v>
      </c>
      <c r="D2" s="41">
        <v>2017</v>
      </c>
      <c r="E2" s="41">
        <v>2018</v>
      </c>
      <c r="F2" s="41">
        <v>2019</v>
      </c>
      <c r="G2" s="41">
        <v>2020</v>
      </c>
      <c r="H2" s="41">
        <v>2021</v>
      </c>
      <c r="I2" s="41">
        <v>2022</v>
      </c>
      <c r="J2" s="41">
        <v>2023</v>
      </c>
      <c r="K2" s="133" t="s">
        <v>345</v>
      </c>
      <c r="L2" s="133" t="s">
        <v>346</v>
      </c>
    </row>
    <row r="3" spans="1:12" ht="16.5" customHeight="1" x14ac:dyDescent="0.25">
      <c r="A3" s="49" t="s">
        <v>322</v>
      </c>
      <c r="B3" s="134">
        <f t="shared" ref="B3:J3" si="0">B31</f>
        <v>4131</v>
      </c>
      <c r="C3" s="134">
        <f t="shared" si="0"/>
        <v>3912</v>
      </c>
      <c r="D3" s="134">
        <f t="shared" si="0"/>
        <v>4485</v>
      </c>
      <c r="E3" s="134">
        <f t="shared" si="0"/>
        <v>4316</v>
      </c>
      <c r="F3" s="134">
        <f t="shared" si="0"/>
        <v>4737</v>
      </c>
      <c r="G3" s="134">
        <f t="shared" si="0"/>
        <v>2841</v>
      </c>
      <c r="H3" s="134">
        <f t="shared" si="0"/>
        <v>3675</v>
      </c>
      <c r="I3" s="134">
        <f t="shared" si="0"/>
        <v>4148</v>
      </c>
      <c r="J3" s="134">
        <f t="shared" si="0"/>
        <v>4646</v>
      </c>
      <c r="K3" s="135">
        <f>(J3-F3)/F3</f>
        <v>-1.9210470762085707E-2</v>
      </c>
      <c r="L3" s="50">
        <f>J3-F3</f>
        <v>-91</v>
      </c>
    </row>
    <row r="4" spans="1:12" ht="26.25" x14ac:dyDescent="0.25">
      <c r="A4" s="49" t="s">
        <v>321</v>
      </c>
      <c r="B4" s="134">
        <f>'Sér Visa CS'!B10</f>
        <v>1883</v>
      </c>
      <c r="C4" s="134">
        <f>'Sér Visa CS'!C10</f>
        <v>1867</v>
      </c>
      <c r="D4" s="134">
        <f>'Sér Visa CS'!D10</f>
        <v>1848</v>
      </c>
      <c r="E4" s="134">
        <f>'Sér Visa CS'!E10</f>
        <v>2346</v>
      </c>
      <c r="F4" s="134">
        <f>'Sér Visa CS'!F10</f>
        <v>2413</v>
      </c>
      <c r="G4" s="134">
        <f>'Sér Visa CS'!G10</f>
        <v>552</v>
      </c>
      <c r="H4" s="134">
        <f>'Sér Visa CS'!H10</f>
        <v>595</v>
      </c>
      <c r="I4" s="134">
        <f>'Sér Visa CS'!I10</f>
        <v>1837</v>
      </c>
      <c r="J4" s="134">
        <f>'Sér Visa CS'!J10</f>
        <v>3274</v>
      </c>
      <c r="K4" s="135">
        <f>(J4-F4)/F4</f>
        <v>0.35681723995026937</v>
      </c>
      <c r="L4" s="50">
        <f>J4-F4</f>
        <v>861</v>
      </c>
    </row>
    <row r="5" spans="1:12" x14ac:dyDescent="0.25">
      <c r="A5" s="33" t="s">
        <v>323</v>
      </c>
    </row>
    <row r="6" spans="1:12" x14ac:dyDescent="0.25">
      <c r="A6" s="38" t="str">
        <f>'Sér Visa LS'!A12</f>
        <v>Source : Ministère de l'intérieur / DGEF</v>
      </c>
    </row>
    <row r="8" spans="1:12" x14ac:dyDescent="0.25">
      <c r="A8" s="63"/>
    </row>
    <row r="10" spans="1:12" x14ac:dyDescent="0.25">
      <c r="A10" s="26"/>
    </row>
    <row r="11" spans="1:12" x14ac:dyDescent="0.25">
      <c r="A11" s="62"/>
    </row>
    <row r="23" spans="1:17" x14ac:dyDescent="0.25">
      <c r="A23" s="83" t="s">
        <v>140</v>
      </c>
      <c r="B23" s="86"/>
      <c r="C23" s="86"/>
      <c r="D23" s="86"/>
      <c r="E23" s="86"/>
      <c r="F23" s="86"/>
      <c r="G23" s="86"/>
      <c r="H23" s="86"/>
      <c r="I23" s="86"/>
      <c r="J23" s="86"/>
    </row>
    <row r="24" spans="1:17" x14ac:dyDescent="0.25">
      <c r="A24" s="91" t="s">
        <v>16</v>
      </c>
      <c r="B24" s="92" t="s">
        <v>293</v>
      </c>
      <c r="C24" s="92" t="s">
        <v>294</v>
      </c>
      <c r="D24" s="92" t="s">
        <v>295</v>
      </c>
      <c r="E24" s="92" t="s">
        <v>296</v>
      </c>
      <c r="F24" s="92" t="s">
        <v>297</v>
      </c>
      <c r="G24" s="92" t="s">
        <v>298</v>
      </c>
      <c r="H24" s="92" t="s">
        <v>299</v>
      </c>
      <c r="I24" s="92" t="s">
        <v>300</v>
      </c>
      <c r="J24" s="93" t="s">
        <v>301</v>
      </c>
    </row>
    <row r="25" spans="1:17" x14ac:dyDescent="0.25">
      <c r="A25" s="77" t="str">
        <f>'Sér Visa LS'!A7</f>
        <v>Asie</v>
      </c>
      <c r="B25" s="78">
        <f>'Sér Visa LS'!B7</f>
        <v>1671</v>
      </c>
      <c r="C25" s="78">
        <f>'Sér Visa LS'!C7</f>
        <v>1684</v>
      </c>
      <c r="D25" s="78">
        <f>'Sér Visa LS'!D7</f>
        <v>2094</v>
      </c>
      <c r="E25" s="78">
        <f>'Sér Visa LS'!E7</f>
        <v>2037</v>
      </c>
      <c r="F25" s="78">
        <f>'Sér Visa LS'!F7</f>
        <v>2114</v>
      </c>
      <c r="G25" s="78">
        <f>'Sér Visa LS'!G7</f>
        <v>1290</v>
      </c>
      <c r="H25" s="78">
        <f>'Sér Visa LS'!H7</f>
        <v>1702</v>
      </c>
      <c r="I25" s="78">
        <f>'Sér Visa LS'!I7</f>
        <v>1723</v>
      </c>
      <c r="J25" s="79">
        <f>'Sér Visa LS'!J7</f>
        <v>1869</v>
      </c>
      <c r="L25" s="22"/>
      <c r="M25" s="22"/>
      <c r="N25" s="22"/>
      <c r="O25" s="22"/>
      <c r="P25" s="22"/>
      <c r="Q25" s="22"/>
    </row>
    <row r="26" spans="1:17" x14ac:dyDescent="0.25">
      <c r="A26" s="87" t="str">
        <f>'Sér Visa LS'!A4</f>
        <v>Afrique</v>
      </c>
      <c r="B26" s="88">
        <f>'Sér Visa LS'!B4</f>
        <v>955</v>
      </c>
      <c r="C26" s="88">
        <f>'Sér Visa LS'!C4</f>
        <v>885</v>
      </c>
      <c r="D26" s="88">
        <f>'Sér Visa LS'!D4</f>
        <v>729</v>
      </c>
      <c r="E26" s="88">
        <f>'Sér Visa LS'!E4</f>
        <v>858</v>
      </c>
      <c r="F26" s="88">
        <f>'Sér Visa LS'!F4</f>
        <v>1171</v>
      </c>
      <c r="G26" s="88">
        <f>'Sér Visa LS'!G4</f>
        <v>627</v>
      </c>
      <c r="H26" s="88">
        <f>'Sér Visa LS'!H4</f>
        <v>700</v>
      </c>
      <c r="I26" s="88">
        <f>'Sér Visa LS'!I4</f>
        <v>958</v>
      </c>
      <c r="J26" s="89">
        <f>'Sér Visa LS'!J4</f>
        <v>1130</v>
      </c>
      <c r="L26" s="22"/>
      <c r="M26" s="22"/>
      <c r="N26" s="22"/>
      <c r="O26" s="22"/>
      <c r="P26" s="22"/>
      <c r="Q26" s="22"/>
    </row>
    <row r="27" spans="1:17" x14ac:dyDescent="0.25">
      <c r="A27" s="90" t="str">
        <f>'Sér Visa LS'!A5</f>
        <v>Amérique du Nord</v>
      </c>
      <c r="B27" s="78">
        <f>'Sér Visa LS'!B5</f>
        <v>402</v>
      </c>
      <c r="C27" s="78">
        <f>'Sér Visa LS'!C5</f>
        <v>371</v>
      </c>
      <c r="D27" s="78">
        <f>'Sér Visa LS'!D5</f>
        <v>441</v>
      </c>
      <c r="E27" s="78">
        <f>'Sér Visa LS'!E5</f>
        <v>384</v>
      </c>
      <c r="F27" s="78">
        <f>'Sér Visa LS'!F5</f>
        <v>351</v>
      </c>
      <c r="G27" s="78">
        <f>'Sér Visa LS'!G5</f>
        <v>194</v>
      </c>
      <c r="H27" s="78">
        <f>'Sér Visa LS'!H5</f>
        <v>348</v>
      </c>
      <c r="I27" s="78">
        <f>'Sér Visa LS'!I5</f>
        <v>338</v>
      </c>
      <c r="J27" s="79">
        <f>'Sér Visa LS'!J5</f>
        <v>333</v>
      </c>
      <c r="L27" s="22"/>
      <c r="M27" s="22"/>
      <c r="N27" s="22"/>
      <c r="O27" s="22"/>
      <c r="P27" s="22"/>
      <c r="Q27" s="22"/>
    </row>
    <row r="28" spans="1:17" x14ac:dyDescent="0.25">
      <c r="A28" s="87" t="str">
        <f>'Sér Visa LS'!A6</f>
        <v>Amérique du Sud et centrale</v>
      </c>
      <c r="B28" s="88">
        <f>'Sér Visa LS'!B6</f>
        <v>815</v>
      </c>
      <c r="C28" s="88">
        <f>'Sér Visa LS'!C6</f>
        <v>705</v>
      </c>
      <c r="D28" s="88">
        <f>'Sér Visa LS'!D6</f>
        <v>915</v>
      </c>
      <c r="E28" s="88">
        <f>'Sér Visa LS'!E6</f>
        <v>826</v>
      </c>
      <c r="F28" s="88">
        <f>'Sér Visa LS'!F6</f>
        <v>892</v>
      </c>
      <c r="G28" s="88">
        <f>'Sér Visa LS'!G6</f>
        <v>538</v>
      </c>
      <c r="H28" s="88">
        <f>'Sér Visa LS'!H6</f>
        <v>708</v>
      </c>
      <c r="I28" s="88">
        <f>'Sér Visa LS'!I6</f>
        <v>830</v>
      </c>
      <c r="J28" s="89">
        <f>'Sér Visa LS'!J6</f>
        <v>998</v>
      </c>
      <c r="L28" s="22"/>
      <c r="M28" s="22"/>
      <c r="N28" s="22"/>
      <c r="O28" s="22"/>
      <c r="P28" s="22"/>
      <c r="Q28" s="22"/>
    </row>
    <row r="29" spans="1:17" x14ac:dyDescent="0.25">
      <c r="A29" s="77" t="str">
        <f>'Sér Visa LS'!A8</f>
        <v>Europe, hors UE et EEE *</v>
      </c>
      <c r="B29" s="78">
        <f>'Sér Visa LS'!B8</f>
        <v>241</v>
      </c>
      <c r="C29" s="78">
        <f>'Sér Visa LS'!C8</f>
        <v>224</v>
      </c>
      <c r="D29" s="78">
        <f>'Sér Visa LS'!D8</f>
        <v>255</v>
      </c>
      <c r="E29" s="78">
        <f>'Sér Visa LS'!E8</f>
        <v>165</v>
      </c>
      <c r="F29" s="78">
        <f>'Sér Visa LS'!F8</f>
        <v>164</v>
      </c>
      <c r="G29" s="78">
        <f>'Sér Visa LS'!G8</f>
        <v>168</v>
      </c>
      <c r="H29" s="78">
        <f>'Sér Visa LS'!H8</f>
        <v>191</v>
      </c>
      <c r="I29" s="78">
        <f>'Sér Visa LS'!I8</f>
        <v>270</v>
      </c>
      <c r="J29" s="79">
        <f>'Sér Visa LS'!J8</f>
        <v>264</v>
      </c>
      <c r="L29" s="22"/>
      <c r="M29" s="22"/>
      <c r="N29" s="22"/>
      <c r="O29" s="22"/>
      <c r="P29" s="22"/>
      <c r="Q29" s="22"/>
    </row>
    <row r="30" spans="1:17" x14ac:dyDescent="0.25">
      <c r="A30" s="74" t="str">
        <f>'Sér Visa LS'!A9</f>
        <v>Océanie</v>
      </c>
      <c r="B30" s="75">
        <f>'Sér Visa LS'!B9</f>
        <v>47</v>
      </c>
      <c r="C30" s="75">
        <f>'Sér Visa LS'!C9</f>
        <v>43</v>
      </c>
      <c r="D30" s="75">
        <f>'Sér Visa LS'!D9</f>
        <v>51</v>
      </c>
      <c r="E30" s="75">
        <f>'Sér Visa LS'!E9</f>
        <v>46</v>
      </c>
      <c r="F30" s="75">
        <f>'Sér Visa LS'!F9</f>
        <v>45</v>
      </c>
      <c r="G30" s="75">
        <f>'Sér Visa LS'!G9</f>
        <v>24</v>
      </c>
      <c r="H30" s="75">
        <f>'Sér Visa LS'!H9</f>
        <v>26</v>
      </c>
      <c r="I30" s="75">
        <f>'Sér Visa LS'!I9</f>
        <v>29</v>
      </c>
      <c r="J30" s="76">
        <f>'Sér Visa LS'!J9</f>
        <v>52</v>
      </c>
      <c r="L30" s="22"/>
      <c r="M30" s="22"/>
      <c r="N30" s="22"/>
      <c r="O30" s="22"/>
      <c r="P30" s="22"/>
      <c r="Q30" s="22"/>
    </row>
    <row r="31" spans="1:17" x14ac:dyDescent="0.25">
      <c r="A31" s="74" t="str">
        <f>'Sér Visa LS'!A10</f>
        <v>Total</v>
      </c>
      <c r="B31" s="116">
        <f>'Sér Visa LS'!B10</f>
        <v>4131</v>
      </c>
      <c r="C31" s="116">
        <f>'Sér Visa LS'!C10</f>
        <v>3912</v>
      </c>
      <c r="D31" s="116">
        <f>'Sér Visa LS'!D10</f>
        <v>4485</v>
      </c>
      <c r="E31" s="116">
        <f>'Sér Visa LS'!E10</f>
        <v>4316</v>
      </c>
      <c r="F31" s="116">
        <f>'Sér Visa LS'!F10</f>
        <v>4737</v>
      </c>
      <c r="G31" s="116">
        <f>'Sér Visa LS'!G10</f>
        <v>2841</v>
      </c>
      <c r="H31" s="116">
        <f>'Sér Visa LS'!H10</f>
        <v>3675</v>
      </c>
      <c r="I31" s="116">
        <f>'Sér Visa LS'!I10</f>
        <v>4148</v>
      </c>
      <c r="J31" s="117">
        <f>'Sér Visa LS'!J10</f>
        <v>4646</v>
      </c>
      <c r="L31" s="22"/>
      <c r="M31" s="22"/>
      <c r="N31" s="22"/>
      <c r="O31" s="22"/>
      <c r="P31" s="22"/>
      <c r="Q31" s="22"/>
    </row>
    <row r="32" spans="1:17" x14ac:dyDescent="0.25">
      <c r="A32" s="85" t="s">
        <v>320</v>
      </c>
      <c r="B32" s="86"/>
      <c r="C32" s="86"/>
      <c r="D32" s="86"/>
      <c r="E32" s="86"/>
      <c r="F32" s="86"/>
      <c r="G32" s="86"/>
      <c r="H32" s="86"/>
      <c r="I32" s="86"/>
      <c r="J32" s="86"/>
    </row>
    <row r="33" spans="1:10" x14ac:dyDescent="0.25">
      <c r="A33" s="84" t="str">
        <f>'Sér Visa CS'!A24</f>
        <v>Source : Ministère de l'intérieur / DGEF</v>
      </c>
      <c r="B33" s="86"/>
      <c r="C33" s="86"/>
      <c r="D33" s="86"/>
      <c r="E33" s="86"/>
      <c r="F33" s="86"/>
      <c r="G33" s="86"/>
      <c r="H33" s="86"/>
      <c r="I33" s="86"/>
      <c r="J33" s="86"/>
    </row>
  </sheetData>
  <mergeCells count="1">
    <mergeCell ref="K1:L1"/>
  </mergeCells>
  <pageMargins left="0.7" right="0.7" top="0.75" bottom="0.75" header="0.3" footer="0.3"/>
  <pageSetup paperSize="9" orientation="portrait" r:id="rId1"/>
  <ignoredErrors>
    <ignoredError sqref="A26:J31" calculatedColumn="1"/>
  </ignoredErrors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47"/>
  <sheetViews>
    <sheetView showGridLines="0" zoomScaleNormal="100" workbookViewId="0"/>
  </sheetViews>
  <sheetFormatPr baseColWidth="10" defaultRowHeight="15" x14ac:dyDescent="0.25"/>
  <cols>
    <col min="1" max="1" width="15.85546875" customWidth="1"/>
    <col min="2" max="2" width="11.42578125" customWidth="1"/>
    <col min="6" max="10" width="7.42578125" customWidth="1"/>
  </cols>
  <sheetData>
    <row r="1" spans="1:11" x14ac:dyDescent="0.25">
      <c r="A1" s="99" t="s">
        <v>289</v>
      </c>
      <c r="B1" s="28"/>
      <c r="C1" s="3"/>
      <c r="D1" s="3"/>
      <c r="E1" s="3"/>
      <c r="F1" s="3"/>
      <c r="G1" s="3"/>
    </row>
    <row r="2" spans="1:11" x14ac:dyDescent="0.25">
      <c r="A2" s="28"/>
      <c r="B2" s="28"/>
      <c r="C2" s="3"/>
      <c r="D2" s="3"/>
      <c r="E2" s="3"/>
      <c r="F2" s="3"/>
      <c r="G2" s="3"/>
    </row>
    <row r="3" spans="1:11" s="1" customFormat="1" ht="24" x14ac:dyDescent="0.25">
      <c r="A3" s="5" t="s">
        <v>14</v>
      </c>
      <c r="B3" s="6" t="s">
        <v>308</v>
      </c>
      <c r="C3" s="6" t="s">
        <v>287</v>
      </c>
      <c r="D3" s="47" t="s">
        <v>309</v>
      </c>
      <c r="E3" s="47" t="s">
        <v>310</v>
      </c>
      <c r="F3" s="4"/>
      <c r="G3" s="4"/>
    </row>
    <row r="4" spans="1:11" s="63" customFormat="1" x14ac:dyDescent="0.25">
      <c r="A4" s="96" t="s">
        <v>11</v>
      </c>
      <c r="B4" s="97">
        <v>3274</v>
      </c>
      <c r="C4" s="66">
        <f t="shared" ref="C4:C34" si="0">B4/$B$4</f>
        <v>1</v>
      </c>
      <c r="D4" s="97">
        <f>SUM(D5:D146)</f>
        <v>2413</v>
      </c>
      <c r="E4" s="97">
        <f>SUM(E5:E146)</f>
        <v>1883</v>
      </c>
      <c r="F4" s="69" t="s">
        <v>290</v>
      </c>
      <c r="G4" s="67"/>
    </row>
    <row r="5" spans="1:11" x14ac:dyDescent="0.25">
      <c r="A5" s="32" t="s">
        <v>141</v>
      </c>
      <c r="B5" s="27">
        <v>812</v>
      </c>
      <c r="C5" s="64">
        <f t="shared" si="0"/>
        <v>0.24801466096518021</v>
      </c>
      <c r="D5" s="27">
        <v>975</v>
      </c>
      <c r="E5" s="27">
        <v>174</v>
      </c>
      <c r="F5">
        <f>B5</f>
        <v>812</v>
      </c>
      <c r="G5" s="45">
        <f t="shared" ref="G5:G23" si="1">F5/$B$4</f>
        <v>0.24801466096518021</v>
      </c>
      <c r="I5" s="98"/>
    </row>
    <row r="6" spans="1:11" x14ac:dyDescent="0.25">
      <c r="A6" s="32" t="s">
        <v>143</v>
      </c>
      <c r="B6" s="27">
        <v>547</v>
      </c>
      <c r="C6" s="64">
        <f t="shared" si="0"/>
        <v>0.16707391569945021</v>
      </c>
      <c r="D6" s="27">
        <v>180</v>
      </c>
      <c r="E6" s="27">
        <v>258</v>
      </c>
      <c r="F6" s="23">
        <f t="shared" ref="F6:F23" si="2">F5+B6</f>
        <v>1359</v>
      </c>
      <c r="G6" s="45">
        <f t="shared" si="1"/>
        <v>0.41508857666463045</v>
      </c>
      <c r="I6" s="98"/>
    </row>
    <row r="7" spans="1:11" x14ac:dyDescent="0.25">
      <c r="A7" s="32" t="s">
        <v>147</v>
      </c>
      <c r="B7" s="27">
        <v>365</v>
      </c>
      <c r="C7" s="64">
        <f t="shared" si="0"/>
        <v>0.11148442272449603</v>
      </c>
      <c r="D7" s="27">
        <v>385</v>
      </c>
      <c r="E7" s="27">
        <v>378</v>
      </c>
      <c r="F7" s="23">
        <f t="shared" si="2"/>
        <v>1724</v>
      </c>
      <c r="G7" s="45">
        <f t="shared" si="1"/>
        <v>0.52657299938912649</v>
      </c>
      <c r="I7" s="98"/>
    </row>
    <row r="8" spans="1:11" x14ac:dyDescent="0.25">
      <c r="A8" s="32" t="s">
        <v>142</v>
      </c>
      <c r="B8" s="27">
        <v>207</v>
      </c>
      <c r="C8" s="64">
        <f t="shared" si="0"/>
        <v>6.3225412339645695E-2</v>
      </c>
      <c r="D8" s="27">
        <v>105</v>
      </c>
      <c r="E8" s="27">
        <v>136</v>
      </c>
      <c r="F8" s="23">
        <f t="shared" si="2"/>
        <v>1931</v>
      </c>
      <c r="G8" s="45">
        <f t="shared" si="1"/>
        <v>0.58979841172877212</v>
      </c>
      <c r="I8" s="98"/>
    </row>
    <row r="9" spans="1:11" x14ac:dyDescent="0.25">
      <c r="A9" s="32" t="s">
        <v>158</v>
      </c>
      <c r="B9" s="27">
        <v>112</v>
      </c>
      <c r="C9" s="64">
        <f t="shared" si="0"/>
        <v>3.4208918753817957E-2</v>
      </c>
      <c r="D9" s="27">
        <v>139</v>
      </c>
      <c r="E9" s="27">
        <v>337</v>
      </c>
      <c r="F9" s="23">
        <f t="shared" si="2"/>
        <v>2043</v>
      </c>
      <c r="G9" s="45">
        <f t="shared" si="1"/>
        <v>0.62400733048259005</v>
      </c>
      <c r="I9" s="98"/>
    </row>
    <row r="10" spans="1:11" x14ac:dyDescent="0.25">
      <c r="A10" s="32" t="s">
        <v>145</v>
      </c>
      <c r="B10" s="27">
        <v>82</v>
      </c>
      <c r="C10" s="64">
        <f t="shared" si="0"/>
        <v>2.504581551618815E-2</v>
      </c>
      <c r="D10" s="27">
        <v>22</v>
      </c>
      <c r="E10" s="27">
        <v>26</v>
      </c>
      <c r="F10" s="23">
        <f t="shared" si="2"/>
        <v>2125</v>
      </c>
      <c r="G10" s="45">
        <f t="shared" si="1"/>
        <v>0.64905314599877828</v>
      </c>
      <c r="I10" s="98"/>
      <c r="K10" s="2"/>
    </row>
    <row r="11" spans="1:11" x14ac:dyDescent="0.25">
      <c r="A11" s="32" t="s">
        <v>151</v>
      </c>
      <c r="B11" s="27">
        <v>73</v>
      </c>
      <c r="C11" s="64">
        <f t="shared" si="0"/>
        <v>2.2296884544899205E-2</v>
      </c>
      <c r="D11" s="27">
        <v>66</v>
      </c>
      <c r="E11" s="27">
        <v>68</v>
      </c>
      <c r="F11" s="23">
        <f t="shared" si="2"/>
        <v>2198</v>
      </c>
      <c r="G11" s="45">
        <f t="shared" si="1"/>
        <v>0.67135003054367748</v>
      </c>
      <c r="I11" s="98"/>
    </row>
    <row r="12" spans="1:11" x14ac:dyDescent="0.25">
      <c r="A12" s="32" t="s">
        <v>144</v>
      </c>
      <c r="B12" s="27">
        <v>61</v>
      </c>
      <c r="C12" s="64">
        <f t="shared" si="0"/>
        <v>1.8631643249847282E-2</v>
      </c>
      <c r="D12" s="27">
        <v>32</v>
      </c>
      <c r="E12" s="27">
        <v>11</v>
      </c>
      <c r="F12" s="23">
        <f t="shared" si="2"/>
        <v>2259</v>
      </c>
      <c r="G12" s="45">
        <f t="shared" si="1"/>
        <v>0.68998167379352471</v>
      </c>
      <c r="I12" s="98"/>
      <c r="K12" s="2"/>
    </row>
    <row r="13" spans="1:11" x14ac:dyDescent="0.25">
      <c r="A13" s="32" t="s">
        <v>150</v>
      </c>
      <c r="B13" s="27">
        <v>60</v>
      </c>
      <c r="C13" s="64">
        <f t="shared" si="0"/>
        <v>1.8326206475259621E-2</v>
      </c>
      <c r="D13" s="27">
        <v>75</v>
      </c>
      <c r="E13" s="27">
        <v>16</v>
      </c>
      <c r="F13" s="23">
        <f t="shared" si="2"/>
        <v>2319</v>
      </c>
      <c r="G13" s="45">
        <f t="shared" si="1"/>
        <v>0.70830788026878433</v>
      </c>
      <c r="I13" s="98"/>
    </row>
    <row r="14" spans="1:11" x14ac:dyDescent="0.25">
      <c r="A14" s="32" t="s">
        <v>167</v>
      </c>
      <c r="B14" s="27">
        <v>55</v>
      </c>
      <c r="C14" s="64">
        <f t="shared" si="0"/>
        <v>1.6799022602321318E-2</v>
      </c>
      <c r="D14" s="27">
        <v>27</v>
      </c>
      <c r="E14" s="27">
        <v>12</v>
      </c>
      <c r="F14" s="23">
        <f t="shared" si="2"/>
        <v>2374</v>
      </c>
      <c r="G14" s="45">
        <f t="shared" si="1"/>
        <v>0.72510690287110569</v>
      </c>
      <c r="I14" s="98"/>
    </row>
    <row r="15" spans="1:11" x14ac:dyDescent="0.25">
      <c r="A15" s="32" t="s">
        <v>152</v>
      </c>
      <c r="B15" s="27">
        <v>52</v>
      </c>
      <c r="C15" s="64">
        <f t="shared" si="0"/>
        <v>1.588271227855834E-2</v>
      </c>
      <c r="D15" s="27">
        <v>40</v>
      </c>
      <c r="E15" s="27">
        <v>26</v>
      </c>
      <c r="F15" s="23">
        <f t="shared" si="2"/>
        <v>2426</v>
      </c>
      <c r="G15" s="45">
        <f t="shared" si="1"/>
        <v>0.74098961514966399</v>
      </c>
      <c r="I15" s="98"/>
    </row>
    <row r="16" spans="1:11" x14ac:dyDescent="0.25">
      <c r="A16" s="32" t="s">
        <v>178</v>
      </c>
      <c r="B16" s="27">
        <v>50</v>
      </c>
      <c r="C16" s="64">
        <f t="shared" si="0"/>
        <v>1.5271838729383017E-2</v>
      </c>
      <c r="D16" s="27">
        <v>26</v>
      </c>
      <c r="E16" s="27">
        <v>14</v>
      </c>
      <c r="F16" s="23">
        <f t="shared" si="2"/>
        <v>2476</v>
      </c>
      <c r="G16" s="45">
        <f t="shared" si="1"/>
        <v>0.75626145387904709</v>
      </c>
      <c r="I16" s="98"/>
    </row>
    <row r="17" spans="1:11" x14ac:dyDescent="0.25">
      <c r="A17" s="32" t="s">
        <v>154</v>
      </c>
      <c r="B17" s="27">
        <v>48</v>
      </c>
      <c r="C17" s="64">
        <f t="shared" si="0"/>
        <v>1.4660965180207697E-2</v>
      </c>
      <c r="D17" s="27">
        <v>13</v>
      </c>
      <c r="E17" s="27">
        <v>23</v>
      </c>
      <c r="F17" s="23">
        <f t="shared" si="2"/>
        <v>2524</v>
      </c>
      <c r="G17" s="45">
        <f t="shared" si="1"/>
        <v>0.77092241905925474</v>
      </c>
      <c r="I17" s="98"/>
    </row>
    <row r="18" spans="1:11" x14ac:dyDescent="0.25">
      <c r="A18" s="32" t="s">
        <v>173</v>
      </c>
      <c r="B18" s="27">
        <v>45</v>
      </c>
      <c r="C18" s="64">
        <f t="shared" si="0"/>
        <v>1.3744654856444716E-2</v>
      </c>
      <c r="D18" s="27">
        <v>13</v>
      </c>
      <c r="E18" s="27">
        <v>0</v>
      </c>
      <c r="F18" s="23">
        <f t="shared" si="2"/>
        <v>2569</v>
      </c>
      <c r="G18" s="45">
        <f t="shared" si="1"/>
        <v>0.78466707391569945</v>
      </c>
      <c r="I18" s="98"/>
    </row>
    <row r="19" spans="1:11" x14ac:dyDescent="0.25">
      <c r="A19" s="32" t="s">
        <v>148</v>
      </c>
      <c r="B19" s="27">
        <v>43</v>
      </c>
      <c r="C19" s="64">
        <f t="shared" si="0"/>
        <v>1.3133781307269395E-2</v>
      </c>
      <c r="D19" s="27">
        <v>29</v>
      </c>
      <c r="E19" s="27">
        <v>52</v>
      </c>
      <c r="F19" s="23">
        <f t="shared" si="2"/>
        <v>2612</v>
      </c>
      <c r="G19" s="45">
        <f t="shared" si="1"/>
        <v>0.79780085522296884</v>
      </c>
      <c r="I19" s="98"/>
      <c r="K19" s="2"/>
    </row>
    <row r="20" spans="1:11" x14ac:dyDescent="0.25">
      <c r="A20" s="32" t="s">
        <v>291</v>
      </c>
      <c r="B20" s="27">
        <v>41</v>
      </c>
      <c r="C20" s="64">
        <f t="shared" si="0"/>
        <v>1.2522907758094075E-2</v>
      </c>
      <c r="D20" s="27">
        <v>51</v>
      </c>
      <c r="E20" s="27">
        <v>20</v>
      </c>
      <c r="F20" s="23">
        <f t="shared" si="2"/>
        <v>2653</v>
      </c>
      <c r="G20" s="45">
        <f t="shared" si="1"/>
        <v>0.8103237629810629</v>
      </c>
      <c r="I20" s="98"/>
    </row>
    <row r="21" spans="1:11" x14ac:dyDescent="0.25">
      <c r="A21" s="32" t="s">
        <v>303</v>
      </c>
      <c r="B21" s="27">
        <v>37</v>
      </c>
      <c r="C21" s="64">
        <f t="shared" si="0"/>
        <v>1.1301160659743433E-2</v>
      </c>
      <c r="D21" s="27">
        <v>4</v>
      </c>
      <c r="E21" s="27">
        <v>5</v>
      </c>
      <c r="F21" s="23">
        <f t="shared" si="2"/>
        <v>2690</v>
      </c>
      <c r="G21" s="45">
        <f t="shared" si="1"/>
        <v>0.8216249236408063</v>
      </c>
      <c r="I21" s="98"/>
      <c r="K21" s="2"/>
    </row>
    <row r="22" spans="1:11" x14ac:dyDescent="0.25">
      <c r="A22" s="32" t="s">
        <v>211</v>
      </c>
      <c r="B22" s="27">
        <v>37</v>
      </c>
      <c r="C22" s="64">
        <f t="shared" si="0"/>
        <v>1.1301160659743433E-2</v>
      </c>
      <c r="D22" s="27">
        <v>14</v>
      </c>
      <c r="E22" s="27">
        <v>0</v>
      </c>
      <c r="F22" s="23">
        <f t="shared" si="2"/>
        <v>2727</v>
      </c>
      <c r="G22" s="45">
        <f t="shared" si="1"/>
        <v>0.83292608430054982</v>
      </c>
      <c r="I22" s="98"/>
      <c r="K22" s="2"/>
    </row>
    <row r="23" spans="1:11" x14ac:dyDescent="0.25">
      <c r="A23" s="32" t="s">
        <v>172</v>
      </c>
      <c r="B23" s="27">
        <v>34</v>
      </c>
      <c r="C23" s="64">
        <f t="shared" si="0"/>
        <v>1.0384850335980453E-2</v>
      </c>
      <c r="D23" s="27">
        <v>18</v>
      </c>
      <c r="E23" s="27">
        <v>12</v>
      </c>
      <c r="F23" s="23">
        <f t="shared" si="2"/>
        <v>2761</v>
      </c>
      <c r="G23" s="45">
        <f t="shared" si="1"/>
        <v>0.84331093463653028</v>
      </c>
      <c r="I23" s="98"/>
      <c r="K23" s="2"/>
    </row>
    <row r="24" spans="1:11" x14ac:dyDescent="0.25">
      <c r="A24" s="30" t="s">
        <v>164</v>
      </c>
      <c r="B24" s="27">
        <v>30</v>
      </c>
      <c r="C24" s="64">
        <f t="shared" si="0"/>
        <v>9.1631032376298105E-3</v>
      </c>
      <c r="D24" s="27">
        <v>37</v>
      </c>
      <c r="E24" s="27">
        <v>37</v>
      </c>
      <c r="I24" s="98"/>
    </row>
    <row r="25" spans="1:11" x14ac:dyDescent="0.25">
      <c r="A25" s="30" t="s">
        <v>201</v>
      </c>
      <c r="B25" s="27">
        <v>29</v>
      </c>
      <c r="C25" s="64">
        <f t="shared" si="0"/>
        <v>8.8576664630421499E-3</v>
      </c>
      <c r="D25" s="27">
        <v>1</v>
      </c>
      <c r="E25" s="27">
        <v>1</v>
      </c>
      <c r="I25" s="98"/>
    </row>
    <row r="26" spans="1:11" x14ac:dyDescent="0.25">
      <c r="A26" s="30" t="s">
        <v>239</v>
      </c>
      <c r="B26" s="27">
        <v>28</v>
      </c>
      <c r="C26" s="64">
        <f t="shared" si="0"/>
        <v>8.5522296884544893E-3</v>
      </c>
      <c r="D26" s="27">
        <v>1</v>
      </c>
      <c r="E26" s="27">
        <v>3</v>
      </c>
      <c r="I26" s="98"/>
    </row>
    <row r="27" spans="1:11" x14ac:dyDescent="0.25">
      <c r="A27" s="30" t="s">
        <v>272</v>
      </c>
      <c r="B27" s="27">
        <v>26</v>
      </c>
      <c r="C27" s="64">
        <f t="shared" si="0"/>
        <v>7.9413561392791699E-3</v>
      </c>
      <c r="D27" s="27">
        <v>2</v>
      </c>
      <c r="E27" s="27">
        <v>2</v>
      </c>
      <c r="I27" s="98"/>
    </row>
    <row r="28" spans="1:11" x14ac:dyDescent="0.25">
      <c r="A28" s="30" t="s">
        <v>251</v>
      </c>
      <c r="B28" s="27">
        <v>24</v>
      </c>
      <c r="C28" s="64">
        <f t="shared" si="0"/>
        <v>7.3304825901038487E-3</v>
      </c>
      <c r="D28" s="27">
        <v>1</v>
      </c>
      <c r="E28" s="27">
        <v>1</v>
      </c>
      <c r="I28" s="98"/>
    </row>
    <row r="29" spans="1:11" x14ac:dyDescent="0.25">
      <c r="A29" s="30" t="s">
        <v>149</v>
      </c>
      <c r="B29" s="27">
        <v>24</v>
      </c>
      <c r="C29" s="64">
        <f t="shared" si="0"/>
        <v>7.3304825901038487E-3</v>
      </c>
      <c r="D29" s="27">
        <v>1</v>
      </c>
      <c r="E29" s="27">
        <v>1</v>
      </c>
      <c r="I29" s="98"/>
    </row>
    <row r="30" spans="1:11" x14ac:dyDescent="0.25">
      <c r="A30" s="30" t="s">
        <v>155</v>
      </c>
      <c r="B30" s="27">
        <v>23</v>
      </c>
      <c r="C30" s="64">
        <f t="shared" si="0"/>
        <v>7.0250458155161882E-3</v>
      </c>
      <c r="D30" s="27">
        <v>13</v>
      </c>
      <c r="E30" s="27">
        <v>15</v>
      </c>
      <c r="I30" s="98"/>
    </row>
    <row r="31" spans="1:11" x14ac:dyDescent="0.25">
      <c r="A31" s="30" t="s">
        <v>166</v>
      </c>
      <c r="B31" s="27">
        <v>22</v>
      </c>
      <c r="C31" s="64">
        <f t="shared" si="0"/>
        <v>6.7196090409285276E-3</v>
      </c>
      <c r="D31" s="27">
        <v>23</v>
      </c>
      <c r="E31" s="27">
        <v>13</v>
      </c>
      <c r="I31" s="98"/>
    </row>
    <row r="32" spans="1:11" x14ac:dyDescent="0.25">
      <c r="A32" s="30" t="s">
        <v>191</v>
      </c>
      <c r="B32" s="27">
        <v>21</v>
      </c>
      <c r="C32" s="64">
        <f t="shared" si="0"/>
        <v>6.4141722663408679E-3</v>
      </c>
      <c r="D32" s="27">
        <v>6</v>
      </c>
      <c r="E32" s="27">
        <v>18</v>
      </c>
      <c r="I32" s="98"/>
    </row>
    <row r="33" spans="1:9" x14ac:dyDescent="0.25">
      <c r="A33" s="30" t="s">
        <v>192</v>
      </c>
      <c r="B33" s="27">
        <v>20</v>
      </c>
      <c r="C33" s="64">
        <f t="shared" si="0"/>
        <v>6.1087354917532073E-3</v>
      </c>
      <c r="D33" s="27">
        <v>0</v>
      </c>
      <c r="E33" s="27">
        <v>5</v>
      </c>
      <c r="I33" s="98"/>
    </row>
    <row r="34" spans="1:9" x14ac:dyDescent="0.25">
      <c r="A34" s="30" t="s">
        <v>238</v>
      </c>
      <c r="B34" s="27">
        <v>19</v>
      </c>
      <c r="C34" s="64">
        <f t="shared" si="0"/>
        <v>5.8032987171655467E-3</v>
      </c>
      <c r="D34" s="27">
        <v>0</v>
      </c>
      <c r="E34" s="27">
        <v>2</v>
      </c>
      <c r="I34" s="98"/>
    </row>
    <row r="35" spans="1:9" x14ac:dyDescent="0.25">
      <c r="A35" s="30" t="s">
        <v>146</v>
      </c>
      <c r="B35" s="27">
        <v>18</v>
      </c>
      <c r="C35" s="64">
        <f t="shared" ref="C35:C65" si="3">B35/$B$4</f>
        <v>5.4978619425778861E-3</v>
      </c>
      <c r="D35" s="27">
        <v>2</v>
      </c>
      <c r="E35" s="27">
        <v>31</v>
      </c>
      <c r="I35" s="98"/>
    </row>
    <row r="36" spans="1:9" x14ac:dyDescent="0.25">
      <c r="A36" s="30" t="s">
        <v>265</v>
      </c>
      <c r="B36" s="27">
        <v>17</v>
      </c>
      <c r="C36" s="64">
        <f t="shared" si="3"/>
        <v>5.1924251679902264E-3</v>
      </c>
      <c r="D36" s="27">
        <v>22</v>
      </c>
      <c r="E36" s="27">
        <v>18</v>
      </c>
      <c r="I36" s="98"/>
    </row>
    <row r="37" spans="1:9" x14ac:dyDescent="0.25">
      <c r="A37" s="30" t="s">
        <v>181</v>
      </c>
      <c r="B37" s="27">
        <v>16</v>
      </c>
      <c r="C37" s="64">
        <f t="shared" si="3"/>
        <v>4.8869883934025658E-3</v>
      </c>
      <c r="D37" s="27">
        <v>1</v>
      </c>
      <c r="E37" s="27">
        <v>2</v>
      </c>
      <c r="I37" s="98"/>
    </row>
    <row r="38" spans="1:9" x14ac:dyDescent="0.25">
      <c r="A38" s="30" t="s">
        <v>240</v>
      </c>
      <c r="B38" s="27">
        <v>16</v>
      </c>
      <c r="C38" s="64">
        <f t="shared" si="3"/>
        <v>4.8869883934025658E-3</v>
      </c>
      <c r="D38" s="27">
        <v>9</v>
      </c>
      <c r="E38" s="27">
        <v>1</v>
      </c>
      <c r="I38" s="98"/>
    </row>
    <row r="39" spans="1:9" x14ac:dyDescent="0.25">
      <c r="A39" s="30" t="s">
        <v>282</v>
      </c>
      <c r="B39" s="27">
        <v>16</v>
      </c>
      <c r="C39" s="64">
        <f t="shared" si="3"/>
        <v>4.8869883934025658E-3</v>
      </c>
      <c r="D39" s="27">
        <v>1</v>
      </c>
      <c r="E39" s="27">
        <v>3</v>
      </c>
      <c r="I39" s="98"/>
    </row>
    <row r="40" spans="1:9" x14ac:dyDescent="0.25">
      <c r="A40" s="30" t="s">
        <v>304</v>
      </c>
      <c r="B40" s="27">
        <v>14</v>
      </c>
      <c r="C40" s="64">
        <f t="shared" si="3"/>
        <v>4.2761148442272447E-3</v>
      </c>
      <c r="D40" s="27">
        <v>1</v>
      </c>
      <c r="E40" s="27">
        <v>3</v>
      </c>
      <c r="I40" s="98"/>
    </row>
    <row r="41" spans="1:9" x14ac:dyDescent="0.25">
      <c r="A41" s="30" t="s">
        <v>235</v>
      </c>
      <c r="B41" s="27">
        <v>13</v>
      </c>
      <c r="C41" s="64">
        <f t="shared" si="3"/>
        <v>3.970678069639585E-3</v>
      </c>
      <c r="D41" s="27">
        <v>0</v>
      </c>
      <c r="E41" s="27">
        <v>2</v>
      </c>
      <c r="I41" s="98"/>
    </row>
    <row r="42" spans="1:9" x14ac:dyDescent="0.25">
      <c r="A42" s="30" t="s">
        <v>153</v>
      </c>
      <c r="B42" s="27">
        <v>9</v>
      </c>
      <c r="C42" s="64">
        <f t="shared" si="3"/>
        <v>2.7489309712889431E-3</v>
      </c>
      <c r="D42" s="27">
        <v>6</v>
      </c>
      <c r="E42" s="27">
        <v>9</v>
      </c>
      <c r="I42" s="98"/>
    </row>
    <row r="43" spans="1:9" x14ac:dyDescent="0.25">
      <c r="A43" s="30" t="s">
        <v>183</v>
      </c>
      <c r="B43" s="27">
        <v>8</v>
      </c>
      <c r="C43" s="64">
        <f t="shared" si="3"/>
        <v>2.4434941967012829E-3</v>
      </c>
      <c r="D43" s="27">
        <v>5</v>
      </c>
      <c r="E43" s="27">
        <v>7</v>
      </c>
      <c r="I43" s="98"/>
    </row>
    <row r="44" spans="1:9" x14ac:dyDescent="0.25">
      <c r="A44" s="30" t="s">
        <v>184</v>
      </c>
      <c r="B44" s="27">
        <v>8</v>
      </c>
      <c r="C44" s="64">
        <f t="shared" si="3"/>
        <v>2.4434941967012829E-3</v>
      </c>
      <c r="D44" s="27">
        <v>2</v>
      </c>
      <c r="E44" s="27">
        <v>1</v>
      </c>
      <c r="I44" s="98"/>
    </row>
    <row r="45" spans="1:9" x14ac:dyDescent="0.25">
      <c r="A45" s="30" t="s">
        <v>219</v>
      </c>
      <c r="B45" s="27">
        <v>8</v>
      </c>
      <c r="C45" s="64">
        <f t="shared" si="3"/>
        <v>2.4434941967012829E-3</v>
      </c>
      <c r="D45" s="27">
        <v>4</v>
      </c>
      <c r="E45" s="27">
        <v>2</v>
      </c>
      <c r="I45" s="98"/>
    </row>
    <row r="46" spans="1:9" x14ac:dyDescent="0.25">
      <c r="A46" s="30" t="s">
        <v>185</v>
      </c>
      <c r="B46" s="27">
        <v>7</v>
      </c>
      <c r="C46" s="64">
        <f t="shared" si="3"/>
        <v>2.1380574221136223E-3</v>
      </c>
      <c r="D46" s="27">
        <v>1</v>
      </c>
      <c r="E46" s="27">
        <v>0</v>
      </c>
      <c r="I46" s="98"/>
    </row>
    <row r="47" spans="1:9" x14ac:dyDescent="0.25">
      <c r="A47" s="30" t="s">
        <v>255</v>
      </c>
      <c r="B47" s="27">
        <v>7</v>
      </c>
      <c r="C47" s="64">
        <f t="shared" si="3"/>
        <v>2.1380574221136223E-3</v>
      </c>
      <c r="D47" s="27">
        <v>0</v>
      </c>
      <c r="E47" s="27">
        <v>2</v>
      </c>
      <c r="I47" s="98"/>
    </row>
    <row r="48" spans="1:9" x14ac:dyDescent="0.25">
      <c r="A48" s="30" t="s">
        <v>208</v>
      </c>
      <c r="B48" s="27">
        <v>6</v>
      </c>
      <c r="C48" s="64">
        <f t="shared" si="3"/>
        <v>1.8326206475259622E-3</v>
      </c>
      <c r="D48" s="27">
        <v>1</v>
      </c>
      <c r="E48" s="27">
        <v>3</v>
      </c>
      <c r="I48" s="98"/>
    </row>
    <row r="49" spans="1:9" x14ac:dyDescent="0.25">
      <c r="A49" s="30" t="s">
        <v>229</v>
      </c>
      <c r="B49" s="27">
        <v>6</v>
      </c>
      <c r="C49" s="64">
        <f t="shared" si="3"/>
        <v>1.8326206475259622E-3</v>
      </c>
      <c r="D49" s="27">
        <v>2</v>
      </c>
      <c r="E49" s="27">
        <v>0</v>
      </c>
      <c r="I49" s="98"/>
    </row>
    <row r="50" spans="1:9" x14ac:dyDescent="0.25">
      <c r="A50" s="30" t="s">
        <v>233</v>
      </c>
      <c r="B50" s="27">
        <v>6</v>
      </c>
      <c r="C50" s="64">
        <f t="shared" si="3"/>
        <v>1.8326206475259622E-3</v>
      </c>
      <c r="D50" s="27">
        <v>0</v>
      </c>
      <c r="E50" s="27">
        <v>0</v>
      </c>
      <c r="I50" s="98"/>
    </row>
    <row r="51" spans="1:9" x14ac:dyDescent="0.25">
      <c r="A51" s="30" t="s">
        <v>231</v>
      </c>
      <c r="B51" s="27">
        <v>5</v>
      </c>
      <c r="C51" s="64">
        <f t="shared" si="3"/>
        <v>1.5271838729383018E-3</v>
      </c>
      <c r="D51" s="27">
        <v>2</v>
      </c>
      <c r="E51" s="27">
        <v>1</v>
      </c>
      <c r="I51" s="98"/>
    </row>
    <row r="52" spans="1:9" x14ac:dyDescent="0.25">
      <c r="A52" s="30" t="s">
        <v>245</v>
      </c>
      <c r="B52" s="27">
        <v>5</v>
      </c>
      <c r="C52" s="64">
        <f t="shared" si="3"/>
        <v>1.5271838729383018E-3</v>
      </c>
      <c r="D52" s="27">
        <v>0</v>
      </c>
      <c r="E52" s="27">
        <v>0</v>
      </c>
      <c r="I52" s="98"/>
    </row>
    <row r="53" spans="1:9" x14ac:dyDescent="0.25">
      <c r="A53" s="30" t="s">
        <v>157</v>
      </c>
      <c r="B53" s="27">
        <v>4</v>
      </c>
      <c r="C53" s="64">
        <f t="shared" si="3"/>
        <v>1.2217470983506415E-3</v>
      </c>
      <c r="D53" s="27">
        <v>0</v>
      </c>
      <c r="E53" s="27">
        <v>2</v>
      </c>
      <c r="I53" s="98"/>
    </row>
    <row r="54" spans="1:9" x14ac:dyDescent="0.25">
      <c r="A54" s="30" t="s">
        <v>196</v>
      </c>
      <c r="B54" s="27">
        <v>4</v>
      </c>
      <c r="C54" s="64">
        <f t="shared" si="3"/>
        <v>1.2217470983506415E-3</v>
      </c>
      <c r="D54" s="27">
        <v>7</v>
      </c>
      <c r="E54" s="27">
        <v>15</v>
      </c>
      <c r="I54" s="98"/>
    </row>
    <row r="55" spans="1:9" x14ac:dyDescent="0.25">
      <c r="A55" s="30" t="s">
        <v>227</v>
      </c>
      <c r="B55" s="27">
        <v>4</v>
      </c>
      <c r="C55" s="64">
        <f t="shared" si="3"/>
        <v>1.2217470983506415E-3</v>
      </c>
      <c r="D55" s="27">
        <v>0</v>
      </c>
      <c r="E55" s="27">
        <v>7</v>
      </c>
      <c r="I55" s="98"/>
    </row>
    <row r="56" spans="1:9" x14ac:dyDescent="0.25">
      <c r="A56" s="30" t="s">
        <v>305</v>
      </c>
      <c r="B56" s="27">
        <v>4</v>
      </c>
      <c r="C56" s="64">
        <f t="shared" si="3"/>
        <v>1.2217470983506415E-3</v>
      </c>
      <c r="D56" s="27">
        <v>0</v>
      </c>
      <c r="E56" s="27">
        <v>0</v>
      </c>
      <c r="I56" s="98"/>
    </row>
    <row r="57" spans="1:9" x14ac:dyDescent="0.25">
      <c r="A57" s="30" t="s">
        <v>202</v>
      </c>
      <c r="B57" s="27">
        <v>3</v>
      </c>
      <c r="C57" s="64">
        <f t="shared" si="3"/>
        <v>9.1631032376298109E-4</v>
      </c>
      <c r="D57" s="27">
        <v>0</v>
      </c>
      <c r="E57" s="27">
        <v>0</v>
      </c>
      <c r="I57" s="98"/>
    </row>
    <row r="58" spans="1:9" x14ac:dyDescent="0.25">
      <c r="A58" s="30" t="s">
        <v>203</v>
      </c>
      <c r="B58" s="27">
        <v>3</v>
      </c>
      <c r="C58" s="64">
        <f t="shared" si="3"/>
        <v>9.1631032376298109E-4</v>
      </c>
      <c r="D58" s="27">
        <v>0</v>
      </c>
      <c r="E58" s="27">
        <v>0</v>
      </c>
      <c r="I58" s="98"/>
    </row>
    <row r="59" spans="1:9" x14ac:dyDescent="0.25">
      <c r="A59" s="30" t="s">
        <v>205</v>
      </c>
      <c r="B59" s="27">
        <v>3</v>
      </c>
      <c r="C59" s="64">
        <f t="shared" si="3"/>
        <v>9.1631032376298109E-4</v>
      </c>
      <c r="D59" s="27">
        <v>0</v>
      </c>
      <c r="E59" s="27">
        <v>0</v>
      </c>
      <c r="I59" s="98"/>
    </row>
    <row r="60" spans="1:9" x14ac:dyDescent="0.25">
      <c r="A60" s="30" t="s">
        <v>218</v>
      </c>
      <c r="B60" s="27">
        <v>3</v>
      </c>
      <c r="C60" s="64">
        <f t="shared" si="3"/>
        <v>9.1631032376298109E-4</v>
      </c>
      <c r="D60" s="27">
        <v>4</v>
      </c>
      <c r="E60" s="27">
        <v>2</v>
      </c>
      <c r="I60" s="98"/>
    </row>
    <row r="61" spans="1:9" x14ac:dyDescent="0.25">
      <c r="A61" s="30" t="s">
        <v>220</v>
      </c>
      <c r="B61" s="27">
        <v>3</v>
      </c>
      <c r="C61" s="64">
        <f t="shared" si="3"/>
        <v>9.1631032376298109E-4</v>
      </c>
      <c r="D61" s="27">
        <v>2</v>
      </c>
      <c r="E61" s="27">
        <v>0</v>
      </c>
      <c r="I61" s="98"/>
    </row>
    <row r="62" spans="1:9" x14ac:dyDescent="0.25">
      <c r="A62" s="30" t="s">
        <v>247</v>
      </c>
      <c r="B62" s="27">
        <v>3</v>
      </c>
      <c r="C62" s="64">
        <f t="shared" si="3"/>
        <v>9.1631032376298109E-4</v>
      </c>
      <c r="D62" s="27">
        <v>6</v>
      </c>
      <c r="E62" s="27">
        <v>0</v>
      </c>
      <c r="I62" s="98"/>
    </row>
    <row r="63" spans="1:9" x14ac:dyDescent="0.25">
      <c r="A63" s="30" t="s">
        <v>273</v>
      </c>
      <c r="B63" s="27">
        <v>2</v>
      </c>
      <c r="C63" s="64">
        <f t="shared" si="3"/>
        <v>6.1087354917532073E-4</v>
      </c>
      <c r="D63" s="27">
        <v>0</v>
      </c>
      <c r="E63" s="27">
        <v>0</v>
      </c>
      <c r="I63" s="98"/>
    </row>
    <row r="64" spans="1:9" x14ac:dyDescent="0.25">
      <c r="A64" s="30" t="s">
        <v>274</v>
      </c>
      <c r="B64" s="27">
        <v>2</v>
      </c>
      <c r="C64" s="64">
        <f t="shared" si="3"/>
        <v>6.1087354917532073E-4</v>
      </c>
      <c r="D64" s="27">
        <v>0</v>
      </c>
      <c r="E64" s="27">
        <v>0</v>
      </c>
      <c r="I64" s="98"/>
    </row>
    <row r="65" spans="1:9" x14ac:dyDescent="0.25">
      <c r="A65" s="30" t="s">
        <v>213</v>
      </c>
      <c r="B65" s="27">
        <v>2</v>
      </c>
      <c r="C65" s="64">
        <f t="shared" si="3"/>
        <v>6.1087354917532073E-4</v>
      </c>
      <c r="D65" s="27">
        <v>0</v>
      </c>
      <c r="E65" s="27">
        <v>1</v>
      </c>
      <c r="I65" s="98"/>
    </row>
    <row r="66" spans="1:9" x14ac:dyDescent="0.25">
      <c r="A66" s="30" t="s">
        <v>222</v>
      </c>
      <c r="B66" s="27">
        <v>2</v>
      </c>
      <c r="C66" s="64">
        <f t="shared" ref="C66:C97" si="4">B66/$B$4</f>
        <v>6.1087354917532073E-4</v>
      </c>
      <c r="D66" s="27">
        <v>0</v>
      </c>
      <c r="E66" s="27">
        <v>0</v>
      </c>
      <c r="I66" s="98"/>
    </row>
    <row r="67" spans="1:9" x14ac:dyDescent="0.25">
      <c r="A67" s="30" t="s">
        <v>182</v>
      </c>
      <c r="B67" s="27">
        <v>2</v>
      </c>
      <c r="C67" s="64">
        <f t="shared" si="4"/>
        <v>6.1087354917532073E-4</v>
      </c>
      <c r="D67" s="27">
        <v>3</v>
      </c>
      <c r="E67" s="27">
        <v>2</v>
      </c>
      <c r="I67" s="98"/>
    </row>
    <row r="68" spans="1:9" x14ac:dyDescent="0.25">
      <c r="A68" s="30" t="s">
        <v>286</v>
      </c>
      <c r="B68" s="27">
        <v>2</v>
      </c>
      <c r="C68" s="64">
        <f t="shared" si="4"/>
        <v>6.1087354917532073E-4</v>
      </c>
      <c r="D68" s="27">
        <v>0</v>
      </c>
      <c r="E68" s="27">
        <v>0</v>
      </c>
      <c r="I68" s="98"/>
    </row>
    <row r="69" spans="1:9" x14ac:dyDescent="0.25">
      <c r="A69" s="30" t="s">
        <v>253</v>
      </c>
      <c r="B69" s="27">
        <v>2</v>
      </c>
      <c r="C69" s="64">
        <f t="shared" si="4"/>
        <v>6.1087354917532073E-4</v>
      </c>
      <c r="D69" s="27">
        <v>2</v>
      </c>
      <c r="E69" s="27">
        <v>0</v>
      </c>
      <c r="I69" s="98"/>
    </row>
    <row r="70" spans="1:9" x14ac:dyDescent="0.25">
      <c r="A70" s="30" t="s">
        <v>306</v>
      </c>
      <c r="B70" s="27">
        <v>2</v>
      </c>
      <c r="C70" s="64">
        <f t="shared" si="4"/>
        <v>6.1087354917532073E-4</v>
      </c>
      <c r="D70" s="27">
        <v>0</v>
      </c>
      <c r="E70" s="27">
        <v>0</v>
      </c>
      <c r="I70" s="98"/>
    </row>
    <row r="71" spans="1:9" x14ac:dyDescent="0.25">
      <c r="A71" s="30" t="s">
        <v>193</v>
      </c>
      <c r="B71" s="27">
        <v>1</v>
      </c>
      <c r="C71" s="64">
        <f t="shared" si="4"/>
        <v>3.0543677458766036E-4</v>
      </c>
      <c r="D71" s="27">
        <v>0</v>
      </c>
      <c r="E71" s="27">
        <v>0</v>
      </c>
      <c r="I71" s="98"/>
    </row>
    <row r="72" spans="1:9" x14ac:dyDescent="0.25">
      <c r="A72" s="30" t="s">
        <v>268</v>
      </c>
      <c r="B72" s="27">
        <v>1</v>
      </c>
      <c r="C72" s="64">
        <f t="shared" si="4"/>
        <v>3.0543677458766036E-4</v>
      </c>
      <c r="D72" s="27">
        <v>0</v>
      </c>
      <c r="E72" s="27">
        <v>0</v>
      </c>
      <c r="I72" s="98"/>
    </row>
    <row r="73" spans="1:9" x14ac:dyDescent="0.25">
      <c r="A73" s="30" t="s">
        <v>156</v>
      </c>
      <c r="B73" s="27">
        <v>1</v>
      </c>
      <c r="C73" s="64">
        <f t="shared" si="4"/>
        <v>3.0543677458766036E-4</v>
      </c>
      <c r="D73" s="27">
        <v>6</v>
      </c>
      <c r="E73" s="27">
        <v>2</v>
      </c>
      <c r="I73" s="98"/>
    </row>
    <row r="74" spans="1:9" x14ac:dyDescent="0.25">
      <c r="A74" s="30" t="s">
        <v>200</v>
      </c>
      <c r="B74" s="27">
        <v>1</v>
      </c>
      <c r="C74" s="64">
        <f t="shared" si="4"/>
        <v>3.0543677458766036E-4</v>
      </c>
      <c r="D74" s="27">
        <v>0</v>
      </c>
      <c r="E74" s="27">
        <v>0</v>
      </c>
      <c r="I74" s="98"/>
    </row>
    <row r="75" spans="1:9" x14ac:dyDescent="0.25">
      <c r="A75" s="30" t="s">
        <v>165</v>
      </c>
      <c r="B75" s="27">
        <v>1</v>
      </c>
      <c r="C75" s="64">
        <f t="shared" si="4"/>
        <v>3.0543677458766036E-4</v>
      </c>
      <c r="D75" s="27">
        <v>0</v>
      </c>
      <c r="E75" s="27">
        <v>0</v>
      </c>
      <c r="I75" s="98"/>
    </row>
    <row r="76" spans="1:9" x14ac:dyDescent="0.25">
      <c r="A76" s="30" t="s">
        <v>214</v>
      </c>
      <c r="B76" s="27">
        <v>1</v>
      </c>
      <c r="C76" s="64">
        <f t="shared" si="4"/>
        <v>3.0543677458766036E-4</v>
      </c>
      <c r="D76" s="27">
        <v>0</v>
      </c>
      <c r="E76" s="27">
        <v>0</v>
      </c>
      <c r="I76" s="98"/>
    </row>
    <row r="77" spans="1:9" x14ac:dyDescent="0.25">
      <c r="A77" s="30" t="s">
        <v>215</v>
      </c>
      <c r="B77" s="27">
        <v>1</v>
      </c>
      <c r="C77" s="64">
        <f t="shared" si="4"/>
        <v>3.0543677458766036E-4</v>
      </c>
      <c r="D77" s="27">
        <v>2</v>
      </c>
      <c r="E77" s="27">
        <v>2</v>
      </c>
      <c r="I77" s="98"/>
    </row>
    <row r="78" spans="1:9" x14ac:dyDescent="0.25">
      <c r="A78" s="30" t="s">
        <v>226</v>
      </c>
      <c r="B78" s="27">
        <v>1</v>
      </c>
      <c r="C78" s="64">
        <f t="shared" si="4"/>
        <v>3.0543677458766036E-4</v>
      </c>
      <c r="D78" s="27">
        <v>0</v>
      </c>
      <c r="E78" s="27">
        <v>0</v>
      </c>
      <c r="I78" s="98"/>
    </row>
    <row r="79" spans="1:9" x14ac:dyDescent="0.25">
      <c r="A79" s="30" t="s">
        <v>243</v>
      </c>
      <c r="B79" s="27">
        <v>1</v>
      </c>
      <c r="C79" s="64">
        <f t="shared" si="4"/>
        <v>3.0543677458766036E-4</v>
      </c>
      <c r="D79" s="27">
        <v>2</v>
      </c>
      <c r="E79" s="27">
        <v>0</v>
      </c>
      <c r="I79" s="98"/>
    </row>
    <row r="80" spans="1:9" x14ac:dyDescent="0.25">
      <c r="A80" s="30" t="s">
        <v>187</v>
      </c>
      <c r="B80" s="27">
        <v>1</v>
      </c>
      <c r="C80" s="64">
        <f t="shared" si="4"/>
        <v>3.0543677458766036E-4</v>
      </c>
      <c r="D80" s="27">
        <v>0</v>
      </c>
      <c r="E80" s="27">
        <v>1</v>
      </c>
      <c r="I80" s="98"/>
    </row>
    <row r="81" spans="1:9" x14ac:dyDescent="0.25">
      <c r="A81" s="30" t="s">
        <v>248</v>
      </c>
      <c r="B81" s="27">
        <v>1</v>
      </c>
      <c r="C81" s="64">
        <f t="shared" si="4"/>
        <v>3.0543677458766036E-4</v>
      </c>
      <c r="D81" s="27">
        <v>0</v>
      </c>
      <c r="E81" s="27">
        <v>0</v>
      </c>
      <c r="I81" s="98"/>
    </row>
    <row r="82" spans="1:9" x14ac:dyDescent="0.25">
      <c r="A82" s="30" t="s">
        <v>175</v>
      </c>
      <c r="B82" s="27">
        <v>1</v>
      </c>
      <c r="C82" s="64">
        <f t="shared" si="4"/>
        <v>3.0543677458766036E-4</v>
      </c>
      <c r="D82" s="27">
        <v>4</v>
      </c>
      <c r="E82" s="27">
        <v>4</v>
      </c>
      <c r="I82" s="98"/>
    </row>
    <row r="83" spans="1:9" x14ac:dyDescent="0.25">
      <c r="A83" s="30" t="s">
        <v>179</v>
      </c>
      <c r="B83" s="27">
        <v>0</v>
      </c>
      <c r="C83" s="64">
        <f t="shared" si="4"/>
        <v>0</v>
      </c>
      <c r="D83" s="27">
        <v>0</v>
      </c>
      <c r="E83" s="27">
        <v>0</v>
      </c>
      <c r="I83" s="98"/>
    </row>
    <row r="84" spans="1:9" x14ac:dyDescent="0.25">
      <c r="A84" s="30" t="s">
        <v>189</v>
      </c>
      <c r="B84" s="27">
        <v>0</v>
      </c>
      <c r="C84" s="64">
        <f t="shared" si="4"/>
        <v>0</v>
      </c>
      <c r="D84" s="27">
        <v>0</v>
      </c>
      <c r="E84" s="27">
        <v>0</v>
      </c>
      <c r="I84" s="98"/>
    </row>
    <row r="85" spans="1:9" x14ac:dyDescent="0.25">
      <c r="A85" s="30" t="s">
        <v>163</v>
      </c>
      <c r="B85" s="27">
        <v>0</v>
      </c>
      <c r="C85" s="64">
        <f t="shared" si="4"/>
        <v>0</v>
      </c>
      <c r="D85" s="27">
        <v>0</v>
      </c>
      <c r="E85" s="27">
        <v>0</v>
      </c>
      <c r="I85" s="98"/>
    </row>
    <row r="86" spans="1:9" x14ac:dyDescent="0.25">
      <c r="A86" s="30" t="s">
        <v>169</v>
      </c>
      <c r="B86" s="27">
        <v>0</v>
      </c>
      <c r="C86" s="64">
        <f t="shared" si="4"/>
        <v>0</v>
      </c>
      <c r="D86" s="27">
        <v>0</v>
      </c>
      <c r="E86" s="27">
        <v>0</v>
      </c>
      <c r="I86" s="98"/>
    </row>
    <row r="87" spans="1:9" x14ac:dyDescent="0.25">
      <c r="A87" s="30" t="s">
        <v>195</v>
      </c>
      <c r="B87" s="27">
        <v>0</v>
      </c>
      <c r="C87" s="64">
        <f t="shared" si="4"/>
        <v>0</v>
      </c>
      <c r="D87" s="27">
        <v>0</v>
      </c>
      <c r="E87" s="27">
        <v>1</v>
      </c>
      <c r="I87" s="98"/>
    </row>
    <row r="88" spans="1:9" x14ac:dyDescent="0.25">
      <c r="A88" s="30" t="s">
        <v>197</v>
      </c>
      <c r="B88" s="27">
        <v>0</v>
      </c>
      <c r="C88" s="64">
        <f t="shared" si="4"/>
        <v>0</v>
      </c>
      <c r="D88" s="27">
        <v>0</v>
      </c>
      <c r="E88" s="27">
        <v>0</v>
      </c>
      <c r="I88" s="98"/>
    </row>
    <row r="89" spans="1:9" x14ac:dyDescent="0.25">
      <c r="A89" s="30" t="s">
        <v>198</v>
      </c>
      <c r="B89" s="27">
        <v>0</v>
      </c>
      <c r="C89" s="64">
        <f t="shared" si="4"/>
        <v>0</v>
      </c>
      <c r="D89" s="27">
        <v>1</v>
      </c>
      <c r="E89" s="27">
        <v>2</v>
      </c>
      <c r="I89" s="98"/>
    </row>
    <row r="90" spans="1:9" x14ac:dyDescent="0.25">
      <c r="A90" s="30" t="s">
        <v>270</v>
      </c>
      <c r="B90" s="27">
        <v>0</v>
      </c>
      <c r="C90" s="64">
        <f t="shared" si="4"/>
        <v>0</v>
      </c>
      <c r="D90" s="27">
        <v>0</v>
      </c>
      <c r="E90" s="27">
        <v>0</v>
      </c>
      <c r="I90" s="98"/>
    </row>
    <row r="91" spans="1:9" x14ac:dyDescent="0.25">
      <c r="A91" s="30" t="s">
        <v>199</v>
      </c>
      <c r="B91" s="27">
        <v>0</v>
      </c>
      <c r="C91" s="64">
        <f t="shared" si="4"/>
        <v>0</v>
      </c>
      <c r="D91" s="27">
        <v>1</v>
      </c>
      <c r="E91" s="27">
        <v>0</v>
      </c>
      <c r="I91" s="98"/>
    </row>
    <row r="92" spans="1:9" x14ac:dyDescent="0.25">
      <c r="A92" s="30" t="s">
        <v>264</v>
      </c>
      <c r="B92" s="27">
        <v>0</v>
      </c>
      <c r="C92" s="64">
        <f t="shared" si="4"/>
        <v>0</v>
      </c>
      <c r="D92" s="27">
        <v>0</v>
      </c>
      <c r="E92" s="27">
        <v>0</v>
      </c>
      <c r="I92" s="98"/>
    </row>
    <row r="93" spans="1:9" x14ac:dyDescent="0.25">
      <c r="A93" s="30" t="s">
        <v>161</v>
      </c>
      <c r="B93" s="27">
        <v>0</v>
      </c>
      <c r="C93" s="64">
        <f t="shared" si="4"/>
        <v>0</v>
      </c>
      <c r="D93" s="27">
        <v>0</v>
      </c>
      <c r="E93" s="27">
        <v>0</v>
      </c>
      <c r="I93" s="98"/>
    </row>
    <row r="94" spans="1:9" x14ac:dyDescent="0.25">
      <c r="A94" s="30" t="s">
        <v>162</v>
      </c>
      <c r="B94" s="27">
        <v>0</v>
      </c>
      <c r="C94" s="64">
        <f t="shared" si="4"/>
        <v>0</v>
      </c>
      <c r="D94" s="27">
        <v>0</v>
      </c>
      <c r="E94" s="27">
        <v>25</v>
      </c>
      <c r="I94" s="98"/>
    </row>
    <row r="95" spans="1:9" x14ac:dyDescent="0.25">
      <c r="A95" s="30" t="s">
        <v>204</v>
      </c>
      <c r="B95" s="27">
        <v>0</v>
      </c>
      <c r="C95" s="64">
        <f t="shared" si="4"/>
        <v>0</v>
      </c>
      <c r="D95" s="27">
        <v>0</v>
      </c>
      <c r="E95" s="27">
        <v>0</v>
      </c>
      <c r="I95" s="98"/>
    </row>
    <row r="96" spans="1:9" x14ac:dyDescent="0.25">
      <c r="A96" s="30" t="s">
        <v>302</v>
      </c>
      <c r="B96" s="27">
        <v>0</v>
      </c>
      <c r="C96" s="64">
        <f t="shared" si="4"/>
        <v>0</v>
      </c>
      <c r="D96" s="27">
        <v>0</v>
      </c>
      <c r="E96" s="27">
        <v>0</v>
      </c>
      <c r="I96" s="98"/>
    </row>
    <row r="97" spans="1:9" x14ac:dyDescent="0.25">
      <c r="A97" s="30" t="s">
        <v>207</v>
      </c>
      <c r="B97" s="27">
        <v>0</v>
      </c>
      <c r="C97" s="64">
        <f t="shared" si="4"/>
        <v>0</v>
      </c>
      <c r="D97" s="27">
        <v>2</v>
      </c>
      <c r="E97" s="27">
        <v>0</v>
      </c>
      <c r="I97" s="98"/>
    </row>
    <row r="98" spans="1:9" x14ac:dyDescent="0.25">
      <c r="A98" s="30" t="s">
        <v>210</v>
      </c>
      <c r="B98" s="27">
        <v>0</v>
      </c>
      <c r="C98" s="64">
        <f t="shared" ref="C98:C129" si="5">B98/$B$4</f>
        <v>0</v>
      </c>
      <c r="D98" s="27">
        <v>0</v>
      </c>
      <c r="E98" s="27">
        <v>6</v>
      </c>
      <c r="I98" s="98"/>
    </row>
    <row r="99" spans="1:9" x14ac:dyDescent="0.25">
      <c r="A99" s="30" t="s">
        <v>275</v>
      </c>
      <c r="B99" s="27">
        <v>0</v>
      </c>
      <c r="C99" s="64">
        <f t="shared" si="5"/>
        <v>0</v>
      </c>
      <c r="D99" s="27">
        <v>0</v>
      </c>
      <c r="E99" s="27">
        <v>0</v>
      </c>
      <c r="I99" s="98"/>
    </row>
    <row r="100" spans="1:9" x14ac:dyDescent="0.25">
      <c r="A100" s="30" t="s">
        <v>212</v>
      </c>
      <c r="B100" s="27">
        <v>0</v>
      </c>
      <c r="C100" s="64">
        <f t="shared" si="5"/>
        <v>0</v>
      </c>
      <c r="D100" s="27">
        <v>0</v>
      </c>
      <c r="E100" s="27">
        <v>0</v>
      </c>
      <c r="I100" s="98"/>
    </row>
    <row r="101" spans="1:9" x14ac:dyDescent="0.25">
      <c r="A101" s="30" t="s">
        <v>276</v>
      </c>
      <c r="B101" s="27">
        <v>0</v>
      </c>
      <c r="C101" s="64">
        <f t="shared" si="5"/>
        <v>0</v>
      </c>
      <c r="D101" s="27">
        <v>0</v>
      </c>
      <c r="E101" s="27">
        <v>2</v>
      </c>
      <c r="I101" s="98"/>
    </row>
    <row r="102" spans="1:9" x14ac:dyDescent="0.25">
      <c r="A102" s="30" t="s">
        <v>176</v>
      </c>
      <c r="B102" s="27">
        <v>0</v>
      </c>
      <c r="C102" s="64">
        <f t="shared" si="5"/>
        <v>0</v>
      </c>
      <c r="D102" s="27">
        <v>0</v>
      </c>
      <c r="E102" s="27">
        <v>0</v>
      </c>
      <c r="I102" s="98"/>
    </row>
    <row r="103" spans="1:9" x14ac:dyDescent="0.25">
      <c r="A103" s="30" t="s">
        <v>217</v>
      </c>
      <c r="B103" s="27">
        <v>0</v>
      </c>
      <c r="C103" s="64">
        <f t="shared" si="5"/>
        <v>0</v>
      </c>
      <c r="D103" s="27">
        <v>0</v>
      </c>
      <c r="E103" s="27">
        <v>0</v>
      </c>
      <c r="I103" s="98"/>
    </row>
    <row r="104" spans="1:9" x14ac:dyDescent="0.25">
      <c r="A104" s="30" t="s">
        <v>159</v>
      </c>
      <c r="B104" s="27">
        <v>0</v>
      </c>
      <c r="C104" s="64">
        <f t="shared" si="5"/>
        <v>0</v>
      </c>
      <c r="D104" s="27">
        <v>0</v>
      </c>
      <c r="E104" s="27">
        <v>0</v>
      </c>
      <c r="I104" s="98"/>
    </row>
    <row r="105" spans="1:9" x14ac:dyDescent="0.25">
      <c r="A105" s="30" t="s">
        <v>221</v>
      </c>
      <c r="B105" s="27">
        <v>0</v>
      </c>
      <c r="C105" s="64">
        <f t="shared" si="5"/>
        <v>0</v>
      </c>
      <c r="D105" s="27">
        <v>0</v>
      </c>
      <c r="E105" s="27">
        <v>0</v>
      </c>
      <c r="I105" s="98"/>
    </row>
    <row r="106" spans="1:9" x14ac:dyDescent="0.25">
      <c r="A106" s="30" t="s">
        <v>223</v>
      </c>
      <c r="B106" s="27">
        <v>0</v>
      </c>
      <c r="C106" s="64">
        <f t="shared" si="5"/>
        <v>0</v>
      </c>
      <c r="D106" s="27">
        <v>1</v>
      </c>
      <c r="E106" s="27">
        <v>1</v>
      </c>
      <c r="I106" s="98"/>
    </row>
    <row r="107" spans="1:9" x14ac:dyDescent="0.25">
      <c r="A107" s="30" t="s">
        <v>224</v>
      </c>
      <c r="B107" s="27">
        <v>0</v>
      </c>
      <c r="C107" s="64">
        <f t="shared" si="5"/>
        <v>0</v>
      </c>
      <c r="D107" s="27">
        <v>1</v>
      </c>
      <c r="E107" s="27">
        <v>1</v>
      </c>
      <c r="I107" s="98"/>
    </row>
    <row r="108" spans="1:9" x14ac:dyDescent="0.25">
      <c r="A108" s="30" t="s">
        <v>225</v>
      </c>
      <c r="B108" s="27">
        <v>0</v>
      </c>
      <c r="C108" s="64">
        <f t="shared" si="5"/>
        <v>0</v>
      </c>
      <c r="D108" s="27">
        <v>0</v>
      </c>
      <c r="E108" s="27">
        <v>0</v>
      </c>
      <c r="I108" s="98"/>
    </row>
    <row r="109" spans="1:9" x14ac:dyDescent="0.25">
      <c r="A109" s="30" t="s">
        <v>177</v>
      </c>
      <c r="B109" s="27">
        <v>0</v>
      </c>
      <c r="C109" s="64">
        <f t="shared" si="5"/>
        <v>0</v>
      </c>
      <c r="D109" s="27">
        <v>0</v>
      </c>
      <c r="E109" s="27">
        <v>0</v>
      </c>
      <c r="I109" s="98"/>
    </row>
    <row r="110" spans="1:9" x14ac:dyDescent="0.25">
      <c r="A110" s="30" t="s">
        <v>228</v>
      </c>
      <c r="B110" s="27">
        <v>0</v>
      </c>
      <c r="C110" s="64">
        <f t="shared" si="5"/>
        <v>0</v>
      </c>
      <c r="D110" s="27">
        <v>0</v>
      </c>
      <c r="E110" s="27">
        <v>0</v>
      </c>
      <c r="I110" s="98"/>
    </row>
    <row r="111" spans="1:9" x14ac:dyDescent="0.25">
      <c r="A111" s="30" t="s">
        <v>160</v>
      </c>
      <c r="B111" s="27">
        <v>0</v>
      </c>
      <c r="C111" s="64">
        <f t="shared" si="5"/>
        <v>0</v>
      </c>
      <c r="D111" s="27">
        <v>0</v>
      </c>
      <c r="E111" s="27">
        <v>11</v>
      </c>
      <c r="I111" s="98"/>
    </row>
    <row r="112" spans="1:9" x14ac:dyDescent="0.25">
      <c r="A112" s="30" t="s">
        <v>230</v>
      </c>
      <c r="B112" s="27">
        <v>0</v>
      </c>
      <c r="C112" s="64">
        <f t="shared" si="5"/>
        <v>0</v>
      </c>
      <c r="D112" s="27">
        <v>0</v>
      </c>
      <c r="E112" s="27">
        <v>0</v>
      </c>
      <c r="I112" s="98"/>
    </row>
    <row r="113" spans="1:9" x14ac:dyDescent="0.25">
      <c r="A113" s="30" t="s">
        <v>232</v>
      </c>
      <c r="B113" s="27">
        <v>0</v>
      </c>
      <c r="C113" s="64">
        <f t="shared" si="5"/>
        <v>0</v>
      </c>
      <c r="D113" s="27">
        <v>0</v>
      </c>
      <c r="E113" s="27">
        <v>0</v>
      </c>
      <c r="I113" s="98"/>
    </row>
    <row r="114" spans="1:9" x14ac:dyDescent="0.25">
      <c r="A114" s="30" t="s">
        <v>234</v>
      </c>
      <c r="B114" s="27">
        <v>0</v>
      </c>
      <c r="C114" s="64">
        <f t="shared" si="5"/>
        <v>0</v>
      </c>
      <c r="D114" s="27">
        <v>0</v>
      </c>
      <c r="E114" s="27">
        <v>0</v>
      </c>
      <c r="I114" s="98"/>
    </row>
    <row r="115" spans="1:9" x14ac:dyDescent="0.25">
      <c r="A115" s="30" t="s">
        <v>277</v>
      </c>
      <c r="B115" s="27">
        <v>0</v>
      </c>
      <c r="C115" s="64">
        <f t="shared" si="5"/>
        <v>0</v>
      </c>
      <c r="D115" s="27">
        <v>0</v>
      </c>
      <c r="E115" s="27">
        <v>0</v>
      </c>
      <c r="I115" s="98"/>
    </row>
    <row r="116" spans="1:9" x14ac:dyDescent="0.25">
      <c r="A116" s="30" t="s">
        <v>278</v>
      </c>
      <c r="B116" s="27">
        <v>0</v>
      </c>
      <c r="C116" s="64">
        <f t="shared" si="5"/>
        <v>0</v>
      </c>
      <c r="D116" s="27">
        <v>0</v>
      </c>
      <c r="E116" s="27">
        <v>0</v>
      </c>
      <c r="I116" s="98"/>
    </row>
    <row r="117" spans="1:9" x14ac:dyDescent="0.25">
      <c r="A117" s="30" t="s">
        <v>237</v>
      </c>
      <c r="B117" s="27">
        <v>0</v>
      </c>
      <c r="C117" s="64">
        <f t="shared" si="5"/>
        <v>0</v>
      </c>
      <c r="D117" s="27">
        <v>0</v>
      </c>
      <c r="E117" s="27">
        <v>0</v>
      </c>
      <c r="I117" s="98"/>
    </row>
    <row r="118" spans="1:9" x14ac:dyDescent="0.25">
      <c r="A118" s="30" t="s">
        <v>241</v>
      </c>
      <c r="B118" s="27">
        <v>0</v>
      </c>
      <c r="C118" s="64">
        <f t="shared" si="5"/>
        <v>0</v>
      </c>
      <c r="D118" s="27">
        <v>0</v>
      </c>
      <c r="E118" s="27">
        <v>0</v>
      </c>
      <c r="I118" s="98"/>
    </row>
    <row r="119" spans="1:9" x14ac:dyDescent="0.25">
      <c r="A119" s="30" t="s">
        <v>242</v>
      </c>
      <c r="B119" s="27">
        <v>0</v>
      </c>
      <c r="C119" s="64">
        <f t="shared" si="5"/>
        <v>0</v>
      </c>
      <c r="D119" s="27">
        <v>0</v>
      </c>
      <c r="E119" s="27">
        <v>0</v>
      </c>
      <c r="I119" s="98"/>
    </row>
    <row r="120" spans="1:9" x14ac:dyDescent="0.25">
      <c r="A120" s="30" t="s">
        <v>174</v>
      </c>
      <c r="B120" s="27">
        <v>0</v>
      </c>
      <c r="C120" s="64">
        <f t="shared" si="5"/>
        <v>0</v>
      </c>
      <c r="D120" s="27">
        <v>0</v>
      </c>
      <c r="E120" s="27">
        <v>3</v>
      </c>
      <c r="I120" s="98"/>
    </row>
    <row r="121" spans="1:9" x14ac:dyDescent="0.25">
      <c r="A121" s="30" t="s">
        <v>186</v>
      </c>
      <c r="B121" s="27">
        <v>0</v>
      </c>
      <c r="C121" s="64">
        <f t="shared" si="5"/>
        <v>0</v>
      </c>
      <c r="D121" s="27">
        <v>6</v>
      </c>
      <c r="E121" s="27">
        <v>4</v>
      </c>
      <c r="I121" s="98"/>
    </row>
    <row r="122" spans="1:9" x14ac:dyDescent="0.25">
      <c r="A122" s="30" t="s">
        <v>280</v>
      </c>
      <c r="B122" s="27">
        <v>0</v>
      </c>
      <c r="C122" s="64">
        <f t="shared" si="5"/>
        <v>0</v>
      </c>
      <c r="D122" s="27">
        <v>0</v>
      </c>
      <c r="E122" s="27">
        <v>0</v>
      </c>
      <c r="I122" s="98"/>
    </row>
    <row r="123" spans="1:9" x14ac:dyDescent="0.25">
      <c r="A123" s="30" t="s">
        <v>244</v>
      </c>
      <c r="B123" s="27">
        <v>0</v>
      </c>
      <c r="C123" s="64">
        <f t="shared" si="5"/>
        <v>0</v>
      </c>
      <c r="D123" s="27">
        <v>0</v>
      </c>
      <c r="E123" s="27">
        <v>0</v>
      </c>
      <c r="I123" s="98"/>
    </row>
    <row r="124" spans="1:9" x14ac:dyDescent="0.25">
      <c r="A124" s="30" t="s">
        <v>171</v>
      </c>
      <c r="B124" s="27">
        <v>0</v>
      </c>
      <c r="C124" s="64">
        <f t="shared" si="5"/>
        <v>0</v>
      </c>
      <c r="D124" s="27">
        <v>0</v>
      </c>
      <c r="E124" s="27">
        <v>0</v>
      </c>
      <c r="I124" s="98"/>
    </row>
    <row r="125" spans="1:9" x14ac:dyDescent="0.25">
      <c r="A125" s="30" t="s">
        <v>281</v>
      </c>
      <c r="B125" s="27">
        <v>0</v>
      </c>
      <c r="C125" s="64">
        <f t="shared" si="5"/>
        <v>0</v>
      </c>
      <c r="D125" s="27">
        <v>0</v>
      </c>
      <c r="E125" s="27">
        <v>0</v>
      </c>
      <c r="I125" s="98"/>
    </row>
    <row r="126" spans="1:9" x14ac:dyDescent="0.25">
      <c r="A126" s="30" t="s">
        <v>283</v>
      </c>
      <c r="B126" s="27">
        <v>0</v>
      </c>
      <c r="C126" s="64">
        <f t="shared" si="5"/>
        <v>0</v>
      </c>
      <c r="D126" s="27">
        <v>0</v>
      </c>
      <c r="E126" s="27">
        <v>0</v>
      </c>
      <c r="I126" s="98"/>
    </row>
    <row r="127" spans="1:9" x14ac:dyDescent="0.25">
      <c r="A127" s="30" t="s">
        <v>284</v>
      </c>
      <c r="B127" s="27">
        <v>0</v>
      </c>
      <c r="C127" s="64">
        <f t="shared" si="5"/>
        <v>0</v>
      </c>
      <c r="D127" s="27">
        <v>0</v>
      </c>
      <c r="E127" s="27">
        <v>0</v>
      </c>
      <c r="I127" s="98"/>
    </row>
    <row r="128" spans="1:9" x14ac:dyDescent="0.25">
      <c r="A128" s="30" t="s">
        <v>250</v>
      </c>
      <c r="B128" s="27">
        <v>0</v>
      </c>
      <c r="C128" s="64">
        <f t="shared" si="5"/>
        <v>0</v>
      </c>
      <c r="D128" s="27">
        <v>0</v>
      </c>
      <c r="E128" s="27">
        <v>0</v>
      </c>
      <c r="I128" s="98"/>
    </row>
    <row r="129" spans="1:9" x14ac:dyDescent="0.25">
      <c r="A129" s="30" t="s">
        <v>170</v>
      </c>
      <c r="B129" s="27">
        <v>0</v>
      </c>
      <c r="C129" s="64">
        <f t="shared" si="5"/>
        <v>0</v>
      </c>
      <c r="D129" s="27">
        <v>0</v>
      </c>
      <c r="E129" s="27">
        <v>0</v>
      </c>
      <c r="I129" s="98"/>
    </row>
    <row r="130" spans="1:9" x14ac:dyDescent="0.25">
      <c r="A130" s="30" t="s">
        <v>285</v>
      </c>
      <c r="B130" s="27">
        <v>0</v>
      </c>
      <c r="C130" s="64">
        <f t="shared" ref="C130:C146" si="6">B130/$B$4</f>
        <v>0</v>
      </c>
      <c r="D130" s="27">
        <v>0</v>
      </c>
      <c r="E130" s="27">
        <v>0</v>
      </c>
      <c r="I130" s="98"/>
    </row>
    <row r="131" spans="1:9" x14ac:dyDescent="0.25">
      <c r="A131" s="30" t="s">
        <v>252</v>
      </c>
      <c r="B131" s="27">
        <v>0</v>
      </c>
      <c r="C131" s="64">
        <f t="shared" si="6"/>
        <v>0</v>
      </c>
      <c r="D131" s="27">
        <v>0</v>
      </c>
      <c r="E131" s="27">
        <v>1</v>
      </c>
      <c r="I131" s="98"/>
    </row>
    <row r="132" spans="1:9" x14ac:dyDescent="0.25">
      <c r="A132" s="30" t="s">
        <v>168</v>
      </c>
      <c r="B132" s="27">
        <v>0</v>
      </c>
      <c r="C132" s="64">
        <f t="shared" si="6"/>
        <v>0</v>
      </c>
      <c r="D132" s="27">
        <v>0</v>
      </c>
      <c r="E132" s="27">
        <v>33</v>
      </c>
      <c r="I132" s="98"/>
    </row>
    <row r="133" spans="1:9" x14ac:dyDescent="0.25">
      <c r="A133" s="30" t="s">
        <v>180</v>
      </c>
      <c r="B133" s="27">
        <v>0</v>
      </c>
      <c r="C133" s="64">
        <f t="shared" si="6"/>
        <v>0</v>
      </c>
      <c r="D133" s="27">
        <v>0</v>
      </c>
      <c r="E133" s="27">
        <v>0</v>
      </c>
      <c r="I133" s="98"/>
    </row>
    <row r="134" spans="1:9" x14ac:dyDescent="0.25">
      <c r="A134" s="30" t="s">
        <v>188</v>
      </c>
      <c r="B134" s="27">
        <v>0</v>
      </c>
      <c r="C134" s="64">
        <f t="shared" si="6"/>
        <v>0</v>
      </c>
      <c r="D134" s="27">
        <v>3</v>
      </c>
      <c r="E134" s="27">
        <v>2</v>
      </c>
      <c r="I134" s="98"/>
    </row>
    <row r="135" spans="1:9" x14ac:dyDescent="0.25">
      <c r="A135" s="30" t="s">
        <v>254</v>
      </c>
      <c r="B135" s="27">
        <v>0</v>
      </c>
      <c r="C135" s="64">
        <f t="shared" si="6"/>
        <v>0</v>
      </c>
      <c r="D135" s="27">
        <v>0</v>
      </c>
      <c r="E135" s="27">
        <v>1</v>
      </c>
      <c r="I135" s="98"/>
    </row>
    <row r="136" spans="1:9" x14ac:dyDescent="0.25">
      <c r="A136" s="30" t="s">
        <v>190</v>
      </c>
      <c r="B136" s="27">
        <v>0</v>
      </c>
      <c r="C136" s="64">
        <f t="shared" si="6"/>
        <v>0</v>
      </c>
      <c r="D136" s="27">
        <v>1</v>
      </c>
      <c r="E136" s="27">
        <v>0</v>
      </c>
      <c r="I136" s="98"/>
    </row>
    <row r="137" spans="1:9" x14ac:dyDescent="0.25">
      <c r="A137" s="30" t="s">
        <v>194</v>
      </c>
      <c r="B137" s="27">
        <v>0</v>
      </c>
      <c r="C137" s="64">
        <f t="shared" si="6"/>
        <v>0</v>
      </c>
      <c r="D137" s="27">
        <v>0</v>
      </c>
      <c r="E137" s="27">
        <v>0</v>
      </c>
      <c r="I137" s="98"/>
    </row>
    <row r="138" spans="1:9" x14ac:dyDescent="0.25">
      <c r="A138" s="30" t="s">
        <v>269</v>
      </c>
      <c r="B138" s="27">
        <v>0</v>
      </c>
      <c r="C138" s="64">
        <f t="shared" si="6"/>
        <v>0</v>
      </c>
      <c r="D138" s="27">
        <v>0</v>
      </c>
      <c r="E138" s="27">
        <v>0</v>
      </c>
      <c r="I138" s="98"/>
    </row>
    <row r="139" spans="1:9" x14ac:dyDescent="0.25">
      <c r="A139" s="30" t="s">
        <v>271</v>
      </c>
      <c r="B139" s="27">
        <v>0</v>
      </c>
      <c r="C139" s="64">
        <f t="shared" si="6"/>
        <v>0</v>
      </c>
      <c r="D139" s="27">
        <v>0</v>
      </c>
      <c r="E139" s="27">
        <v>0</v>
      </c>
      <c r="I139" s="98"/>
    </row>
    <row r="140" spans="1:9" x14ac:dyDescent="0.25">
      <c r="A140" s="30" t="s">
        <v>206</v>
      </c>
      <c r="B140" s="27">
        <v>0</v>
      </c>
      <c r="C140" s="64">
        <f t="shared" si="6"/>
        <v>0</v>
      </c>
      <c r="D140" s="27">
        <v>0</v>
      </c>
      <c r="E140" s="27">
        <v>0</v>
      </c>
      <c r="I140" s="98"/>
    </row>
    <row r="141" spans="1:9" x14ac:dyDescent="0.25">
      <c r="A141" s="30" t="s">
        <v>209</v>
      </c>
      <c r="B141" s="27">
        <v>0</v>
      </c>
      <c r="C141" s="64">
        <f t="shared" si="6"/>
        <v>0</v>
      </c>
      <c r="D141" s="27">
        <v>0</v>
      </c>
      <c r="E141" s="27">
        <v>0</v>
      </c>
      <c r="I141" s="98"/>
    </row>
    <row r="142" spans="1:9" x14ac:dyDescent="0.25">
      <c r="A142" s="30" t="s">
        <v>216</v>
      </c>
      <c r="B142" s="27">
        <v>0</v>
      </c>
      <c r="C142" s="64">
        <f t="shared" si="6"/>
        <v>0</v>
      </c>
      <c r="D142" s="27">
        <v>0</v>
      </c>
      <c r="E142" s="27">
        <v>0</v>
      </c>
      <c r="I142" s="98"/>
    </row>
    <row r="143" spans="1:9" x14ac:dyDescent="0.25">
      <c r="A143" s="30" t="s">
        <v>236</v>
      </c>
      <c r="B143" s="27">
        <v>0</v>
      </c>
      <c r="C143" s="64">
        <f t="shared" si="6"/>
        <v>0</v>
      </c>
      <c r="D143" s="27">
        <v>0</v>
      </c>
      <c r="E143" s="27">
        <v>0</v>
      </c>
      <c r="I143" s="98"/>
    </row>
    <row r="144" spans="1:9" x14ac:dyDescent="0.25">
      <c r="A144" s="30" t="s">
        <v>279</v>
      </c>
      <c r="B144" s="27">
        <v>0</v>
      </c>
      <c r="C144" s="64">
        <f t="shared" si="6"/>
        <v>0</v>
      </c>
      <c r="D144" s="27">
        <v>1</v>
      </c>
      <c r="E144" s="27">
        <v>0</v>
      </c>
      <c r="I144" s="98"/>
    </row>
    <row r="145" spans="1:9" x14ac:dyDescent="0.25">
      <c r="A145" s="30" t="s">
        <v>246</v>
      </c>
      <c r="B145" s="27">
        <v>0</v>
      </c>
      <c r="C145" s="64">
        <f t="shared" si="6"/>
        <v>0</v>
      </c>
      <c r="D145" s="27">
        <v>0</v>
      </c>
      <c r="E145" s="27">
        <v>0</v>
      </c>
      <c r="I145" s="98"/>
    </row>
    <row r="146" spans="1:9" x14ac:dyDescent="0.25">
      <c r="A146" s="30" t="s">
        <v>249</v>
      </c>
      <c r="B146" s="27">
        <v>0</v>
      </c>
      <c r="C146" s="64">
        <f t="shared" si="6"/>
        <v>0</v>
      </c>
      <c r="D146" s="27">
        <v>0</v>
      </c>
      <c r="E146" s="27">
        <v>1</v>
      </c>
      <c r="I146" s="98"/>
    </row>
    <row r="147" spans="1:9" x14ac:dyDescent="0.25">
      <c r="A147" s="9" t="s">
        <v>70</v>
      </c>
      <c r="C147" s="45"/>
      <c r="D147" s="45"/>
      <c r="E147" s="45"/>
      <c r="F147" s="45"/>
      <c r="G147" s="45"/>
    </row>
  </sheetData>
  <sortState xmlns:xlrd2="http://schemas.microsoft.com/office/spreadsheetml/2017/richdata2" ref="A4:E148">
    <sortCondition descending="1" ref="B4:B148"/>
  </sortState>
  <pageMargins left="0.7" right="0.7" top="0.75" bottom="0.75" header="0.3" footer="0.3"/>
  <pageSetup paperSize="9" scale="96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49"/>
  <sheetViews>
    <sheetView showGridLines="0" zoomScaleNormal="100" workbookViewId="0"/>
  </sheetViews>
  <sheetFormatPr baseColWidth="10" defaultRowHeight="15" x14ac:dyDescent="0.25"/>
  <cols>
    <col min="1" max="1" width="18.140625" customWidth="1"/>
  </cols>
  <sheetData>
    <row r="1" spans="1:7" x14ac:dyDescent="0.25">
      <c r="A1" s="99" t="s">
        <v>288</v>
      </c>
      <c r="B1" s="19"/>
      <c r="C1" s="19"/>
      <c r="D1" s="19"/>
      <c r="E1" s="19"/>
      <c r="F1" s="19"/>
      <c r="G1" s="20"/>
    </row>
    <row r="2" spans="1:7" x14ac:dyDescent="0.25">
      <c r="A2" s="7"/>
      <c r="B2" s="10"/>
      <c r="C2" s="11"/>
      <c r="D2" s="10"/>
      <c r="E2" s="10"/>
      <c r="F2" s="11"/>
    </row>
    <row r="3" spans="1:7" s="1" customFormat="1" ht="24" x14ac:dyDescent="0.25">
      <c r="A3" s="5" t="s">
        <v>14</v>
      </c>
      <c r="B3" s="47" t="s">
        <v>311</v>
      </c>
      <c r="C3" s="47" t="s">
        <v>287</v>
      </c>
      <c r="D3" s="47" t="s">
        <v>312</v>
      </c>
      <c r="E3" s="47" t="s">
        <v>313</v>
      </c>
    </row>
    <row r="4" spans="1:7" x14ac:dyDescent="0.25">
      <c r="A4" s="29" t="s">
        <v>11</v>
      </c>
      <c r="B4" s="73">
        <v>4646</v>
      </c>
      <c r="C4" s="68">
        <f t="shared" ref="C4:C5" si="0">B4/$B$4</f>
        <v>1</v>
      </c>
      <c r="D4" s="97">
        <f>SUM(D5:D148)</f>
        <v>4737</v>
      </c>
      <c r="E4" s="97">
        <f>SUM(E5:E148)</f>
        <v>4131</v>
      </c>
      <c r="F4" s="69" t="s">
        <v>290</v>
      </c>
      <c r="G4" s="44"/>
    </row>
    <row r="5" spans="1:7" x14ac:dyDescent="0.25">
      <c r="A5" s="21" t="s">
        <v>156</v>
      </c>
      <c r="B5" s="72">
        <v>666</v>
      </c>
      <c r="C5" s="65">
        <f t="shared" si="0"/>
        <v>0.14334911752044771</v>
      </c>
      <c r="D5" s="27">
        <v>506</v>
      </c>
      <c r="E5" s="27">
        <v>504</v>
      </c>
      <c r="F5">
        <f>B5</f>
        <v>666</v>
      </c>
      <c r="G5" s="45">
        <f t="shared" ref="G5:G39" si="1">F5/$B$4</f>
        <v>0.14334911752044771</v>
      </c>
    </row>
    <row r="6" spans="1:7" x14ac:dyDescent="0.25">
      <c r="A6" s="21" t="s">
        <v>143</v>
      </c>
      <c r="B6" s="72">
        <v>538</v>
      </c>
      <c r="C6" s="65">
        <f t="shared" ref="C6:C69" si="2">B6/$B$4</f>
        <v>0.11579853637537667</v>
      </c>
      <c r="D6" s="27">
        <v>471</v>
      </c>
      <c r="E6" s="27">
        <v>370</v>
      </c>
      <c r="F6" s="23">
        <f t="shared" ref="F6:F37" si="3">F5+B6</f>
        <v>1204</v>
      </c>
      <c r="G6" s="45">
        <f t="shared" si="1"/>
        <v>0.25914765389582439</v>
      </c>
    </row>
    <row r="7" spans="1:7" x14ac:dyDescent="0.25">
      <c r="A7" s="21" t="s">
        <v>147</v>
      </c>
      <c r="B7" s="72">
        <v>445</v>
      </c>
      <c r="C7" s="65">
        <f t="shared" si="2"/>
        <v>9.5781317262160992E-2</v>
      </c>
      <c r="D7" s="27">
        <v>596</v>
      </c>
      <c r="E7" s="27">
        <v>477</v>
      </c>
      <c r="F7" s="23">
        <f t="shared" si="3"/>
        <v>1649</v>
      </c>
      <c r="G7" s="45">
        <f t="shared" si="1"/>
        <v>0.35492897115798538</v>
      </c>
    </row>
    <row r="8" spans="1:7" x14ac:dyDescent="0.25">
      <c r="A8" s="21" t="s">
        <v>142</v>
      </c>
      <c r="B8" s="72">
        <v>391</v>
      </c>
      <c r="C8" s="65">
        <f t="shared" si="2"/>
        <v>8.4158415841584164E-2</v>
      </c>
      <c r="D8" s="27">
        <v>284</v>
      </c>
      <c r="E8" s="27">
        <v>154</v>
      </c>
      <c r="F8" s="23">
        <f t="shared" si="3"/>
        <v>2040</v>
      </c>
      <c r="G8" s="45">
        <f t="shared" si="1"/>
        <v>0.43908738699956951</v>
      </c>
    </row>
    <row r="9" spans="1:7" x14ac:dyDescent="0.25">
      <c r="A9" s="21" t="s">
        <v>157</v>
      </c>
      <c r="B9" s="72">
        <v>242</v>
      </c>
      <c r="C9" s="65">
        <f t="shared" si="2"/>
        <v>5.2087817477399913E-2</v>
      </c>
      <c r="D9" s="27">
        <v>259</v>
      </c>
      <c r="E9" s="27">
        <v>264</v>
      </c>
      <c r="F9" s="23">
        <f t="shared" si="3"/>
        <v>2282</v>
      </c>
      <c r="G9" s="45">
        <f t="shared" si="1"/>
        <v>0.49117520447696944</v>
      </c>
    </row>
    <row r="10" spans="1:7" x14ac:dyDescent="0.25">
      <c r="A10" s="21" t="s">
        <v>151</v>
      </c>
      <c r="B10" s="72">
        <v>237</v>
      </c>
      <c r="C10" s="65">
        <f t="shared" si="2"/>
        <v>5.1011622901420577E-2</v>
      </c>
      <c r="D10" s="27">
        <v>169</v>
      </c>
      <c r="E10" s="27">
        <v>69</v>
      </c>
      <c r="F10" s="23">
        <f t="shared" si="3"/>
        <v>2519</v>
      </c>
      <c r="G10" s="45">
        <f t="shared" si="1"/>
        <v>0.54218682737838997</v>
      </c>
    </row>
    <row r="11" spans="1:7" x14ac:dyDescent="0.25">
      <c r="A11" s="21" t="s">
        <v>141</v>
      </c>
      <c r="B11" s="72">
        <v>196</v>
      </c>
      <c r="C11" s="65">
        <f t="shared" si="2"/>
        <v>4.218682737839001E-2</v>
      </c>
      <c r="D11" s="27">
        <v>452</v>
      </c>
      <c r="E11" s="27">
        <v>543</v>
      </c>
      <c r="F11" s="23">
        <f t="shared" si="3"/>
        <v>2715</v>
      </c>
      <c r="G11" s="46">
        <f t="shared" si="1"/>
        <v>0.58437365475678005</v>
      </c>
    </row>
    <row r="12" spans="1:7" x14ac:dyDescent="0.25">
      <c r="A12" s="21" t="s">
        <v>148</v>
      </c>
      <c r="B12" s="72">
        <v>149</v>
      </c>
      <c r="C12" s="65">
        <f t="shared" si="2"/>
        <v>3.2070598364184244E-2</v>
      </c>
      <c r="D12" s="27">
        <v>228</v>
      </c>
      <c r="E12" s="27">
        <v>138</v>
      </c>
      <c r="F12" s="23">
        <f t="shared" si="3"/>
        <v>2864</v>
      </c>
      <c r="G12" s="45">
        <f t="shared" si="1"/>
        <v>0.61644425312096429</v>
      </c>
    </row>
    <row r="13" spans="1:7" x14ac:dyDescent="0.25">
      <c r="A13" s="21" t="s">
        <v>150</v>
      </c>
      <c r="B13" s="72">
        <v>119</v>
      </c>
      <c r="C13" s="65">
        <f t="shared" si="2"/>
        <v>2.5613430908308223E-2</v>
      </c>
      <c r="D13" s="27">
        <v>218</v>
      </c>
      <c r="E13" s="27">
        <v>101</v>
      </c>
      <c r="F13" s="23">
        <f t="shared" si="3"/>
        <v>2983</v>
      </c>
      <c r="G13" s="45">
        <f t="shared" si="1"/>
        <v>0.64205768402927255</v>
      </c>
    </row>
    <row r="14" spans="1:7" x14ac:dyDescent="0.25">
      <c r="A14" s="21" t="s">
        <v>264</v>
      </c>
      <c r="B14" s="72">
        <v>113</v>
      </c>
      <c r="C14" s="65">
        <f t="shared" si="2"/>
        <v>2.4321997417133017E-2</v>
      </c>
      <c r="D14" s="27">
        <v>0</v>
      </c>
      <c r="E14" s="27">
        <v>0</v>
      </c>
      <c r="F14" s="23">
        <f t="shared" si="3"/>
        <v>3096</v>
      </c>
      <c r="G14" s="46">
        <f t="shared" si="1"/>
        <v>0.66637968144640547</v>
      </c>
    </row>
    <row r="15" spans="1:7" x14ac:dyDescent="0.25">
      <c r="A15" s="21" t="s">
        <v>159</v>
      </c>
      <c r="B15" s="72">
        <v>108</v>
      </c>
      <c r="C15" s="65">
        <f t="shared" si="2"/>
        <v>2.3245802841153681E-2</v>
      </c>
      <c r="D15" s="27">
        <v>132</v>
      </c>
      <c r="E15" s="27">
        <v>188</v>
      </c>
      <c r="F15" s="23">
        <f t="shared" si="3"/>
        <v>3204</v>
      </c>
      <c r="G15" s="45">
        <f t="shared" si="1"/>
        <v>0.68962548428755921</v>
      </c>
    </row>
    <row r="16" spans="1:7" x14ac:dyDescent="0.25">
      <c r="A16" s="21" t="s">
        <v>158</v>
      </c>
      <c r="B16" s="72">
        <v>101</v>
      </c>
      <c r="C16" s="65">
        <f t="shared" si="2"/>
        <v>2.1739130434782608E-2</v>
      </c>
      <c r="D16" s="27">
        <v>96</v>
      </c>
      <c r="E16" s="27">
        <v>147</v>
      </c>
      <c r="F16" s="23">
        <f t="shared" si="3"/>
        <v>3305</v>
      </c>
      <c r="G16" s="45">
        <f t="shared" si="1"/>
        <v>0.7113646147223418</v>
      </c>
    </row>
    <row r="17" spans="1:7" x14ac:dyDescent="0.25">
      <c r="A17" s="21" t="s">
        <v>161</v>
      </c>
      <c r="B17" s="72">
        <v>91</v>
      </c>
      <c r="C17" s="65">
        <f t="shared" si="2"/>
        <v>1.9586741282823936E-2</v>
      </c>
      <c r="D17" s="27">
        <v>92</v>
      </c>
      <c r="E17" s="27">
        <v>138</v>
      </c>
      <c r="F17" s="23">
        <f t="shared" si="3"/>
        <v>3396</v>
      </c>
      <c r="G17" s="45">
        <f t="shared" si="1"/>
        <v>0.7309513560051657</v>
      </c>
    </row>
    <row r="18" spans="1:7" x14ac:dyDescent="0.25">
      <c r="A18" s="21" t="s">
        <v>155</v>
      </c>
      <c r="B18" s="72">
        <v>90</v>
      </c>
      <c r="C18" s="65">
        <f t="shared" si="2"/>
        <v>1.9371502367628066E-2</v>
      </c>
      <c r="D18" s="27">
        <v>80</v>
      </c>
      <c r="E18" s="27">
        <v>58</v>
      </c>
      <c r="F18" s="23">
        <f t="shared" si="3"/>
        <v>3486</v>
      </c>
      <c r="G18" s="45">
        <f t="shared" si="1"/>
        <v>0.75032285837279378</v>
      </c>
    </row>
    <row r="19" spans="1:7" x14ac:dyDescent="0.25">
      <c r="A19" s="21" t="s">
        <v>162</v>
      </c>
      <c r="B19" s="72">
        <v>79</v>
      </c>
      <c r="C19" s="65">
        <f t="shared" si="2"/>
        <v>1.7003874300473527E-2</v>
      </c>
      <c r="D19" s="27">
        <v>102</v>
      </c>
      <c r="E19" s="27">
        <v>60</v>
      </c>
      <c r="F19" s="23">
        <f t="shared" si="3"/>
        <v>3565</v>
      </c>
      <c r="G19" s="45">
        <f t="shared" si="1"/>
        <v>0.76732673267326734</v>
      </c>
    </row>
    <row r="20" spans="1:7" x14ac:dyDescent="0.25">
      <c r="A20" s="21" t="s">
        <v>160</v>
      </c>
      <c r="B20" s="72">
        <v>77</v>
      </c>
      <c r="C20" s="65">
        <f t="shared" si="2"/>
        <v>1.657339647008179E-2</v>
      </c>
      <c r="D20" s="27">
        <v>83</v>
      </c>
      <c r="E20" s="27">
        <v>83</v>
      </c>
      <c r="F20" s="23">
        <f t="shared" si="3"/>
        <v>3642</v>
      </c>
      <c r="G20" s="45">
        <f t="shared" si="1"/>
        <v>0.78390012914334917</v>
      </c>
    </row>
    <row r="21" spans="1:7" x14ac:dyDescent="0.25">
      <c r="A21" s="21" t="s">
        <v>164</v>
      </c>
      <c r="B21" s="72">
        <v>69</v>
      </c>
      <c r="C21" s="65">
        <f t="shared" si="2"/>
        <v>1.4851485148514851E-2</v>
      </c>
      <c r="D21" s="27">
        <v>82</v>
      </c>
      <c r="E21" s="27">
        <v>65</v>
      </c>
      <c r="F21" s="23">
        <f t="shared" si="3"/>
        <v>3711</v>
      </c>
      <c r="G21" s="45">
        <f t="shared" si="1"/>
        <v>0.79875161429186392</v>
      </c>
    </row>
    <row r="22" spans="1:7" x14ac:dyDescent="0.25">
      <c r="A22" s="21" t="s">
        <v>145</v>
      </c>
      <c r="B22" s="72">
        <v>59</v>
      </c>
      <c r="C22" s="65">
        <f t="shared" si="2"/>
        <v>1.2699095996556177E-2</v>
      </c>
      <c r="D22" s="27">
        <v>37</v>
      </c>
      <c r="E22" s="27">
        <v>29</v>
      </c>
      <c r="F22" s="23">
        <f t="shared" si="3"/>
        <v>3770</v>
      </c>
      <c r="G22" s="45">
        <f t="shared" si="1"/>
        <v>0.8114507102884202</v>
      </c>
    </row>
    <row r="23" spans="1:7" x14ac:dyDescent="0.25">
      <c r="A23" s="21" t="s">
        <v>165</v>
      </c>
      <c r="B23" s="72">
        <v>58</v>
      </c>
      <c r="C23" s="65">
        <f t="shared" si="2"/>
        <v>1.248385708136031E-2</v>
      </c>
      <c r="D23" s="27">
        <v>39</v>
      </c>
      <c r="E23" s="27">
        <v>39</v>
      </c>
      <c r="F23" s="23">
        <f t="shared" si="3"/>
        <v>3828</v>
      </c>
      <c r="G23" s="45">
        <f t="shared" si="1"/>
        <v>0.82393456736978044</v>
      </c>
    </row>
    <row r="24" spans="1:7" x14ac:dyDescent="0.25">
      <c r="A24" s="21" t="s">
        <v>284</v>
      </c>
      <c r="B24" s="72">
        <v>55</v>
      </c>
      <c r="C24" s="65">
        <f t="shared" si="2"/>
        <v>1.1838140335772707E-2</v>
      </c>
      <c r="D24" s="27">
        <v>56</v>
      </c>
      <c r="E24" s="27">
        <v>71</v>
      </c>
      <c r="F24" s="23">
        <f t="shared" si="3"/>
        <v>3883</v>
      </c>
      <c r="G24" s="45">
        <f t="shared" si="1"/>
        <v>0.83577270770555312</v>
      </c>
    </row>
    <row r="25" spans="1:7" x14ac:dyDescent="0.25">
      <c r="A25" s="21" t="s">
        <v>163</v>
      </c>
      <c r="B25" s="72">
        <v>47</v>
      </c>
      <c r="C25" s="65">
        <f t="shared" si="2"/>
        <v>1.0116229014205768E-2</v>
      </c>
      <c r="D25" s="27">
        <v>70</v>
      </c>
      <c r="E25" s="27">
        <v>53</v>
      </c>
      <c r="F25" s="23">
        <f t="shared" si="3"/>
        <v>3930</v>
      </c>
      <c r="G25" s="45">
        <f t="shared" si="1"/>
        <v>0.84588893671975895</v>
      </c>
    </row>
    <row r="26" spans="1:7" x14ac:dyDescent="0.25">
      <c r="A26" s="21" t="s">
        <v>166</v>
      </c>
      <c r="B26" s="72">
        <v>46</v>
      </c>
      <c r="C26" s="65">
        <f t="shared" si="2"/>
        <v>9.9009900990099011E-3</v>
      </c>
      <c r="D26" s="27">
        <v>37</v>
      </c>
      <c r="E26" s="27">
        <v>20</v>
      </c>
      <c r="F26" s="23">
        <f t="shared" si="3"/>
        <v>3976</v>
      </c>
      <c r="G26" s="45">
        <f t="shared" si="1"/>
        <v>0.85578992681876886</v>
      </c>
    </row>
    <row r="27" spans="1:7" x14ac:dyDescent="0.25">
      <c r="A27" s="21" t="s">
        <v>152</v>
      </c>
      <c r="B27" s="72">
        <v>46</v>
      </c>
      <c r="C27" s="65">
        <f t="shared" si="2"/>
        <v>9.9009900990099011E-3</v>
      </c>
      <c r="D27" s="27">
        <v>46</v>
      </c>
      <c r="E27" s="27">
        <v>36</v>
      </c>
      <c r="F27" s="23">
        <f t="shared" si="3"/>
        <v>4022</v>
      </c>
      <c r="G27" s="45">
        <f t="shared" si="1"/>
        <v>0.86569091691777877</v>
      </c>
    </row>
    <row r="28" spans="1:7" x14ac:dyDescent="0.25">
      <c r="A28" s="21" t="s">
        <v>169</v>
      </c>
      <c r="B28" s="72">
        <v>45</v>
      </c>
      <c r="C28" s="65">
        <f t="shared" si="2"/>
        <v>9.6857511838140328E-3</v>
      </c>
      <c r="D28" s="27">
        <v>42</v>
      </c>
      <c r="E28" s="27">
        <v>37</v>
      </c>
      <c r="F28" s="23">
        <f t="shared" si="3"/>
        <v>4067</v>
      </c>
      <c r="G28" s="45">
        <f t="shared" si="1"/>
        <v>0.87537666810159276</v>
      </c>
    </row>
    <row r="29" spans="1:7" x14ac:dyDescent="0.25">
      <c r="A29" s="21" t="s">
        <v>291</v>
      </c>
      <c r="B29" s="72">
        <v>38</v>
      </c>
      <c r="C29" s="65">
        <f t="shared" si="2"/>
        <v>8.1790787774429618E-3</v>
      </c>
      <c r="D29" s="27">
        <v>54</v>
      </c>
      <c r="E29" s="27">
        <v>48</v>
      </c>
      <c r="F29" s="23">
        <f t="shared" si="3"/>
        <v>4105</v>
      </c>
      <c r="G29" s="45">
        <f t="shared" si="1"/>
        <v>0.88355574687903571</v>
      </c>
    </row>
    <row r="30" spans="1:7" x14ac:dyDescent="0.25">
      <c r="A30" s="21" t="s">
        <v>167</v>
      </c>
      <c r="B30" s="72">
        <v>31</v>
      </c>
      <c r="C30" s="65">
        <f t="shared" si="2"/>
        <v>6.6724063710718899E-3</v>
      </c>
      <c r="D30" s="27">
        <v>22</v>
      </c>
      <c r="E30" s="27">
        <v>16</v>
      </c>
      <c r="F30" s="23">
        <f t="shared" si="3"/>
        <v>4136</v>
      </c>
      <c r="G30" s="45">
        <f t="shared" si="1"/>
        <v>0.89022815325010762</v>
      </c>
    </row>
    <row r="31" spans="1:7" x14ac:dyDescent="0.25">
      <c r="A31" s="21" t="s">
        <v>170</v>
      </c>
      <c r="B31" s="72">
        <v>31</v>
      </c>
      <c r="C31" s="65">
        <f t="shared" si="2"/>
        <v>6.6724063710718899E-3</v>
      </c>
      <c r="D31" s="27">
        <v>28</v>
      </c>
      <c r="E31" s="27">
        <v>22</v>
      </c>
      <c r="F31" s="23">
        <f t="shared" si="3"/>
        <v>4167</v>
      </c>
      <c r="G31" s="45">
        <f t="shared" si="1"/>
        <v>0.89690055962117954</v>
      </c>
    </row>
    <row r="32" spans="1:7" x14ac:dyDescent="0.25">
      <c r="A32" s="21" t="s">
        <v>144</v>
      </c>
      <c r="B32" s="72">
        <v>26</v>
      </c>
      <c r="C32" s="65">
        <f t="shared" si="2"/>
        <v>5.5962117950925528E-3</v>
      </c>
      <c r="D32" s="27">
        <v>37</v>
      </c>
      <c r="E32" s="27">
        <v>19</v>
      </c>
      <c r="F32" s="23">
        <f t="shared" si="3"/>
        <v>4193</v>
      </c>
      <c r="G32" s="45">
        <f t="shared" si="1"/>
        <v>0.90249677141627205</v>
      </c>
    </row>
    <row r="33" spans="1:7" x14ac:dyDescent="0.25">
      <c r="A33" s="21" t="s">
        <v>153</v>
      </c>
      <c r="B33" s="72">
        <v>25</v>
      </c>
      <c r="C33" s="65">
        <f t="shared" si="2"/>
        <v>5.3809728798966854E-3</v>
      </c>
      <c r="D33" s="27">
        <v>15</v>
      </c>
      <c r="E33" s="27">
        <v>13</v>
      </c>
      <c r="F33" s="23">
        <f t="shared" si="3"/>
        <v>4218</v>
      </c>
      <c r="G33" s="45">
        <f t="shared" si="1"/>
        <v>0.90787774429616874</v>
      </c>
    </row>
    <row r="34" spans="1:7" s="2" customFormat="1" x14ac:dyDescent="0.25">
      <c r="A34" s="21" t="s">
        <v>168</v>
      </c>
      <c r="B34" s="72">
        <v>24</v>
      </c>
      <c r="C34" s="65">
        <f t="shared" si="2"/>
        <v>5.165733964700818E-3</v>
      </c>
      <c r="D34" s="27">
        <v>33</v>
      </c>
      <c r="E34" s="27">
        <v>59</v>
      </c>
      <c r="F34" s="23">
        <f t="shared" si="3"/>
        <v>4242</v>
      </c>
      <c r="G34" s="45">
        <f t="shared" si="1"/>
        <v>0.91304347826086951</v>
      </c>
    </row>
    <row r="35" spans="1:7" s="2" customFormat="1" x14ac:dyDescent="0.25">
      <c r="A35" s="21" t="s">
        <v>176</v>
      </c>
      <c r="B35" s="72">
        <v>21</v>
      </c>
      <c r="C35" s="65">
        <f t="shared" si="2"/>
        <v>4.5200172191132157E-3</v>
      </c>
      <c r="D35" s="27">
        <v>32</v>
      </c>
      <c r="E35" s="27">
        <v>23</v>
      </c>
      <c r="F35" s="23">
        <f t="shared" si="3"/>
        <v>4263</v>
      </c>
      <c r="G35" s="45">
        <f t="shared" si="1"/>
        <v>0.91756349547998273</v>
      </c>
    </row>
    <row r="36" spans="1:7" s="2" customFormat="1" x14ac:dyDescent="0.25">
      <c r="A36" s="21" t="s">
        <v>174</v>
      </c>
      <c r="B36" s="72">
        <v>21</v>
      </c>
      <c r="C36" s="65">
        <f t="shared" si="2"/>
        <v>4.5200172191132157E-3</v>
      </c>
      <c r="D36" s="27">
        <v>15</v>
      </c>
      <c r="E36" s="27">
        <v>14</v>
      </c>
      <c r="F36" s="23">
        <f t="shared" si="3"/>
        <v>4284</v>
      </c>
      <c r="G36" s="45">
        <f t="shared" si="1"/>
        <v>0.92208351269909594</v>
      </c>
    </row>
    <row r="37" spans="1:7" s="2" customFormat="1" x14ac:dyDescent="0.25">
      <c r="A37" s="21" t="s">
        <v>154</v>
      </c>
      <c r="B37" s="72">
        <v>19</v>
      </c>
      <c r="C37" s="65">
        <f t="shared" si="2"/>
        <v>4.0895393887214809E-3</v>
      </c>
      <c r="D37" s="27">
        <v>23</v>
      </c>
      <c r="E37" s="27">
        <v>9</v>
      </c>
      <c r="F37" s="23">
        <f t="shared" si="3"/>
        <v>4303</v>
      </c>
      <c r="G37" s="45">
        <f t="shared" si="1"/>
        <v>0.92617305208781753</v>
      </c>
    </row>
    <row r="38" spans="1:7" s="2" customFormat="1" x14ac:dyDescent="0.25">
      <c r="A38" s="21" t="s">
        <v>177</v>
      </c>
      <c r="B38" s="72">
        <v>19</v>
      </c>
      <c r="C38" s="65">
        <f t="shared" si="2"/>
        <v>4.0895393887214809E-3</v>
      </c>
      <c r="D38" s="27">
        <v>5</v>
      </c>
      <c r="E38" s="27">
        <v>10</v>
      </c>
      <c r="F38" s="23">
        <f>F37+B38</f>
        <v>4322</v>
      </c>
      <c r="G38" s="45">
        <f t="shared" si="1"/>
        <v>0.930262591476539</v>
      </c>
    </row>
    <row r="39" spans="1:7" s="2" customFormat="1" x14ac:dyDescent="0.25">
      <c r="A39" s="21" t="s">
        <v>173</v>
      </c>
      <c r="B39" s="72">
        <v>18</v>
      </c>
      <c r="C39" s="65">
        <f t="shared" si="2"/>
        <v>3.8743004735256135E-3</v>
      </c>
      <c r="D39" s="27">
        <v>7</v>
      </c>
      <c r="E39" s="27">
        <v>5</v>
      </c>
      <c r="F39" s="23">
        <f>F38+B39</f>
        <v>4340</v>
      </c>
      <c r="G39" s="45">
        <f t="shared" si="1"/>
        <v>0.93413689195006455</v>
      </c>
    </row>
    <row r="40" spans="1:7" x14ac:dyDescent="0.25">
      <c r="A40" s="30" t="s">
        <v>175</v>
      </c>
      <c r="B40" s="72">
        <v>14</v>
      </c>
      <c r="C40" s="65">
        <f t="shared" si="2"/>
        <v>3.0133448127421438E-3</v>
      </c>
      <c r="D40" s="27">
        <v>10</v>
      </c>
      <c r="E40" s="27">
        <v>9</v>
      </c>
    </row>
    <row r="41" spans="1:7" x14ac:dyDescent="0.25">
      <c r="A41" s="30" t="s">
        <v>178</v>
      </c>
      <c r="B41" s="72">
        <v>13</v>
      </c>
      <c r="C41" s="65">
        <f t="shared" si="2"/>
        <v>2.7981058975462764E-3</v>
      </c>
      <c r="D41" s="27">
        <v>3</v>
      </c>
      <c r="E41" s="27">
        <v>11</v>
      </c>
    </row>
    <row r="42" spans="1:7" x14ac:dyDescent="0.25">
      <c r="A42" s="30" t="s">
        <v>265</v>
      </c>
      <c r="B42" s="72">
        <v>13</v>
      </c>
      <c r="C42" s="65">
        <f t="shared" si="2"/>
        <v>2.7981058975462764E-3</v>
      </c>
      <c r="D42" s="27">
        <v>9</v>
      </c>
      <c r="E42" s="27">
        <v>5</v>
      </c>
    </row>
    <row r="43" spans="1:7" x14ac:dyDescent="0.25">
      <c r="A43" s="30" t="s">
        <v>304</v>
      </c>
      <c r="B43" s="72">
        <v>12</v>
      </c>
      <c r="C43" s="65">
        <f t="shared" si="2"/>
        <v>2.582866982350409E-3</v>
      </c>
      <c r="D43" s="27">
        <v>3</v>
      </c>
      <c r="E43" s="27">
        <v>6</v>
      </c>
    </row>
    <row r="44" spans="1:7" x14ac:dyDescent="0.25">
      <c r="A44" s="30" t="s">
        <v>211</v>
      </c>
      <c r="B44" s="72">
        <v>12</v>
      </c>
      <c r="C44" s="65">
        <f t="shared" si="2"/>
        <v>2.582866982350409E-3</v>
      </c>
      <c r="D44" s="27">
        <v>6</v>
      </c>
      <c r="E44" s="27">
        <v>2</v>
      </c>
    </row>
    <row r="45" spans="1:7" x14ac:dyDescent="0.25">
      <c r="A45" s="30" t="s">
        <v>303</v>
      </c>
      <c r="B45" s="72">
        <v>11</v>
      </c>
      <c r="C45" s="65">
        <f t="shared" si="2"/>
        <v>2.3676280671545416E-3</v>
      </c>
      <c r="D45" s="27">
        <v>12</v>
      </c>
      <c r="E45" s="27">
        <v>6</v>
      </c>
    </row>
    <row r="46" spans="1:7" x14ac:dyDescent="0.25">
      <c r="A46" s="30" t="s">
        <v>172</v>
      </c>
      <c r="B46" s="72">
        <v>11</v>
      </c>
      <c r="C46" s="65">
        <f t="shared" si="2"/>
        <v>2.3676280671545416E-3</v>
      </c>
      <c r="D46" s="27">
        <v>6</v>
      </c>
      <c r="E46" s="27">
        <v>3</v>
      </c>
    </row>
    <row r="47" spans="1:7" x14ac:dyDescent="0.25">
      <c r="A47" s="30" t="s">
        <v>186</v>
      </c>
      <c r="B47" s="72">
        <v>10</v>
      </c>
      <c r="C47" s="65">
        <f t="shared" si="2"/>
        <v>2.1523891519586742E-3</v>
      </c>
      <c r="D47" s="27">
        <v>7</v>
      </c>
      <c r="E47" s="27">
        <v>5</v>
      </c>
    </row>
    <row r="48" spans="1:7" x14ac:dyDescent="0.25">
      <c r="A48" s="30" t="s">
        <v>171</v>
      </c>
      <c r="B48" s="72">
        <v>10</v>
      </c>
      <c r="C48" s="65">
        <f t="shared" si="2"/>
        <v>2.1523891519586742E-3</v>
      </c>
      <c r="D48" s="27">
        <v>14</v>
      </c>
      <c r="E48" s="27">
        <v>19</v>
      </c>
    </row>
    <row r="49" spans="1:5" x14ac:dyDescent="0.25">
      <c r="A49" s="30" t="s">
        <v>146</v>
      </c>
      <c r="B49" s="72">
        <v>9</v>
      </c>
      <c r="C49" s="65">
        <f t="shared" si="2"/>
        <v>1.9371502367628067E-3</v>
      </c>
      <c r="D49" s="27">
        <v>26</v>
      </c>
      <c r="E49" s="27">
        <v>19</v>
      </c>
    </row>
    <row r="50" spans="1:5" x14ac:dyDescent="0.25">
      <c r="A50" s="30" t="s">
        <v>240</v>
      </c>
      <c r="B50" s="72">
        <v>9</v>
      </c>
      <c r="C50" s="65">
        <f t="shared" si="2"/>
        <v>1.9371502367628067E-3</v>
      </c>
      <c r="D50" s="27">
        <v>5</v>
      </c>
      <c r="E50" s="27">
        <v>1</v>
      </c>
    </row>
    <row r="51" spans="1:5" x14ac:dyDescent="0.25">
      <c r="A51" s="30" t="s">
        <v>180</v>
      </c>
      <c r="B51" s="72">
        <v>8</v>
      </c>
      <c r="C51" s="65">
        <f t="shared" si="2"/>
        <v>1.7219113215669393E-3</v>
      </c>
      <c r="D51" s="27">
        <v>8</v>
      </c>
      <c r="E51" s="27">
        <v>4</v>
      </c>
    </row>
    <row r="52" spans="1:5" x14ac:dyDescent="0.25">
      <c r="A52" s="30" t="s">
        <v>181</v>
      </c>
      <c r="B52" s="72">
        <v>7</v>
      </c>
      <c r="C52" s="65">
        <f t="shared" si="2"/>
        <v>1.5066724063710719E-3</v>
      </c>
      <c r="D52" s="27">
        <v>6</v>
      </c>
      <c r="E52" s="27">
        <v>10</v>
      </c>
    </row>
    <row r="53" spans="1:5" x14ac:dyDescent="0.25">
      <c r="A53" s="30" t="s">
        <v>183</v>
      </c>
      <c r="B53" s="72">
        <v>7</v>
      </c>
      <c r="C53" s="65">
        <f t="shared" si="2"/>
        <v>1.5066724063710719E-3</v>
      </c>
      <c r="D53" s="27">
        <v>7</v>
      </c>
      <c r="E53" s="27">
        <v>4</v>
      </c>
    </row>
    <row r="54" spans="1:5" x14ac:dyDescent="0.25">
      <c r="A54" s="30" t="s">
        <v>184</v>
      </c>
      <c r="B54" s="72">
        <v>7</v>
      </c>
      <c r="C54" s="65">
        <f t="shared" si="2"/>
        <v>1.5066724063710719E-3</v>
      </c>
      <c r="D54" s="27">
        <v>3</v>
      </c>
      <c r="E54" s="27">
        <v>1</v>
      </c>
    </row>
    <row r="55" spans="1:5" x14ac:dyDescent="0.25">
      <c r="A55" s="30" t="s">
        <v>218</v>
      </c>
      <c r="B55" s="72">
        <v>7</v>
      </c>
      <c r="C55" s="65">
        <f t="shared" si="2"/>
        <v>1.5066724063710719E-3</v>
      </c>
      <c r="D55" s="27">
        <v>5</v>
      </c>
      <c r="E55" s="27">
        <v>3</v>
      </c>
    </row>
    <row r="56" spans="1:5" x14ac:dyDescent="0.25">
      <c r="A56" s="30" t="s">
        <v>219</v>
      </c>
      <c r="B56" s="72">
        <v>7</v>
      </c>
      <c r="C56" s="65">
        <f t="shared" si="2"/>
        <v>1.5066724063710719E-3</v>
      </c>
      <c r="D56" s="27">
        <v>5</v>
      </c>
      <c r="E56" s="27">
        <v>1</v>
      </c>
    </row>
    <row r="57" spans="1:5" x14ac:dyDescent="0.25">
      <c r="A57" s="30" t="s">
        <v>189</v>
      </c>
      <c r="B57" s="72">
        <v>6</v>
      </c>
      <c r="C57" s="65">
        <f t="shared" si="2"/>
        <v>1.2914334911752045E-3</v>
      </c>
      <c r="D57" s="27">
        <v>3</v>
      </c>
      <c r="E57" s="27">
        <v>4</v>
      </c>
    </row>
    <row r="58" spans="1:5" x14ac:dyDescent="0.25">
      <c r="A58" s="30" t="s">
        <v>204</v>
      </c>
      <c r="B58" s="72">
        <v>6</v>
      </c>
      <c r="C58" s="65">
        <f t="shared" si="2"/>
        <v>1.2914334911752045E-3</v>
      </c>
      <c r="D58" s="27">
        <v>3</v>
      </c>
      <c r="E58" s="27">
        <v>6</v>
      </c>
    </row>
    <row r="59" spans="1:5" x14ac:dyDescent="0.25">
      <c r="A59" s="30" t="s">
        <v>247</v>
      </c>
      <c r="B59" s="72">
        <v>6</v>
      </c>
      <c r="C59" s="65">
        <f t="shared" si="2"/>
        <v>1.2914334911752045E-3</v>
      </c>
      <c r="D59" s="27">
        <v>2</v>
      </c>
      <c r="E59" s="27">
        <v>1</v>
      </c>
    </row>
    <row r="60" spans="1:5" x14ac:dyDescent="0.25">
      <c r="A60" s="30" t="s">
        <v>182</v>
      </c>
      <c r="B60" s="72">
        <v>6</v>
      </c>
      <c r="C60" s="65">
        <f t="shared" si="2"/>
        <v>1.2914334911752045E-3</v>
      </c>
      <c r="D60" s="27">
        <v>8</v>
      </c>
      <c r="E60" s="27">
        <v>7</v>
      </c>
    </row>
    <row r="61" spans="1:5" x14ac:dyDescent="0.25">
      <c r="A61" s="30" t="s">
        <v>273</v>
      </c>
      <c r="B61" s="72">
        <v>5</v>
      </c>
      <c r="C61" s="65">
        <f t="shared" si="2"/>
        <v>1.0761945759793371E-3</v>
      </c>
      <c r="D61" s="27">
        <v>5</v>
      </c>
      <c r="E61" s="27">
        <v>1</v>
      </c>
    </row>
    <row r="62" spans="1:5" x14ac:dyDescent="0.25">
      <c r="A62" s="30" t="s">
        <v>213</v>
      </c>
      <c r="B62" s="72">
        <v>5</v>
      </c>
      <c r="C62" s="65">
        <f t="shared" si="2"/>
        <v>1.0761945759793371E-3</v>
      </c>
      <c r="D62" s="27">
        <v>3</v>
      </c>
      <c r="E62" s="27">
        <v>1</v>
      </c>
    </row>
    <row r="63" spans="1:5" x14ac:dyDescent="0.25">
      <c r="A63" s="30" t="s">
        <v>228</v>
      </c>
      <c r="B63" s="72">
        <v>5</v>
      </c>
      <c r="C63" s="65">
        <f t="shared" si="2"/>
        <v>1.0761945759793371E-3</v>
      </c>
      <c r="D63" s="27">
        <v>3</v>
      </c>
      <c r="E63" s="27">
        <v>4</v>
      </c>
    </row>
    <row r="64" spans="1:5" x14ac:dyDescent="0.25">
      <c r="A64" s="30" t="s">
        <v>277</v>
      </c>
      <c r="B64" s="72">
        <v>5</v>
      </c>
      <c r="C64" s="65">
        <f t="shared" si="2"/>
        <v>1.0761945759793371E-3</v>
      </c>
      <c r="D64" s="27">
        <v>3</v>
      </c>
      <c r="E64" s="27">
        <v>10</v>
      </c>
    </row>
    <row r="65" spans="1:5" x14ac:dyDescent="0.25">
      <c r="A65" s="30" t="s">
        <v>185</v>
      </c>
      <c r="B65" s="72">
        <v>5</v>
      </c>
      <c r="C65" s="65">
        <f t="shared" si="2"/>
        <v>1.0761945759793371E-3</v>
      </c>
      <c r="D65" s="27">
        <v>7</v>
      </c>
      <c r="E65" s="27">
        <v>5</v>
      </c>
    </row>
    <row r="66" spans="1:5" x14ac:dyDescent="0.25">
      <c r="A66" s="30" t="s">
        <v>149</v>
      </c>
      <c r="B66" s="72">
        <v>5</v>
      </c>
      <c r="C66" s="65">
        <f t="shared" si="2"/>
        <v>1.0761945759793371E-3</v>
      </c>
      <c r="D66" s="27">
        <v>3</v>
      </c>
      <c r="E66" s="27">
        <v>6</v>
      </c>
    </row>
    <row r="67" spans="1:5" x14ac:dyDescent="0.25">
      <c r="A67" s="30" t="s">
        <v>191</v>
      </c>
      <c r="B67" s="72">
        <v>4</v>
      </c>
      <c r="C67" s="65">
        <f t="shared" si="2"/>
        <v>8.6095566078346966E-4</v>
      </c>
      <c r="D67" s="27">
        <v>1</v>
      </c>
      <c r="E67" s="27">
        <v>6</v>
      </c>
    </row>
    <row r="68" spans="1:5" x14ac:dyDescent="0.25">
      <c r="A68" s="30" t="s">
        <v>201</v>
      </c>
      <c r="B68" s="72">
        <v>4</v>
      </c>
      <c r="C68" s="65">
        <f t="shared" si="2"/>
        <v>8.6095566078346966E-4</v>
      </c>
      <c r="D68" s="27">
        <v>2</v>
      </c>
      <c r="E68" s="27">
        <v>6</v>
      </c>
    </row>
    <row r="69" spans="1:5" x14ac:dyDescent="0.25">
      <c r="A69" s="30" t="s">
        <v>215</v>
      </c>
      <c r="B69" s="72">
        <v>4</v>
      </c>
      <c r="C69" s="65">
        <f t="shared" si="2"/>
        <v>8.6095566078346966E-4</v>
      </c>
      <c r="D69" s="27">
        <v>5</v>
      </c>
      <c r="E69" s="27">
        <v>2</v>
      </c>
    </row>
    <row r="70" spans="1:5" x14ac:dyDescent="0.25">
      <c r="A70" s="30" t="s">
        <v>222</v>
      </c>
      <c r="B70" s="72">
        <v>4</v>
      </c>
      <c r="C70" s="65">
        <f t="shared" ref="C70:C133" si="4">B70/$B$4</f>
        <v>8.6095566078346966E-4</v>
      </c>
      <c r="D70" s="27">
        <v>0</v>
      </c>
      <c r="E70" s="27">
        <v>0</v>
      </c>
    </row>
    <row r="71" spans="1:5" x14ac:dyDescent="0.25">
      <c r="A71" s="30" t="s">
        <v>225</v>
      </c>
      <c r="B71" s="72">
        <v>4</v>
      </c>
      <c r="C71" s="65">
        <f t="shared" si="4"/>
        <v>8.6095566078346966E-4</v>
      </c>
      <c r="D71" s="27">
        <v>5</v>
      </c>
      <c r="E71" s="27">
        <v>3</v>
      </c>
    </row>
    <row r="72" spans="1:5" x14ac:dyDescent="0.25">
      <c r="A72" s="30" t="s">
        <v>227</v>
      </c>
      <c r="B72" s="72">
        <v>4</v>
      </c>
      <c r="C72" s="65">
        <f t="shared" si="4"/>
        <v>8.6095566078346966E-4</v>
      </c>
      <c r="D72" s="27">
        <v>4</v>
      </c>
      <c r="E72" s="27">
        <v>5</v>
      </c>
    </row>
    <row r="73" spans="1:5" x14ac:dyDescent="0.25">
      <c r="A73" s="30" t="s">
        <v>198</v>
      </c>
      <c r="B73" s="72">
        <v>3</v>
      </c>
      <c r="C73" s="65">
        <f t="shared" si="4"/>
        <v>6.4571674558760225E-4</v>
      </c>
      <c r="D73" s="27">
        <v>4</v>
      </c>
      <c r="E73" s="27">
        <v>1</v>
      </c>
    </row>
    <row r="74" spans="1:5" x14ac:dyDescent="0.25">
      <c r="A74" s="30" t="s">
        <v>270</v>
      </c>
      <c r="B74" s="72">
        <v>3</v>
      </c>
      <c r="C74" s="65">
        <f t="shared" si="4"/>
        <v>6.4571674558760225E-4</v>
      </c>
      <c r="D74" s="27">
        <v>0</v>
      </c>
      <c r="E74" s="27">
        <v>2</v>
      </c>
    </row>
    <row r="75" spans="1:5" x14ac:dyDescent="0.25">
      <c r="A75" s="30" t="s">
        <v>272</v>
      </c>
      <c r="B75" s="72">
        <v>3</v>
      </c>
      <c r="C75" s="65">
        <f t="shared" si="4"/>
        <v>6.4571674558760225E-4</v>
      </c>
      <c r="D75" s="27">
        <v>4</v>
      </c>
      <c r="E75" s="27">
        <v>0</v>
      </c>
    </row>
    <row r="76" spans="1:5" x14ac:dyDescent="0.25">
      <c r="A76" s="30" t="s">
        <v>239</v>
      </c>
      <c r="B76" s="72">
        <v>3</v>
      </c>
      <c r="C76" s="65">
        <f t="shared" si="4"/>
        <v>6.4571674558760225E-4</v>
      </c>
      <c r="D76" s="27">
        <v>3</v>
      </c>
      <c r="E76" s="27">
        <v>3</v>
      </c>
    </row>
    <row r="77" spans="1:5" x14ac:dyDescent="0.25">
      <c r="A77" s="30" t="s">
        <v>241</v>
      </c>
      <c r="B77" s="72">
        <v>3</v>
      </c>
      <c r="C77" s="65">
        <f t="shared" si="4"/>
        <v>6.4571674558760225E-4</v>
      </c>
      <c r="D77" s="27">
        <v>0</v>
      </c>
      <c r="E77" s="27">
        <v>2</v>
      </c>
    </row>
    <row r="78" spans="1:5" x14ac:dyDescent="0.25">
      <c r="A78" s="30" t="s">
        <v>187</v>
      </c>
      <c r="B78" s="72">
        <v>3</v>
      </c>
      <c r="C78" s="65">
        <f t="shared" si="4"/>
        <v>6.4571674558760225E-4</v>
      </c>
      <c r="D78" s="27">
        <v>5</v>
      </c>
      <c r="E78" s="27">
        <v>7</v>
      </c>
    </row>
    <row r="79" spans="1:5" x14ac:dyDescent="0.25">
      <c r="A79" s="30" t="s">
        <v>282</v>
      </c>
      <c r="B79" s="72">
        <v>3</v>
      </c>
      <c r="C79" s="65">
        <f t="shared" si="4"/>
        <v>6.4571674558760225E-4</v>
      </c>
      <c r="D79" s="27">
        <v>2</v>
      </c>
      <c r="E79" s="27">
        <v>3</v>
      </c>
    </row>
    <row r="80" spans="1:5" x14ac:dyDescent="0.25">
      <c r="A80" s="30" t="s">
        <v>255</v>
      </c>
      <c r="B80" s="72">
        <v>3</v>
      </c>
      <c r="C80" s="65">
        <f t="shared" si="4"/>
        <v>6.4571674558760225E-4</v>
      </c>
      <c r="D80" s="27">
        <v>4</v>
      </c>
      <c r="E80" s="27">
        <v>0</v>
      </c>
    </row>
    <row r="81" spans="1:5" x14ac:dyDescent="0.25">
      <c r="A81" s="30" t="s">
        <v>179</v>
      </c>
      <c r="B81" s="72">
        <v>2</v>
      </c>
      <c r="C81" s="65">
        <f t="shared" si="4"/>
        <v>4.3047783039173483E-4</v>
      </c>
      <c r="D81" s="27">
        <v>1</v>
      </c>
      <c r="E81" s="27">
        <v>0</v>
      </c>
    </row>
    <row r="82" spans="1:5" x14ac:dyDescent="0.25">
      <c r="A82" s="30" t="s">
        <v>205</v>
      </c>
      <c r="B82" s="72">
        <v>2</v>
      </c>
      <c r="C82" s="65">
        <f t="shared" si="4"/>
        <v>4.3047783039173483E-4</v>
      </c>
      <c r="D82" s="27">
        <v>2</v>
      </c>
      <c r="E82" s="27">
        <v>1</v>
      </c>
    </row>
    <row r="83" spans="1:5" x14ac:dyDescent="0.25">
      <c r="A83" s="30" t="s">
        <v>208</v>
      </c>
      <c r="B83" s="72">
        <v>2</v>
      </c>
      <c r="C83" s="65">
        <f t="shared" si="4"/>
        <v>4.3047783039173483E-4</v>
      </c>
      <c r="D83" s="27">
        <v>0</v>
      </c>
      <c r="E83" s="27">
        <v>4</v>
      </c>
    </row>
    <row r="84" spans="1:5" x14ac:dyDescent="0.25">
      <c r="A84" s="30" t="s">
        <v>226</v>
      </c>
      <c r="B84" s="72">
        <v>2</v>
      </c>
      <c r="C84" s="65">
        <f t="shared" si="4"/>
        <v>4.3047783039173483E-4</v>
      </c>
      <c r="D84" s="27">
        <v>0</v>
      </c>
      <c r="E84" s="27">
        <v>0</v>
      </c>
    </row>
    <row r="85" spans="1:5" x14ac:dyDescent="0.25">
      <c r="A85" s="30" t="s">
        <v>235</v>
      </c>
      <c r="B85" s="72">
        <v>2</v>
      </c>
      <c r="C85" s="65">
        <f t="shared" si="4"/>
        <v>4.3047783039173483E-4</v>
      </c>
      <c r="D85" s="27">
        <v>4</v>
      </c>
      <c r="E85" s="27">
        <v>1</v>
      </c>
    </row>
    <row r="86" spans="1:5" x14ac:dyDescent="0.25">
      <c r="A86" s="30" t="s">
        <v>188</v>
      </c>
      <c r="B86" s="72">
        <v>2</v>
      </c>
      <c r="C86" s="65">
        <f t="shared" si="4"/>
        <v>4.3047783039173483E-4</v>
      </c>
      <c r="D86" s="27">
        <v>13</v>
      </c>
      <c r="E86" s="27">
        <v>17</v>
      </c>
    </row>
    <row r="87" spans="1:5" x14ac:dyDescent="0.25">
      <c r="A87" s="30" t="s">
        <v>192</v>
      </c>
      <c r="B87" s="72">
        <v>1</v>
      </c>
      <c r="C87" s="65">
        <f t="shared" si="4"/>
        <v>2.1523891519586742E-4</v>
      </c>
      <c r="D87" s="27">
        <v>2</v>
      </c>
      <c r="E87" s="27">
        <v>3</v>
      </c>
    </row>
    <row r="88" spans="1:5" x14ac:dyDescent="0.25">
      <c r="A88" s="30" t="s">
        <v>193</v>
      </c>
      <c r="B88" s="72">
        <v>1</v>
      </c>
      <c r="C88" s="65">
        <f t="shared" si="4"/>
        <v>2.1523891519586742E-4</v>
      </c>
      <c r="D88" s="27">
        <v>0</v>
      </c>
      <c r="E88" s="27">
        <v>0</v>
      </c>
    </row>
    <row r="89" spans="1:5" x14ac:dyDescent="0.25">
      <c r="A89" s="30" t="s">
        <v>195</v>
      </c>
      <c r="B89" s="72">
        <v>1</v>
      </c>
      <c r="C89" s="65">
        <f t="shared" si="4"/>
        <v>2.1523891519586742E-4</v>
      </c>
      <c r="D89" s="27">
        <v>0</v>
      </c>
      <c r="E89" s="27">
        <v>0</v>
      </c>
    </row>
    <row r="90" spans="1:5" x14ac:dyDescent="0.25">
      <c r="A90" s="30" t="s">
        <v>196</v>
      </c>
      <c r="B90" s="72">
        <v>1</v>
      </c>
      <c r="C90" s="65">
        <f t="shared" si="4"/>
        <v>2.1523891519586742E-4</v>
      </c>
      <c r="D90" s="27">
        <v>7</v>
      </c>
      <c r="E90" s="27">
        <v>6</v>
      </c>
    </row>
    <row r="91" spans="1:5" x14ac:dyDescent="0.25">
      <c r="A91" s="30" t="s">
        <v>200</v>
      </c>
      <c r="B91" s="72">
        <v>1</v>
      </c>
      <c r="C91" s="65">
        <f t="shared" si="4"/>
        <v>2.1523891519586742E-4</v>
      </c>
      <c r="D91" s="27">
        <v>3</v>
      </c>
      <c r="E91" s="27">
        <v>1</v>
      </c>
    </row>
    <row r="92" spans="1:5" x14ac:dyDescent="0.25">
      <c r="A92" s="30" t="s">
        <v>203</v>
      </c>
      <c r="B92" s="72">
        <v>1</v>
      </c>
      <c r="C92" s="65">
        <f t="shared" si="4"/>
        <v>2.1523891519586742E-4</v>
      </c>
      <c r="D92" s="27">
        <v>2</v>
      </c>
      <c r="E92" s="27">
        <v>1</v>
      </c>
    </row>
    <row r="93" spans="1:5" x14ac:dyDescent="0.25">
      <c r="A93" s="30" t="s">
        <v>207</v>
      </c>
      <c r="B93" s="72">
        <v>1</v>
      </c>
      <c r="C93" s="65">
        <f t="shared" si="4"/>
        <v>2.1523891519586742E-4</v>
      </c>
      <c r="D93" s="27">
        <v>0</v>
      </c>
      <c r="E93" s="27">
        <v>0</v>
      </c>
    </row>
    <row r="94" spans="1:5" x14ac:dyDescent="0.25">
      <c r="A94" s="30" t="s">
        <v>210</v>
      </c>
      <c r="B94" s="72">
        <v>1</v>
      </c>
      <c r="C94" s="65">
        <f t="shared" si="4"/>
        <v>2.1523891519586742E-4</v>
      </c>
      <c r="D94" s="27">
        <v>2</v>
      </c>
      <c r="E94" s="27">
        <v>3</v>
      </c>
    </row>
    <row r="95" spans="1:5" x14ac:dyDescent="0.25">
      <c r="A95" s="30" t="s">
        <v>275</v>
      </c>
      <c r="B95" s="72">
        <v>1</v>
      </c>
      <c r="C95" s="65">
        <f t="shared" si="4"/>
        <v>2.1523891519586742E-4</v>
      </c>
      <c r="D95" s="27">
        <v>0</v>
      </c>
      <c r="E95" s="27">
        <v>0</v>
      </c>
    </row>
    <row r="96" spans="1:5" x14ac:dyDescent="0.25">
      <c r="A96" s="30" t="s">
        <v>217</v>
      </c>
      <c r="B96" s="72">
        <v>1</v>
      </c>
      <c r="C96" s="65">
        <f t="shared" si="4"/>
        <v>2.1523891519586742E-4</v>
      </c>
      <c r="D96" s="27">
        <v>2</v>
      </c>
      <c r="E96" s="27">
        <v>1</v>
      </c>
    </row>
    <row r="97" spans="1:5" x14ac:dyDescent="0.25">
      <c r="A97" s="30" t="s">
        <v>220</v>
      </c>
      <c r="B97" s="72">
        <v>1</v>
      </c>
      <c r="C97" s="65">
        <f t="shared" si="4"/>
        <v>2.1523891519586742E-4</v>
      </c>
      <c r="D97" s="27">
        <v>1</v>
      </c>
      <c r="E97" s="27">
        <v>1</v>
      </c>
    </row>
    <row r="98" spans="1:5" x14ac:dyDescent="0.25">
      <c r="A98" s="30" t="s">
        <v>229</v>
      </c>
      <c r="B98" s="72">
        <v>1</v>
      </c>
      <c r="C98" s="65">
        <f t="shared" si="4"/>
        <v>2.1523891519586742E-4</v>
      </c>
      <c r="D98" s="27">
        <v>3</v>
      </c>
      <c r="E98" s="27">
        <v>3</v>
      </c>
    </row>
    <row r="99" spans="1:5" x14ac:dyDescent="0.25">
      <c r="A99" s="30" t="s">
        <v>230</v>
      </c>
      <c r="B99" s="72">
        <v>1</v>
      </c>
      <c r="C99" s="65">
        <f t="shared" si="4"/>
        <v>2.1523891519586742E-4</v>
      </c>
      <c r="D99" s="27">
        <v>1</v>
      </c>
      <c r="E99" s="27">
        <v>1</v>
      </c>
    </row>
    <row r="100" spans="1:5" x14ac:dyDescent="0.25">
      <c r="A100" s="30" t="s">
        <v>231</v>
      </c>
      <c r="B100" s="72">
        <v>1</v>
      </c>
      <c r="C100" s="65">
        <f t="shared" si="4"/>
        <v>2.1523891519586742E-4</v>
      </c>
      <c r="D100" s="27">
        <v>1</v>
      </c>
      <c r="E100" s="27">
        <v>2</v>
      </c>
    </row>
    <row r="101" spans="1:5" x14ac:dyDescent="0.25">
      <c r="A101" s="30" t="s">
        <v>232</v>
      </c>
      <c r="B101" s="72">
        <v>1</v>
      </c>
      <c r="C101" s="65">
        <f t="shared" si="4"/>
        <v>2.1523891519586742E-4</v>
      </c>
      <c r="D101" s="27">
        <v>1</v>
      </c>
      <c r="E101" s="27">
        <v>0</v>
      </c>
    </row>
    <row r="102" spans="1:5" x14ac:dyDescent="0.25">
      <c r="A102" s="30" t="s">
        <v>238</v>
      </c>
      <c r="B102" s="72">
        <v>1</v>
      </c>
      <c r="C102" s="65">
        <f t="shared" si="4"/>
        <v>2.1523891519586742E-4</v>
      </c>
      <c r="D102" s="27">
        <v>1</v>
      </c>
      <c r="E102" s="27">
        <v>0</v>
      </c>
    </row>
    <row r="103" spans="1:5" x14ac:dyDescent="0.25">
      <c r="A103" s="30" t="s">
        <v>243</v>
      </c>
      <c r="B103" s="72">
        <v>1</v>
      </c>
      <c r="C103" s="65">
        <f t="shared" si="4"/>
        <v>2.1523891519586742E-4</v>
      </c>
      <c r="D103" s="27">
        <v>2</v>
      </c>
      <c r="E103" s="27">
        <v>0</v>
      </c>
    </row>
    <row r="104" spans="1:5" x14ac:dyDescent="0.25">
      <c r="A104" s="30" t="s">
        <v>280</v>
      </c>
      <c r="B104" s="72">
        <v>1</v>
      </c>
      <c r="C104" s="65">
        <f t="shared" si="4"/>
        <v>2.1523891519586742E-4</v>
      </c>
      <c r="D104" s="27">
        <v>0</v>
      </c>
      <c r="E104" s="27">
        <v>0</v>
      </c>
    </row>
    <row r="105" spans="1:5" x14ac:dyDescent="0.25">
      <c r="A105" s="30" t="s">
        <v>244</v>
      </c>
      <c r="B105" s="72">
        <v>1</v>
      </c>
      <c r="C105" s="65">
        <f t="shared" si="4"/>
        <v>2.1523891519586742E-4</v>
      </c>
      <c r="D105" s="27">
        <v>1</v>
      </c>
      <c r="E105" s="27">
        <v>1</v>
      </c>
    </row>
    <row r="106" spans="1:5" x14ac:dyDescent="0.25">
      <c r="A106" s="30" t="s">
        <v>245</v>
      </c>
      <c r="B106" s="72">
        <v>1</v>
      </c>
      <c r="C106" s="65">
        <f t="shared" si="4"/>
        <v>2.1523891519586742E-4</v>
      </c>
      <c r="D106" s="27">
        <v>4</v>
      </c>
      <c r="E106" s="27">
        <v>0</v>
      </c>
    </row>
    <row r="107" spans="1:5" x14ac:dyDescent="0.25">
      <c r="A107" s="30" t="s">
        <v>251</v>
      </c>
      <c r="B107" s="72">
        <v>1</v>
      </c>
      <c r="C107" s="65">
        <f t="shared" si="4"/>
        <v>2.1523891519586742E-4</v>
      </c>
      <c r="D107" s="27">
        <v>0</v>
      </c>
      <c r="E107" s="27">
        <v>0</v>
      </c>
    </row>
    <row r="108" spans="1:5" x14ac:dyDescent="0.25">
      <c r="A108" s="30" t="s">
        <v>285</v>
      </c>
      <c r="B108" s="72">
        <v>1</v>
      </c>
      <c r="C108" s="65">
        <f t="shared" si="4"/>
        <v>2.1523891519586742E-4</v>
      </c>
      <c r="D108" s="27">
        <v>0</v>
      </c>
      <c r="E108" s="27">
        <v>0</v>
      </c>
    </row>
    <row r="109" spans="1:5" x14ac:dyDescent="0.25">
      <c r="A109" s="30" t="s">
        <v>252</v>
      </c>
      <c r="B109" s="72">
        <v>1</v>
      </c>
      <c r="C109" s="65">
        <f t="shared" si="4"/>
        <v>2.1523891519586742E-4</v>
      </c>
      <c r="D109" s="27">
        <v>1</v>
      </c>
      <c r="E109" s="27">
        <v>0</v>
      </c>
    </row>
    <row r="110" spans="1:5" x14ac:dyDescent="0.25">
      <c r="A110" s="30" t="s">
        <v>253</v>
      </c>
      <c r="B110" s="72">
        <v>1</v>
      </c>
      <c r="C110" s="65">
        <f t="shared" si="4"/>
        <v>2.1523891519586742E-4</v>
      </c>
      <c r="D110" s="27">
        <v>0</v>
      </c>
      <c r="E110" s="27">
        <v>0</v>
      </c>
    </row>
    <row r="111" spans="1:5" x14ac:dyDescent="0.25">
      <c r="A111" s="30" t="s">
        <v>254</v>
      </c>
      <c r="B111" s="72">
        <v>1</v>
      </c>
      <c r="C111" s="65">
        <f t="shared" si="4"/>
        <v>2.1523891519586742E-4</v>
      </c>
      <c r="D111" s="27">
        <v>0</v>
      </c>
      <c r="E111" s="27">
        <v>0</v>
      </c>
    </row>
    <row r="112" spans="1:5" x14ac:dyDescent="0.25">
      <c r="A112" s="30" t="s">
        <v>268</v>
      </c>
      <c r="B112" s="72">
        <v>0</v>
      </c>
      <c r="C112" s="65">
        <f t="shared" si="4"/>
        <v>0</v>
      </c>
      <c r="D112" s="27">
        <v>0</v>
      </c>
      <c r="E112" s="27">
        <v>0</v>
      </c>
    </row>
    <row r="113" spans="1:5" x14ac:dyDescent="0.25">
      <c r="A113" s="30" t="s">
        <v>197</v>
      </c>
      <c r="B113" s="72">
        <v>0</v>
      </c>
      <c r="C113" s="65">
        <f t="shared" si="4"/>
        <v>0</v>
      </c>
      <c r="D113" s="27">
        <v>1</v>
      </c>
      <c r="E113" s="27">
        <v>2</v>
      </c>
    </row>
    <row r="114" spans="1:5" x14ac:dyDescent="0.25">
      <c r="A114" s="30" t="s">
        <v>199</v>
      </c>
      <c r="B114" s="72">
        <v>0</v>
      </c>
      <c r="C114" s="65">
        <f t="shared" si="4"/>
        <v>0</v>
      </c>
      <c r="D114" s="27">
        <v>0</v>
      </c>
      <c r="E114" s="27">
        <v>0</v>
      </c>
    </row>
    <row r="115" spans="1:5" x14ac:dyDescent="0.25">
      <c r="A115" s="30" t="s">
        <v>202</v>
      </c>
      <c r="B115" s="72">
        <v>0</v>
      </c>
      <c r="C115" s="65">
        <f t="shared" si="4"/>
        <v>0</v>
      </c>
      <c r="D115" s="27">
        <v>1</v>
      </c>
      <c r="E115" s="27">
        <v>0</v>
      </c>
    </row>
    <row r="116" spans="1:5" x14ac:dyDescent="0.25">
      <c r="A116" s="30" t="s">
        <v>302</v>
      </c>
      <c r="B116" s="72">
        <v>0</v>
      </c>
      <c r="C116" s="65">
        <f t="shared" si="4"/>
        <v>0</v>
      </c>
      <c r="D116" s="27">
        <v>0</v>
      </c>
      <c r="E116" s="27">
        <v>0</v>
      </c>
    </row>
    <row r="117" spans="1:5" x14ac:dyDescent="0.25">
      <c r="A117" s="30" t="s">
        <v>274</v>
      </c>
      <c r="B117" s="72">
        <v>0</v>
      </c>
      <c r="C117" s="65">
        <f t="shared" si="4"/>
        <v>0</v>
      </c>
      <c r="D117" s="27">
        <v>0</v>
      </c>
      <c r="E117" s="27">
        <v>0</v>
      </c>
    </row>
    <row r="118" spans="1:5" x14ac:dyDescent="0.25">
      <c r="A118" s="30" t="s">
        <v>212</v>
      </c>
      <c r="B118" s="72">
        <v>0</v>
      </c>
      <c r="C118" s="65">
        <f t="shared" si="4"/>
        <v>0</v>
      </c>
      <c r="D118" s="27">
        <v>2</v>
      </c>
      <c r="E118" s="27">
        <v>2</v>
      </c>
    </row>
    <row r="119" spans="1:5" x14ac:dyDescent="0.25">
      <c r="A119" s="30" t="s">
        <v>214</v>
      </c>
      <c r="B119" s="72">
        <v>0</v>
      </c>
      <c r="C119" s="65">
        <f t="shared" si="4"/>
        <v>0</v>
      </c>
      <c r="D119" s="27">
        <v>0</v>
      </c>
      <c r="E119" s="27">
        <v>0</v>
      </c>
    </row>
    <row r="120" spans="1:5" x14ac:dyDescent="0.25">
      <c r="A120" s="30" t="s">
        <v>276</v>
      </c>
      <c r="B120" s="72">
        <v>0</v>
      </c>
      <c r="C120" s="65">
        <f t="shared" si="4"/>
        <v>0</v>
      </c>
      <c r="D120" s="27">
        <v>6</v>
      </c>
      <c r="E120" s="27">
        <v>3</v>
      </c>
    </row>
    <row r="121" spans="1:5" x14ac:dyDescent="0.25">
      <c r="A121" s="30" t="s">
        <v>221</v>
      </c>
      <c r="B121" s="72">
        <v>0</v>
      </c>
      <c r="C121" s="65">
        <f t="shared" si="4"/>
        <v>0</v>
      </c>
      <c r="D121" s="27">
        <v>4</v>
      </c>
      <c r="E121" s="27">
        <v>0</v>
      </c>
    </row>
    <row r="122" spans="1:5" x14ac:dyDescent="0.25">
      <c r="A122" s="30" t="s">
        <v>305</v>
      </c>
      <c r="B122" s="72">
        <v>0</v>
      </c>
      <c r="C122" s="65">
        <f t="shared" si="4"/>
        <v>0</v>
      </c>
      <c r="D122" s="27">
        <v>0</v>
      </c>
      <c r="E122" s="27">
        <v>0</v>
      </c>
    </row>
    <row r="123" spans="1:5" x14ac:dyDescent="0.25">
      <c r="A123" s="30" t="s">
        <v>223</v>
      </c>
      <c r="B123" s="72">
        <v>0</v>
      </c>
      <c r="C123" s="65">
        <f t="shared" si="4"/>
        <v>0</v>
      </c>
      <c r="D123" s="27">
        <v>1</v>
      </c>
      <c r="E123" s="27">
        <v>0</v>
      </c>
    </row>
    <row r="124" spans="1:5" x14ac:dyDescent="0.25">
      <c r="A124" s="30" t="s">
        <v>224</v>
      </c>
      <c r="B124" s="72">
        <v>0</v>
      </c>
      <c r="C124" s="65">
        <f t="shared" si="4"/>
        <v>0</v>
      </c>
      <c r="D124" s="27">
        <v>2</v>
      </c>
      <c r="E124" s="27">
        <v>1</v>
      </c>
    </row>
    <row r="125" spans="1:5" x14ac:dyDescent="0.25">
      <c r="A125" s="30" t="s">
        <v>306</v>
      </c>
      <c r="B125" s="72">
        <v>0</v>
      </c>
      <c r="C125" s="65">
        <f t="shared" si="4"/>
        <v>0</v>
      </c>
      <c r="D125" s="27">
        <v>0</v>
      </c>
      <c r="E125" s="27">
        <v>0</v>
      </c>
    </row>
    <row r="126" spans="1:5" x14ac:dyDescent="0.25">
      <c r="A126" s="30" t="s">
        <v>233</v>
      </c>
      <c r="B126" s="72">
        <v>0</v>
      </c>
      <c r="C126" s="65">
        <f t="shared" si="4"/>
        <v>0</v>
      </c>
      <c r="D126" s="27">
        <v>0</v>
      </c>
      <c r="E126" s="27">
        <v>0</v>
      </c>
    </row>
    <row r="127" spans="1:5" x14ac:dyDescent="0.25">
      <c r="A127" s="30" t="s">
        <v>234</v>
      </c>
      <c r="B127" s="72">
        <v>0</v>
      </c>
      <c r="C127" s="65">
        <f t="shared" si="4"/>
        <v>0</v>
      </c>
      <c r="D127" s="27">
        <v>0</v>
      </c>
      <c r="E127" s="27">
        <v>0</v>
      </c>
    </row>
    <row r="128" spans="1:5" x14ac:dyDescent="0.25">
      <c r="A128" s="30" t="s">
        <v>278</v>
      </c>
      <c r="B128" s="72">
        <v>0</v>
      </c>
      <c r="C128" s="65">
        <f t="shared" si="4"/>
        <v>0</v>
      </c>
      <c r="D128" s="27">
        <v>0</v>
      </c>
      <c r="E128" s="27">
        <v>0</v>
      </c>
    </row>
    <row r="129" spans="1:5" x14ac:dyDescent="0.25">
      <c r="A129" s="30" t="s">
        <v>237</v>
      </c>
      <c r="B129" s="72">
        <v>0</v>
      </c>
      <c r="C129" s="65">
        <f t="shared" si="4"/>
        <v>0</v>
      </c>
      <c r="D129" s="27">
        <v>0</v>
      </c>
      <c r="E129" s="27">
        <v>0</v>
      </c>
    </row>
    <row r="130" spans="1:5" x14ac:dyDescent="0.25">
      <c r="A130" s="30" t="s">
        <v>242</v>
      </c>
      <c r="B130" s="72">
        <v>0</v>
      </c>
      <c r="C130" s="65">
        <f t="shared" si="4"/>
        <v>0</v>
      </c>
      <c r="D130" s="27">
        <v>0</v>
      </c>
      <c r="E130" s="27">
        <v>1</v>
      </c>
    </row>
    <row r="131" spans="1:5" x14ac:dyDescent="0.25">
      <c r="A131" s="30" t="s">
        <v>281</v>
      </c>
      <c r="B131" s="72">
        <v>0</v>
      </c>
      <c r="C131" s="65">
        <f t="shared" si="4"/>
        <v>0</v>
      </c>
      <c r="D131" s="27">
        <v>0</v>
      </c>
      <c r="E131" s="27">
        <v>0</v>
      </c>
    </row>
    <row r="132" spans="1:5" x14ac:dyDescent="0.25">
      <c r="A132" s="30" t="s">
        <v>283</v>
      </c>
      <c r="B132" s="72">
        <v>0</v>
      </c>
      <c r="C132" s="65">
        <f t="shared" si="4"/>
        <v>0</v>
      </c>
      <c r="D132" s="27">
        <v>0</v>
      </c>
      <c r="E132" s="27">
        <v>0</v>
      </c>
    </row>
    <row r="133" spans="1:5" x14ac:dyDescent="0.25">
      <c r="A133" s="30" t="s">
        <v>248</v>
      </c>
      <c r="B133" s="72">
        <v>0</v>
      </c>
      <c r="C133" s="65">
        <f t="shared" si="4"/>
        <v>0</v>
      </c>
      <c r="D133" s="27">
        <v>0</v>
      </c>
      <c r="E133" s="27">
        <v>0</v>
      </c>
    </row>
    <row r="134" spans="1:5" x14ac:dyDescent="0.25">
      <c r="A134" s="30" t="s">
        <v>250</v>
      </c>
      <c r="B134" s="72">
        <v>0</v>
      </c>
      <c r="C134" s="65">
        <f t="shared" ref="C134:C148" si="5">B134/$B$4</f>
        <v>0</v>
      </c>
      <c r="D134" s="27">
        <v>0</v>
      </c>
      <c r="E134" s="27">
        <v>0</v>
      </c>
    </row>
    <row r="135" spans="1:5" x14ac:dyDescent="0.25">
      <c r="A135" s="30" t="s">
        <v>286</v>
      </c>
      <c r="B135" s="72">
        <v>0</v>
      </c>
      <c r="C135" s="65">
        <f t="shared" si="5"/>
        <v>0</v>
      </c>
      <c r="D135" s="27">
        <v>0</v>
      </c>
      <c r="E135" s="27">
        <v>0</v>
      </c>
    </row>
    <row r="136" spans="1:5" x14ac:dyDescent="0.25">
      <c r="A136" s="30" t="s">
        <v>190</v>
      </c>
      <c r="B136" s="72">
        <v>0</v>
      </c>
      <c r="C136" s="65">
        <f t="shared" si="5"/>
        <v>0</v>
      </c>
      <c r="D136" s="27">
        <v>0</v>
      </c>
      <c r="E136" s="27">
        <v>0</v>
      </c>
    </row>
    <row r="137" spans="1:5" x14ac:dyDescent="0.25">
      <c r="A137" s="30" t="s">
        <v>194</v>
      </c>
      <c r="B137" s="72">
        <v>0</v>
      </c>
      <c r="C137" s="65">
        <f t="shared" si="5"/>
        <v>0</v>
      </c>
      <c r="D137" s="27">
        <v>0</v>
      </c>
      <c r="E137" s="27">
        <v>0</v>
      </c>
    </row>
    <row r="138" spans="1:5" x14ac:dyDescent="0.25">
      <c r="A138" s="30" t="s">
        <v>269</v>
      </c>
      <c r="B138" s="72">
        <v>0</v>
      </c>
      <c r="C138" s="65">
        <f t="shared" si="5"/>
        <v>0</v>
      </c>
      <c r="D138" s="27">
        <v>1</v>
      </c>
      <c r="E138" s="27">
        <v>0</v>
      </c>
    </row>
    <row r="139" spans="1:5" x14ac:dyDescent="0.25">
      <c r="A139" s="30" t="s">
        <v>271</v>
      </c>
      <c r="B139" s="72">
        <v>0</v>
      </c>
      <c r="C139" s="65">
        <f t="shared" si="5"/>
        <v>0</v>
      </c>
      <c r="D139" s="27">
        <v>2</v>
      </c>
      <c r="E139" s="27">
        <v>0</v>
      </c>
    </row>
    <row r="140" spans="1:5" x14ac:dyDescent="0.25">
      <c r="A140" s="30" t="s">
        <v>206</v>
      </c>
      <c r="B140" s="72">
        <v>0</v>
      </c>
      <c r="C140" s="65">
        <f t="shared" si="5"/>
        <v>0</v>
      </c>
      <c r="D140" s="27">
        <v>0</v>
      </c>
      <c r="E140" s="27">
        <v>0</v>
      </c>
    </row>
    <row r="141" spans="1:5" x14ac:dyDescent="0.25">
      <c r="A141" s="30" t="s">
        <v>209</v>
      </c>
      <c r="B141" s="72">
        <v>0</v>
      </c>
      <c r="C141" s="65">
        <f t="shared" si="5"/>
        <v>0</v>
      </c>
      <c r="D141" s="27">
        <v>0</v>
      </c>
      <c r="E141" s="27">
        <v>0</v>
      </c>
    </row>
    <row r="142" spans="1:5" x14ac:dyDescent="0.25">
      <c r="A142" s="30" t="s">
        <v>216</v>
      </c>
      <c r="B142" s="72">
        <v>0</v>
      </c>
      <c r="C142" s="65">
        <f t="shared" si="5"/>
        <v>0</v>
      </c>
      <c r="D142" s="27">
        <v>1</v>
      </c>
      <c r="E142" s="27">
        <v>0</v>
      </c>
    </row>
    <row r="143" spans="1:5" x14ac:dyDescent="0.25">
      <c r="A143" s="30" t="s">
        <v>236</v>
      </c>
      <c r="B143" s="72">
        <v>0</v>
      </c>
      <c r="C143" s="65">
        <f t="shared" si="5"/>
        <v>0</v>
      </c>
      <c r="D143" s="27">
        <v>0</v>
      </c>
      <c r="E143" s="27">
        <v>0</v>
      </c>
    </row>
    <row r="144" spans="1:5" x14ac:dyDescent="0.25">
      <c r="A144" s="30" t="s">
        <v>279</v>
      </c>
      <c r="B144" s="72">
        <v>0</v>
      </c>
      <c r="C144" s="65">
        <f t="shared" si="5"/>
        <v>0</v>
      </c>
      <c r="D144" s="27">
        <v>0</v>
      </c>
      <c r="E144" s="27">
        <v>0</v>
      </c>
    </row>
    <row r="145" spans="1:5" x14ac:dyDescent="0.25">
      <c r="A145" s="30" t="s">
        <v>246</v>
      </c>
      <c r="B145" s="72">
        <v>0</v>
      </c>
      <c r="C145" s="65">
        <f t="shared" si="5"/>
        <v>0</v>
      </c>
      <c r="D145" s="27">
        <v>0</v>
      </c>
      <c r="E145" s="27">
        <v>0</v>
      </c>
    </row>
    <row r="146" spans="1:5" x14ac:dyDescent="0.25">
      <c r="A146" s="30" t="s">
        <v>305</v>
      </c>
      <c r="B146" s="72">
        <v>0</v>
      </c>
      <c r="C146" s="65">
        <f t="shared" si="5"/>
        <v>0</v>
      </c>
      <c r="D146" s="27">
        <v>0</v>
      </c>
      <c r="E146" s="27">
        <v>0</v>
      </c>
    </row>
    <row r="147" spans="1:5" x14ac:dyDescent="0.25">
      <c r="A147" s="30" t="s">
        <v>306</v>
      </c>
      <c r="B147" s="72">
        <v>0</v>
      </c>
      <c r="C147" s="65">
        <f t="shared" si="5"/>
        <v>0</v>
      </c>
      <c r="D147" s="27">
        <v>0</v>
      </c>
      <c r="E147" s="27">
        <v>0</v>
      </c>
    </row>
    <row r="148" spans="1:5" x14ac:dyDescent="0.25">
      <c r="A148" s="30" t="s">
        <v>249</v>
      </c>
      <c r="B148" s="72">
        <v>0</v>
      </c>
      <c r="C148" s="65">
        <f t="shared" si="5"/>
        <v>0</v>
      </c>
      <c r="D148" s="27">
        <v>0</v>
      </c>
      <c r="E148" s="27">
        <v>0</v>
      </c>
    </row>
    <row r="149" spans="1:5" x14ac:dyDescent="0.25">
      <c r="A149" s="9" t="s">
        <v>70</v>
      </c>
      <c r="D149" s="8"/>
      <c r="E149" s="8"/>
    </row>
  </sheetData>
  <sortState xmlns:xlrd2="http://schemas.microsoft.com/office/spreadsheetml/2017/richdata2" ref="A68:B210">
    <sortCondition descending="1" ref="B68:B210"/>
  </sortState>
  <pageMargins left="0.7" right="0.7" top="0.75" bottom="0.75" header="0.3" footer="0.3"/>
  <pageSetup paperSize="9" scale="6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F35"/>
  <sheetViews>
    <sheetView showGridLines="0" zoomScaleNormal="100" workbookViewId="0">
      <selection activeCell="A26" sqref="A26:L35"/>
    </sheetView>
  </sheetViews>
  <sheetFormatPr baseColWidth="10" defaultRowHeight="15" x14ac:dyDescent="0.25"/>
  <cols>
    <col min="1" max="1" width="19.7109375" customWidth="1"/>
    <col min="2" max="10" width="7.28515625" customWidth="1"/>
    <col min="11" max="12" width="8.85546875" customWidth="1"/>
    <col min="13" max="18" width="7" customWidth="1"/>
    <col min="19" max="20" width="4" customWidth="1"/>
    <col min="21" max="21" width="6.28515625" customWidth="1"/>
    <col min="22" max="22" width="12.5703125" customWidth="1"/>
    <col min="23" max="23" width="7.85546875" customWidth="1"/>
    <col min="24" max="24" width="4.85546875" customWidth="1"/>
    <col min="25" max="25" width="3" customWidth="1"/>
    <col min="26" max="26" width="7.85546875" customWidth="1"/>
    <col min="27" max="27" width="4.85546875" customWidth="1"/>
    <col min="28" max="28" width="7.85546875" customWidth="1"/>
    <col min="29" max="29" width="4.85546875" customWidth="1"/>
    <col min="30" max="30" width="7.85546875" customWidth="1"/>
    <col min="31" max="31" width="4.85546875" customWidth="1"/>
    <col min="32" max="32" width="11.28515625" customWidth="1"/>
    <col min="33" max="33" width="7.85546875" customWidth="1"/>
    <col min="34" max="34" width="4.85546875" customWidth="1"/>
    <col min="35" max="35" width="7.85546875" customWidth="1"/>
    <col min="36" max="36" width="4.85546875" customWidth="1"/>
    <col min="37" max="37" width="3" customWidth="1"/>
    <col min="38" max="38" width="7.85546875" customWidth="1"/>
    <col min="39" max="39" width="4.85546875" customWidth="1"/>
    <col min="40" max="40" width="7.85546875" customWidth="1"/>
    <col min="41" max="41" width="4.85546875" customWidth="1"/>
    <col min="42" max="42" width="7.85546875" customWidth="1"/>
    <col min="43" max="43" width="6.28515625" customWidth="1"/>
    <col min="44" max="44" width="7.85546875" customWidth="1"/>
    <col min="45" max="45" width="4.85546875" customWidth="1"/>
    <col min="46" max="46" width="3" customWidth="1"/>
    <col min="47" max="47" width="7.85546875" customWidth="1"/>
    <col min="48" max="48" width="4.85546875" customWidth="1"/>
    <col min="49" max="49" width="7.85546875" customWidth="1"/>
    <col min="50" max="50" width="4.85546875" customWidth="1"/>
    <col min="51" max="51" width="7.85546875" customWidth="1"/>
    <col min="52" max="52" width="4.85546875" customWidth="1"/>
    <col min="53" max="53" width="7.85546875" customWidth="1"/>
    <col min="54" max="54" width="4.85546875" customWidth="1"/>
    <col min="55" max="55" width="7.85546875" customWidth="1"/>
    <col min="56" max="56" width="4.85546875" customWidth="1"/>
    <col min="57" max="57" width="7.85546875" customWidth="1"/>
    <col min="58" max="58" width="5.85546875" customWidth="1"/>
    <col min="59" max="59" width="8.85546875" customWidth="1"/>
    <col min="60" max="60" width="5.85546875" customWidth="1"/>
    <col min="61" max="61" width="8.85546875" customWidth="1"/>
    <col min="62" max="62" width="5.85546875" customWidth="1"/>
    <col min="63" max="63" width="8.85546875" customWidth="1"/>
    <col min="64" max="64" width="5.85546875" customWidth="1"/>
    <col min="65" max="65" width="8.85546875" customWidth="1"/>
    <col min="66" max="66" width="5.85546875" customWidth="1"/>
    <col min="67" max="67" width="8.85546875" customWidth="1"/>
    <col min="68" max="68" width="8.140625" customWidth="1"/>
    <col min="69" max="69" width="2" customWidth="1"/>
    <col min="70" max="70" width="6.28515625" customWidth="1"/>
    <col min="71" max="71" width="11.140625" customWidth="1"/>
    <col min="72" max="72" width="12.5703125" bestFit="1" customWidth="1"/>
  </cols>
  <sheetData>
    <row r="1" spans="1:12" x14ac:dyDescent="0.25">
      <c r="A1" s="34" t="s">
        <v>134</v>
      </c>
    </row>
    <row r="2" spans="1:12" x14ac:dyDescent="0.25">
      <c r="B2" s="24"/>
      <c r="C2" s="24"/>
      <c r="D2" s="24"/>
      <c r="E2" s="24"/>
      <c r="F2" s="24"/>
      <c r="G2" s="24"/>
      <c r="H2" s="24"/>
      <c r="I2" s="24"/>
      <c r="J2" s="24"/>
      <c r="K2" s="163" t="s">
        <v>349</v>
      </c>
      <c r="L2" s="163"/>
    </row>
    <row r="3" spans="1:12" x14ac:dyDescent="0.25">
      <c r="A3" s="82" t="s">
        <v>16</v>
      </c>
      <c r="B3" s="136" t="s">
        <v>293</v>
      </c>
      <c r="C3" s="136" t="s">
        <v>294</v>
      </c>
      <c r="D3" s="136" t="s">
        <v>295</v>
      </c>
      <c r="E3" s="136" t="s">
        <v>296</v>
      </c>
      <c r="F3" s="136" t="s">
        <v>297</v>
      </c>
      <c r="G3" s="136" t="s">
        <v>298</v>
      </c>
      <c r="H3" s="136" t="s">
        <v>299</v>
      </c>
      <c r="I3" s="136" t="s">
        <v>300</v>
      </c>
      <c r="J3" s="136" t="s">
        <v>301</v>
      </c>
      <c r="K3" s="136" t="s">
        <v>292</v>
      </c>
      <c r="L3" s="136" t="s">
        <v>307</v>
      </c>
    </row>
    <row r="4" spans="1:12" x14ac:dyDescent="0.25">
      <c r="A4" s="77" t="s">
        <v>19</v>
      </c>
      <c r="B4" s="143">
        <v>538</v>
      </c>
      <c r="C4" s="143">
        <v>560</v>
      </c>
      <c r="D4" s="143">
        <v>548</v>
      </c>
      <c r="E4" s="143">
        <v>1106</v>
      </c>
      <c r="F4" s="143">
        <v>1377</v>
      </c>
      <c r="G4" s="143">
        <v>364</v>
      </c>
      <c r="H4" s="143">
        <v>357</v>
      </c>
      <c r="I4" s="143">
        <v>949</v>
      </c>
      <c r="J4" s="143">
        <v>1670</v>
      </c>
      <c r="K4" s="138">
        <v>75.974710221285562</v>
      </c>
      <c r="L4" s="138">
        <v>21.27814088598403</v>
      </c>
    </row>
    <row r="5" spans="1:12" x14ac:dyDescent="0.25">
      <c r="A5" s="81" t="s">
        <v>317</v>
      </c>
      <c r="B5" s="143">
        <v>2</v>
      </c>
      <c r="C5" s="143">
        <v>5</v>
      </c>
      <c r="D5" s="143">
        <v>4</v>
      </c>
      <c r="E5" s="143"/>
      <c r="F5" s="143"/>
      <c r="G5" s="143"/>
      <c r="H5" s="143"/>
      <c r="I5" s="143">
        <v>5</v>
      </c>
      <c r="J5" s="143">
        <v>4</v>
      </c>
      <c r="K5" s="138">
        <v>-19.999999999999996</v>
      </c>
      <c r="L5" s="138"/>
    </row>
    <row r="6" spans="1:12" ht="27" customHeight="1" x14ac:dyDescent="0.25">
      <c r="A6" s="94" t="s">
        <v>20</v>
      </c>
      <c r="B6" s="144">
        <v>83</v>
      </c>
      <c r="C6" s="144">
        <v>34</v>
      </c>
      <c r="D6" s="144">
        <v>22</v>
      </c>
      <c r="E6" s="144">
        <v>20</v>
      </c>
      <c r="F6" s="144">
        <v>18</v>
      </c>
      <c r="G6" s="144">
        <v>6</v>
      </c>
      <c r="H6" s="144">
        <v>36</v>
      </c>
      <c r="I6" s="144">
        <v>30</v>
      </c>
      <c r="J6" s="144">
        <v>61</v>
      </c>
      <c r="K6" s="141">
        <v>103.33333333333331</v>
      </c>
      <c r="L6" s="141">
        <v>238.88888888888889</v>
      </c>
    </row>
    <row r="7" spans="1:12" x14ac:dyDescent="0.25">
      <c r="A7" s="81" t="s">
        <v>17</v>
      </c>
      <c r="B7" s="143">
        <v>875</v>
      </c>
      <c r="C7" s="143">
        <v>892</v>
      </c>
      <c r="D7" s="143">
        <v>986</v>
      </c>
      <c r="E7" s="143">
        <v>980</v>
      </c>
      <c r="F7" s="143">
        <v>869</v>
      </c>
      <c r="G7" s="143">
        <v>115</v>
      </c>
      <c r="H7" s="143">
        <v>195</v>
      </c>
      <c r="I7" s="143">
        <v>678</v>
      </c>
      <c r="J7" s="143">
        <v>1421</v>
      </c>
      <c r="K7" s="138">
        <v>109.58702064896757</v>
      </c>
      <c r="L7" s="138">
        <v>63.521288837744528</v>
      </c>
    </row>
    <row r="8" spans="1:12" x14ac:dyDescent="0.25">
      <c r="A8" s="81" t="s">
        <v>319</v>
      </c>
      <c r="B8" s="143">
        <v>385</v>
      </c>
      <c r="C8" s="143">
        <v>376</v>
      </c>
      <c r="D8" s="143">
        <v>285</v>
      </c>
      <c r="E8" s="143">
        <v>239</v>
      </c>
      <c r="F8" s="143">
        <v>146</v>
      </c>
      <c r="G8" s="143">
        <v>67</v>
      </c>
      <c r="H8" s="143">
        <v>7</v>
      </c>
      <c r="I8" s="143">
        <v>175</v>
      </c>
      <c r="J8" s="143">
        <v>116</v>
      </c>
      <c r="K8" s="138">
        <v>-33.714285714285722</v>
      </c>
      <c r="L8" s="138">
        <v>-20.547945205479458</v>
      </c>
    </row>
    <row r="9" spans="1:12" x14ac:dyDescent="0.25">
      <c r="A9" s="80" t="s">
        <v>318</v>
      </c>
      <c r="B9" s="143"/>
      <c r="C9" s="143"/>
      <c r="D9" s="143">
        <v>3</v>
      </c>
      <c r="E9" s="143">
        <v>1</v>
      </c>
      <c r="F9" s="143">
        <v>3</v>
      </c>
      <c r="G9" s="143"/>
      <c r="H9" s="143"/>
      <c r="I9" s="143"/>
      <c r="J9" s="143">
        <v>2</v>
      </c>
      <c r="K9" s="138"/>
      <c r="L9" s="138">
        <v>-33.333333333333336</v>
      </c>
    </row>
    <row r="10" spans="1:12" x14ac:dyDescent="0.25">
      <c r="A10" s="81" t="s">
        <v>15</v>
      </c>
      <c r="B10" s="145">
        <v>1883</v>
      </c>
      <c r="C10" s="145">
        <v>1867</v>
      </c>
      <c r="D10" s="145">
        <v>1848</v>
      </c>
      <c r="E10" s="145">
        <v>2346</v>
      </c>
      <c r="F10" s="145">
        <v>2413</v>
      </c>
      <c r="G10" s="145">
        <v>552</v>
      </c>
      <c r="H10" s="145">
        <v>595</v>
      </c>
      <c r="I10" s="145">
        <v>1837</v>
      </c>
      <c r="J10" s="146">
        <v>3274</v>
      </c>
      <c r="K10" s="139">
        <v>78.225367446924338</v>
      </c>
      <c r="L10" s="139">
        <v>35.681723995026935</v>
      </c>
    </row>
    <row r="11" spans="1:12" x14ac:dyDescent="0.25">
      <c r="A11" s="33" t="s">
        <v>316</v>
      </c>
      <c r="B11" s="24"/>
      <c r="C11" s="24"/>
      <c r="D11" s="24"/>
      <c r="E11" s="24"/>
      <c r="F11" s="24"/>
      <c r="G11" s="24"/>
      <c r="H11" s="24"/>
      <c r="I11" s="24"/>
      <c r="J11" s="24"/>
    </row>
    <row r="12" spans="1:12" x14ac:dyDescent="0.25">
      <c r="A12" s="38" t="s">
        <v>70</v>
      </c>
    </row>
    <row r="14" spans="1:12" x14ac:dyDescent="0.25">
      <c r="A14" s="25" t="s">
        <v>66</v>
      </c>
      <c r="K14" s="163" t="s">
        <v>350</v>
      </c>
      <c r="L14" s="163"/>
    </row>
    <row r="15" spans="1:12" x14ac:dyDescent="0.25">
      <c r="A15" s="35" t="s">
        <v>16</v>
      </c>
      <c r="B15" s="133">
        <v>2015</v>
      </c>
      <c r="C15" s="133">
        <v>2016</v>
      </c>
      <c r="D15" s="133">
        <v>2017</v>
      </c>
      <c r="E15" s="133">
        <v>2018</v>
      </c>
      <c r="F15" s="133">
        <v>2019</v>
      </c>
      <c r="G15" s="133">
        <v>2020</v>
      </c>
      <c r="H15" s="133">
        <v>2021</v>
      </c>
      <c r="I15" s="133">
        <v>2022</v>
      </c>
      <c r="J15" s="133">
        <v>2023</v>
      </c>
      <c r="K15" s="136" t="s">
        <v>292</v>
      </c>
      <c r="L15" s="136" t="s">
        <v>307</v>
      </c>
    </row>
    <row r="16" spans="1:12" x14ac:dyDescent="0.25">
      <c r="A16" s="81" t="s">
        <v>19</v>
      </c>
      <c r="B16" s="39">
        <v>0.2857142857142857</v>
      </c>
      <c r="C16" s="39">
        <v>0.29994643813604716</v>
      </c>
      <c r="D16" s="39">
        <v>0.29653679653679654</v>
      </c>
      <c r="E16" s="39">
        <v>0.47144075021312876</v>
      </c>
      <c r="F16" s="39">
        <v>0.57065893079154584</v>
      </c>
      <c r="G16" s="39">
        <v>0.65942028985507251</v>
      </c>
      <c r="H16" s="39">
        <v>0.6</v>
      </c>
      <c r="I16" s="39">
        <v>0.51660315732172024</v>
      </c>
      <c r="J16" s="39">
        <v>0.51007941356139275</v>
      </c>
      <c r="K16" s="137">
        <v>-0.65237437603274939</v>
      </c>
      <c r="L16" s="137">
        <v>-6.057951723015309</v>
      </c>
    </row>
    <row r="17" spans="1:12" x14ac:dyDescent="0.25">
      <c r="A17" s="81" t="s">
        <v>317</v>
      </c>
      <c r="B17" s="39">
        <v>1.0621348911311736E-3</v>
      </c>
      <c r="C17" s="39">
        <v>2.6780931976432779E-3</v>
      </c>
      <c r="D17" s="39">
        <v>2.1645021645021645E-3</v>
      </c>
      <c r="E17" s="39"/>
      <c r="F17" s="39"/>
      <c r="G17" s="39"/>
      <c r="H17" s="39"/>
      <c r="I17" s="39">
        <v>2.7218290691344584E-3</v>
      </c>
      <c r="J17" s="39">
        <v>1.2217470983506415E-3</v>
      </c>
      <c r="K17" s="137">
        <v>-0.1500081970783817</v>
      </c>
      <c r="L17" s="137">
        <v>0.12217470983506415</v>
      </c>
    </row>
    <row r="18" spans="1:12" ht="26.25" x14ac:dyDescent="0.25">
      <c r="A18" s="95" t="s">
        <v>20</v>
      </c>
      <c r="B18" s="112">
        <v>4.4078597981943704E-2</v>
      </c>
      <c r="C18" s="112">
        <v>1.821103374397429E-2</v>
      </c>
      <c r="D18" s="112">
        <v>1.1904761904761904E-2</v>
      </c>
      <c r="E18" s="112">
        <v>8.5251491901108273E-3</v>
      </c>
      <c r="F18" s="112">
        <v>7.4595938665561546E-3</v>
      </c>
      <c r="G18" s="112">
        <v>1.0869565217391304E-2</v>
      </c>
      <c r="H18" s="112">
        <v>6.0504201680672269E-2</v>
      </c>
      <c r="I18" s="112">
        <v>1.633097441480675E-2</v>
      </c>
      <c r="J18" s="112">
        <v>1.8631643249847282E-2</v>
      </c>
      <c r="K18" s="140">
        <v>0.23006688350405319</v>
      </c>
      <c r="L18" s="140">
        <v>1.1172049383291127</v>
      </c>
    </row>
    <row r="19" spans="1:12" x14ac:dyDescent="0.25">
      <c r="A19" s="94" t="s">
        <v>17</v>
      </c>
      <c r="B19" s="112">
        <v>0.46468401486988847</v>
      </c>
      <c r="C19" s="112">
        <v>0.47777182645956079</v>
      </c>
      <c r="D19" s="112">
        <v>0.53354978354978355</v>
      </c>
      <c r="E19" s="112">
        <v>0.41773231031543051</v>
      </c>
      <c r="F19" s="112">
        <v>0.36013261500207211</v>
      </c>
      <c r="G19" s="112">
        <v>0.20833333333333334</v>
      </c>
      <c r="H19" s="112">
        <v>0.32773109243697479</v>
      </c>
      <c r="I19" s="112">
        <v>0.36908002177463256</v>
      </c>
      <c r="J19" s="112">
        <v>0.43402565668906534</v>
      </c>
      <c r="K19" s="137">
        <v>6.4945634914432784</v>
      </c>
      <c r="L19" s="137">
        <v>7.389304168699323</v>
      </c>
    </row>
    <row r="20" spans="1:12" x14ac:dyDescent="0.25">
      <c r="A20" s="81" t="s">
        <v>319</v>
      </c>
      <c r="B20" s="39">
        <v>0.20446096654275092</v>
      </c>
      <c r="C20" s="39">
        <v>0.20139260846277451</v>
      </c>
      <c r="D20" s="39">
        <v>0.15422077922077923</v>
      </c>
      <c r="E20" s="39">
        <v>0.10187553282182438</v>
      </c>
      <c r="F20" s="39">
        <v>6.0505594695399914E-2</v>
      </c>
      <c r="G20" s="39">
        <v>0.1213768115942029</v>
      </c>
      <c r="H20" s="39">
        <v>1.1764705882352941E-2</v>
      </c>
      <c r="I20" s="39">
        <v>9.526401741970604E-2</v>
      </c>
      <c r="J20" s="39">
        <v>3.54306658521686E-2</v>
      </c>
      <c r="K20" s="137">
        <v>-5.9833351567537445</v>
      </c>
      <c r="L20" s="137">
        <v>-2.5074928843231312</v>
      </c>
    </row>
    <row r="21" spans="1:12" x14ac:dyDescent="0.25">
      <c r="A21" s="36" t="s">
        <v>318</v>
      </c>
      <c r="B21" s="39"/>
      <c r="C21" s="39"/>
      <c r="D21" s="39">
        <v>1.6233766233766235E-3</v>
      </c>
      <c r="E21" s="39">
        <v>4.2625745950554135E-4</v>
      </c>
      <c r="F21" s="39">
        <v>1.2432656444260257E-3</v>
      </c>
      <c r="G21" s="39"/>
      <c r="H21" s="39"/>
      <c r="I21" s="39"/>
      <c r="J21" s="39">
        <v>6.1087354917532073E-4</v>
      </c>
      <c r="K21" s="137">
        <v>6.1087354917532075E-2</v>
      </c>
      <c r="L21" s="137">
        <v>-6.3239209525070492E-2</v>
      </c>
    </row>
    <row r="22" spans="1:12" x14ac:dyDescent="0.25">
      <c r="A22" s="36" t="s">
        <v>15</v>
      </c>
      <c r="B22" s="40">
        <v>1</v>
      </c>
      <c r="C22" s="40">
        <v>1</v>
      </c>
      <c r="D22" s="40">
        <v>1</v>
      </c>
      <c r="E22" s="40">
        <v>1</v>
      </c>
      <c r="F22" s="40">
        <v>1</v>
      </c>
      <c r="G22" s="40">
        <v>1</v>
      </c>
      <c r="H22" s="40">
        <v>1</v>
      </c>
      <c r="I22" s="40">
        <v>1</v>
      </c>
      <c r="J22" s="40">
        <v>1</v>
      </c>
      <c r="K22" s="22"/>
      <c r="L22" s="22"/>
    </row>
    <row r="23" spans="1:12" x14ac:dyDescent="0.25">
      <c r="A23" s="33" t="s">
        <v>316</v>
      </c>
    </row>
    <row r="24" spans="1:12" x14ac:dyDescent="0.25">
      <c r="A24" s="38" t="s">
        <v>70</v>
      </c>
    </row>
    <row r="34" spans="32:32" x14ac:dyDescent="0.25">
      <c r="AF34" s="70"/>
    </row>
    <row r="35" spans="32:32" x14ac:dyDescent="0.25">
      <c r="AF35" s="71"/>
    </row>
  </sheetData>
  <mergeCells count="2">
    <mergeCell ref="K2:L2"/>
    <mergeCell ref="K14:L14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28"/>
  <sheetViews>
    <sheetView showGridLines="0" zoomScaleNormal="100" workbookViewId="0"/>
  </sheetViews>
  <sheetFormatPr baseColWidth="10" defaultRowHeight="15" x14ac:dyDescent="0.25"/>
  <cols>
    <col min="1" max="1" width="20" customWidth="1"/>
    <col min="2" max="10" width="8.28515625" style="37" customWidth="1"/>
    <col min="11" max="12" width="9" customWidth="1"/>
    <col min="13" max="13" width="8.140625" customWidth="1"/>
  </cols>
  <sheetData>
    <row r="2" spans="1:13" x14ac:dyDescent="0.25">
      <c r="A2" s="83" t="s">
        <v>140</v>
      </c>
      <c r="B2" s="86"/>
      <c r="C2" s="86"/>
      <c r="D2" s="86"/>
      <c r="E2" s="86"/>
      <c r="F2" s="86"/>
      <c r="G2" s="86"/>
      <c r="H2" s="86"/>
      <c r="I2" s="86"/>
      <c r="J2" s="86"/>
      <c r="K2" s="163" t="s">
        <v>349</v>
      </c>
      <c r="L2" s="163"/>
    </row>
    <row r="3" spans="1:13" x14ac:dyDescent="0.25">
      <c r="A3" s="91" t="s">
        <v>16</v>
      </c>
      <c r="B3" s="149" t="s">
        <v>293</v>
      </c>
      <c r="C3" s="149" t="s">
        <v>294</v>
      </c>
      <c r="D3" s="149" t="s">
        <v>295</v>
      </c>
      <c r="E3" s="149" t="s">
        <v>296</v>
      </c>
      <c r="F3" s="149" t="s">
        <v>297</v>
      </c>
      <c r="G3" s="149" t="s">
        <v>298</v>
      </c>
      <c r="H3" s="149" t="s">
        <v>299</v>
      </c>
      <c r="I3" s="149" t="s">
        <v>300</v>
      </c>
      <c r="J3" s="150" t="s">
        <v>301</v>
      </c>
      <c r="K3" s="136" t="s">
        <v>292</v>
      </c>
      <c r="L3" s="136" t="s">
        <v>307</v>
      </c>
    </row>
    <row r="4" spans="1:13" x14ac:dyDescent="0.25">
      <c r="A4" s="77" t="s">
        <v>19</v>
      </c>
      <c r="B4" s="143">
        <v>955</v>
      </c>
      <c r="C4" s="143">
        <v>885</v>
      </c>
      <c r="D4" s="143">
        <v>729</v>
      </c>
      <c r="E4" s="143">
        <v>858</v>
      </c>
      <c r="F4" s="143">
        <v>1171</v>
      </c>
      <c r="G4" s="143">
        <v>627</v>
      </c>
      <c r="H4" s="143">
        <v>700</v>
      </c>
      <c r="I4" s="143">
        <v>958</v>
      </c>
      <c r="J4" s="143">
        <v>1130</v>
      </c>
      <c r="K4" s="138">
        <v>17.954070981210847</v>
      </c>
      <c r="L4" s="138">
        <v>-3.5012809564474834</v>
      </c>
      <c r="M4" s="22"/>
    </row>
    <row r="5" spans="1:13" x14ac:dyDescent="0.25">
      <c r="A5" s="142" t="s">
        <v>25</v>
      </c>
      <c r="B5" s="143">
        <v>402</v>
      </c>
      <c r="C5" s="143">
        <v>371</v>
      </c>
      <c r="D5" s="143">
        <v>441</v>
      </c>
      <c r="E5" s="143">
        <v>384</v>
      </c>
      <c r="F5" s="143">
        <v>351</v>
      </c>
      <c r="G5" s="143">
        <v>194</v>
      </c>
      <c r="H5" s="143">
        <v>348</v>
      </c>
      <c r="I5" s="143">
        <v>338</v>
      </c>
      <c r="J5" s="143">
        <v>333</v>
      </c>
      <c r="K5" s="138">
        <v>-1.4792899408283988</v>
      </c>
      <c r="L5" s="138"/>
      <c r="M5" s="22"/>
    </row>
    <row r="6" spans="1:13" ht="26.25" x14ac:dyDescent="0.25">
      <c r="A6" s="95" t="s">
        <v>20</v>
      </c>
      <c r="B6" s="144">
        <v>815</v>
      </c>
      <c r="C6" s="144">
        <v>705</v>
      </c>
      <c r="D6" s="144">
        <v>915</v>
      </c>
      <c r="E6" s="144">
        <v>826</v>
      </c>
      <c r="F6" s="144">
        <v>892</v>
      </c>
      <c r="G6" s="144">
        <v>538</v>
      </c>
      <c r="H6" s="144">
        <v>708</v>
      </c>
      <c r="I6" s="144">
        <v>830</v>
      </c>
      <c r="J6" s="144">
        <v>998</v>
      </c>
      <c r="K6" s="141">
        <v>20.24096385542169</v>
      </c>
      <c r="L6" s="141">
        <v>11.88340807174888</v>
      </c>
      <c r="M6" s="22"/>
    </row>
    <row r="7" spans="1:13" x14ac:dyDescent="0.25">
      <c r="A7" s="77" t="s">
        <v>17</v>
      </c>
      <c r="B7" s="143">
        <v>1671</v>
      </c>
      <c r="C7" s="143">
        <v>1684</v>
      </c>
      <c r="D7" s="143">
        <v>2094</v>
      </c>
      <c r="E7" s="143">
        <v>2037</v>
      </c>
      <c r="F7" s="143">
        <v>2114</v>
      </c>
      <c r="G7" s="143">
        <v>1290</v>
      </c>
      <c r="H7" s="143">
        <v>1702</v>
      </c>
      <c r="I7" s="143">
        <v>1723</v>
      </c>
      <c r="J7" s="143">
        <v>1869</v>
      </c>
      <c r="K7" s="138">
        <v>8.4735925710969227</v>
      </c>
      <c r="L7" s="138">
        <v>-11.589403973509938</v>
      </c>
      <c r="M7" s="22"/>
    </row>
    <row r="8" spans="1:13" x14ac:dyDescent="0.25">
      <c r="A8" s="77" t="s">
        <v>319</v>
      </c>
      <c r="B8" s="143">
        <v>241</v>
      </c>
      <c r="C8" s="143">
        <v>224</v>
      </c>
      <c r="D8" s="143">
        <v>255</v>
      </c>
      <c r="E8" s="143">
        <v>165</v>
      </c>
      <c r="F8" s="143">
        <v>164</v>
      </c>
      <c r="G8" s="143">
        <v>168</v>
      </c>
      <c r="H8" s="143">
        <v>191</v>
      </c>
      <c r="I8" s="143">
        <v>270</v>
      </c>
      <c r="J8" s="143">
        <v>264</v>
      </c>
      <c r="K8" s="138">
        <v>-2.2222222222222254</v>
      </c>
      <c r="L8" s="138">
        <v>60.975609756097569</v>
      </c>
      <c r="M8" s="22"/>
    </row>
    <row r="9" spans="1:13" x14ac:dyDescent="0.25">
      <c r="A9" s="74" t="s">
        <v>67</v>
      </c>
      <c r="B9" s="147">
        <v>47</v>
      </c>
      <c r="C9" s="147">
        <v>43</v>
      </c>
      <c r="D9" s="147">
        <v>51</v>
      </c>
      <c r="E9" s="147">
        <v>46</v>
      </c>
      <c r="F9" s="147">
        <v>45</v>
      </c>
      <c r="G9" s="147">
        <v>24</v>
      </c>
      <c r="H9" s="147">
        <v>26</v>
      </c>
      <c r="I9" s="147">
        <v>29</v>
      </c>
      <c r="J9" s="147">
        <v>52</v>
      </c>
      <c r="K9" s="138"/>
      <c r="L9" s="138">
        <v>15.555555555555545</v>
      </c>
      <c r="M9" s="22"/>
    </row>
    <row r="10" spans="1:13" x14ac:dyDescent="0.25">
      <c r="A10" s="36" t="s">
        <v>15</v>
      </c>
      <c r="B10" s="148">
        <v>4131</v>
      </c>
      <c r="C10" s="148">
        <v>3912</v>
      </c>
      <c r="D10" s="148">
        <v>4485</v>
      </c>
      <c r="E10" s="148">
        <v>4316</v>
      </c>
      <c r="F10" s="148">
        <v>4737</v>
      </c>
      <c r="G10" s="148">
        <v>2841</v>
      </c>
      <c r="H10" s="148">
        <v>3675</v>
      </c>
      <c r="I10" s="148">
        <v>4148</v>
      </c>
      <c r="J10" s="148">
        <v>4646</v>
      </c>
      <c r="K10" s="139">
        <v>12.005785920925739</v>
      </c>
      <c r="L10" s="139">
        <v>-1.9210470762085707</v>
      </c>
      <c r="M10" s="22"/>
    </row>
    <row r="11" spans="1:13" x14ac:dyDescent="0.25">
      <c r="A11" s="85" t="s">
        <v>320</v>
      </c>
      <c r="B11" s="86"/>
      <c r="C11" s="86"/>
      <c r="D11" s="86"/>
      <c r="E11" s="86"/>
      <c r="F11" s="86"/>
      <c r="G11" s="86"/>
      <c r="H11" s="86"/>
      <c r="I11" s="86"/>
      <c r="J11" s="86"/>
    </row>
    <row r="12" spans="1:13" x14ac:dyDescent="0.25">
      <c r="A12" s="84" t="s">
        <v>70</v>
      </c>
      <c r="B12" s="86"/>
      <c r="C12" s="86"/>
      <c r="D12" s="86"/>
      <c r="E12" s="86"/>
      <c r="F12" s="86"/>
      <c r="G12" s="86"/>
      <c r="H12" s="86"/>
      <c r="I12" s="86"/>
      <c r="J12" s="86"/>
    </row>
    <row r="13" spans="1:13" s="113" customFormat="1" ht="18" customHeight="1" x14ac:dyDescent="0.2">
      <c r="A13" s="114"/>
      <c r="B13" s="115"/>
      <c r="C13" s="115"/>
      <c r="D13" s="115"/>
      <c r="E13" s="115"/>
      <c r="F13" s="115"/>
      <c r="G13" s="115"/>
      <c r="H13" s="115"/>
      <c r="I13" s="115"/>
      <c r="J13" s="115"/>
    </row>
    <row r="14" spans="1:13" x14ac:dyDescent="0.25">
      <c r="A14" s="83" t="s">
        <v>68</v>
      </c>
      <c r="B14" s="86"/>
      <c r="C14" s="86"/>
      <c r="D14" s="86"/>
      <c r="E14" s="86"/>
      <c r="F14" s="86"/>
      <c r="G14" s="86"/>
      <c r="H14" s="86"/>
      <c r="I14" s="86"/>
      <c r="J14" s="86"/>
      <c r="K14" s="163" t="s">
        <v>350</v>
      </c>
      <c r="L14" s="163"/>
    </row>
    <row r="15" spans="1:13" x14ac:dyDescent="0.25">
      <c r="A15" s="35" t="s">
        <v>16</v>
      </c>
      <c r="B15" s="133">
        <v>2015</v>
      </c>
      <c r="C15" s="133">
        <v>2016</v>
      </c>
      <c r="D15" s="133">
        <v>2017</v>
      </c>
      <c r="E15" s="133">
        <v>2018</v>
      </c>
      <c r="F15" s="133">
        <v>2019</v>
      </c>
      <c r="G15" s="133">
        <v>2020</v>
      </c>
      <c r="H15" s="133">
        <v>2021</v>
      </c>
      <c r="I15" s="133">
        <v>2022</v>
      </c>
      <c r="J15" s="133">
        <v>2023</v>
      </c>
      <c r="K15" s="136" t="s">
        <v>292</v>
      </c>
      <c r="L15" s="136" t="s">
        <v>307</v>
      </c>
    </row>
    <row r="16" spans="1:13" x14ac:dyDescent="0.25">
      <c r="A16" s="36" t="s">
        <v>19</v>
      </c>
      <c r="B16" s="42">
        <v>0.23117889130961025</v>
      </c>
      <c r="C16" s="42">
        <v>0.22622699386503067</v>
      </c>
      <c r="D16" s="42">
        <v>0.1625418060200669</v>
      </c>
      <c r="E16" s="42">
        <v>0.19879518072289157</v>
      </c>
      <c r="F16" s="42">
        <v>0.24720287101541061</v>
      </c>
      <c r="G16" s="42">
        <v>0.22069693769799367</v>
      </c>
      <c r="H16" s="42">
        <v>0.19047619047619047</v>
      </c>
      <c r="I16" s="42">
        <v>0.23095467695274832</v>
      </c>
      <c r="J16" s="42">
        <v>0.24321997417133018</v>
      </c>
      <c r="K16" s="137">
        <v>1.2265297218581854</v>
      </c>
      <c r="L16" s="137">
        <v>-0.39828968440804302</v>
      </c>
    </row>
    <row r="17" spans="1:12" x14ac:dyDescent="0.25">
      <c r="A17" s="95" t="s">
        <v>25</v>
      </c>
      <c r="B17" s="42">
        <v>9.731299927378359E-2</v>
      </c>
      <c r="C17" s="42">
        <v>9.4836400817995908E-2</v>
      </c>
      <c r="D17" s="42">
        <v>9.8327759197324421E-2</v>
      </c>
      <c r="E17" s="42">
        <v>8.8971269694161262E-2</v>
      </c>
      <c r="F17" s="42">
        <v>7.4097530082330595E-2</v>
      </c>
      <c r="G17" s="42">
        <v>6.8285814853924681E-2</v>
      </c>
      <c r="H17" s="42">
        <v>9.4693877551020406E-2</v>
      </c>
      <c r="I17" s="42">
        <v>8.1485053037608488E-2</v>
      </c>
      <c r="J17" s="42">
        <v>7.1674558760223855E-2</v>
      </c>
      <c r="K17" s="137">
        <v>-0.98104942773846315</v>
      </c>
      <c r="L17" s="137">
        <v>-0.242297132210674</v>
      </c>
    </row>
    <row r="18" spans="1:12" x14ac:dyDescent="0.25">
      <c r="A18" s="36" t="s">
        <v>20</v>
      </c>
      <c r="B18" s="42">
        <v>0.19728879206003389</v>
      </c>
      <c r="C18" s="42">
        <v>0.18021472392638035</v>
      </c>
      <c r="D18" s="42">
        <v>0.20401337792642141</v>
      </c>
      <c r="E18" s="42">
        <v>0.19138090824837814</v>
      </c>
      <c r="F18" s="42">
        <v>0.18830483428330166</v>
      </c>
      <c r="G18" s="42">
        <v>0.18936994016191483</v>
      </c>
      <c r="H18" s="42">
        <v>0.1926530612244898</v>
      </c>
      <c r="I18" s="42">
        <v>0.20009643201542912</v>
      </c>
      <c r="J18" s="42">
        <v>0.21480843736547567</v>
      </c>
      <c r="K18" s="140">
        <v>1.4712005350046549</v>
      </c>
      <c r="L18" s="140">
        <v>2.6503603082174005</v>
      </c>
    </row>
    <row r="19" spans="1:12" x14ac:dyDescent="0.25">
      <c r="A19" s="81" t="s">
        <v>17</v>
      </c>
      <c r="B19" s="42">
        <v>0.40450254175744371</v>
      </c>
      <c r="C19" s="42">
        <v>0.43047034764826175</v>
      </c>
      <c r="D19" s="42">
        <v>0.46688963210702339</v>
      </c>
      <c r="E19" s="42">
        <v>0.47196478220574606</v>
      </c>
      <c r="F19" s="42">
        <v>0.4462740130884526</v>
      </c>
      <c r="G19" s="42">
        <v>0.45406546990496305</v>
      </c>
      <c r="H19" s="42">
        <v>0.46312925170068026</v>
      </c>
      <c r="I19" s="42">
        <v>0.41538090646094505</v>
      </c>
      <c r="J19" s="42">
        <v>0.40228153250107618</v>
      </c>
      <c r="K19" s="137">
        <v>-1.3099373959868876</v>
      </c>
      <c r="L19" s="137">
        <v>-4.3992480587376424</v>
      </c>
    </row>
    <row r="20" spans="1:12" x14ac:dyDescent="0.25">
      <c r="A20" s="81" t="s">
        <v>319</v>
      </c>
      <c r="B20" s="42">
        <v>5.8339385136770755E-2</v>
      </c>
      <c r="C20" s="42">
        <v>5.7259713701431493E-2</v>
      </c>
      <c r="D20" s="42">
        <v>5.6856187290969896E-2</v>
      </c>
      <c r="E20" s="42">
        <v>3.8229842446709919E-2</v>
      </c>
      <c r="F20" s="42">
        <v>3.4621068186615998E-2</v>
      </c>
      <c r="G20" s="42">
        <v>5.9134107708553325E-2</v>
      </c>
      <c r="H20" s="42">
        <v>5.1972789115646262E-2</v>
      </c>
      <c r="I20" s="42">
        <v>6.5091610414657664E-2</v>
      </c>
      <c r="J20" s="42">
        <v>5.6823073611708998E-2</v>
      </c>
      <c r="K20" s="137">
        <v>-0.82685368029486661</v>
      </c>
      <c r="L20" s="137">
        <v>2.2202005425092999</v>
      </c>
    </row>
    <row r="21" spans="1:12" x14ac:dyDescent="0.25">
      <c r="A21" s="36" t="s">
        <v>67</v>
      </c>
      <c r="B21" s="42">
        <v>1.1377390462357783E-2</v>
      </c>
      <c r="C21" s="42">
        <v>1.0991820040899795E-2</v>
      </c>
      <c r="D21" s="42">
        <v>1.137123745819398E-2</v>
      </c>
      <c r="E21" s="42">
        <v>1.0658016682113068E-2</v>
      </c>
      <c r="F21" s="42">
        <v>9.4996833438885375E-3</v>
      </c>
      <c r="G21" s="42">
        <v>8.4477296726504746E-3</v>
      </c>
      <c r="H21" s="42">
        <v>7.0748299319727892E-3</v>
      </c>
      <c r="I21" s="42">
        <v>6.9913211186113794E-3</v>
      </c>
      <c r="J21" s="42">
        <v>1.1192423590185106E-2</v>
      </c>
      <c r="K21" s="137">
        <v>0.42011024715737261</v>
      </c>
      <c r="L21" s="137">
        <v>0.16927402462965679</v>
      </c>
    </row>
    <row r="22" spans="1:12" x14ac:dyDescent="0.25">
      <c r="A22" s="36" t="s">
        <v>15</v>
      </c>
      <c r="B22" s="43">
        <v>1</v>
      </c>
      <c r="C22" s="43">
        <v>1</v>
      </c>
      <c r="D22" s="43">
        <v>1</v>
      </c>
      <c r="E22" s="43">
        <v>1</v>
      </c>
      <c r="F22" s="43">
        <v>1</v>
      </c>
      <c r="G22" s="43">
        <v>1</v>
      </c>
      <c r="H22" s="43">
        <v>1</v>
      </c>
      <c r="I22" s="43">
        <v>1</v>
      </c>
      <c r="J22" s="43">
        <v>1</v>
      </c>
      <c r="K22" s="31"/>
    </row>
    <row r="23" spans="1:12" x14ac:dyDescent="0.25">
      <c r="A23" s="33" t="s">
        <v>320</v>
      </c>
    </row>
    <row r="24" spans="1:12" x14ac:dyDescent="0.25">
      <c r="A24" s="38" t="s">
        <v>70</v>
      </c>
    </row>
    <row r="28" spans="1:12" ht="16.5" customHeight="1" x14ac:dyDescent="0.25"/>
  </sheetData>
  <mergeCells count="2">
    <mergeCell ref="K2:L2"/>
    <mergeCell ref="K14:L14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7208E-522B-4039-9BA0-3C6D56082578}">
  <sheetPr>
    <tabColor theme="7"/>
  </sheetPr>
  <dimension ref="A1:T64"/>
  <sheetViews>
    <sheetView showGridLines="0" zoomScale="90" zoomScaleNormal="90" workbookViewId="0">
      <selection activeCell="A36" sqref="A36"/>
    </sheetView>
  </sheetViews>
  <sheetFormatPr baseColWidth="10" defaultRowHeight="15" x14ac:dyDescent="0.25"/>
  <cols>
    <col min="1" max="2" width="6.28515625" customWidth="1"/>
    <col min="3" max="3" width="13.42578125" customWidth="1"/>
    <col min="4" max="17" width="7.140625" customWidth="1"/>
    <col min="18" max="18" width="10.85546875" customWidth="1"/>
  </cols>
  <sheetData>
    <row r="1" spans="1:18" x14ac:dyDescent="0.25">
      <c r="C1" s="3" t="s">
        <v>343</v>
      </c>
    </row>
    <row r="2" spans="1:18" x14ac:dyDescent="0.25">
      <c r="C2" s="127" t="s">
        <v>344</v>
      </c>
    </row>
    <row r="3" spans="1:18" x14ac:dyDescent="0.25">
      <c r="C3" s="127"/>
      <c r="R3" s="154" t="s">
        <v>333</v>
      </c>
    </row>
    <row r="4" spans="1:18" s="63" customFormat="1" ht="27" customHeight="1" x14ac:dyDescent="0.25">
      <c r="A4" s="118" t="s">
        <v>328</v>
      </c>
      <c r="B4" s="118" t="s">
        <v>330</v>
      </c>
      <c r="C4" s="118" t="s">
        <v>69</v>
      </c>
      <c r="D4" s="118">
        <v>2009</v>
      </c>
      <c r="E4" s="118">
        <v>2010</v>
      </c>
      <c r="F4" s="118">
        <v>2011</v>
      </c>
      <c r="G4" s="118">
        <v>2012</v>
      </c>
      <c r="H4" s="118">
        <v>2013</v>
      </c>
      <c r="I4" s="118">
        <v>2014</v>
      </c>
      <c r="J4" s="118">
        <v>2015</v>
      </c>
      <c r="K4" s="118">
        <v>2016</v>
      </c>
      <c r="L4" s="118">
        <v>2017</v>
      </c>
      <c r="M4" s="118">
        <v>2018</v>
      </c>
      <c r="N4" s="118">
        <v>2019</v>
      </c>
      <c r="O4" s="118">
        <v>2020</v>
      </c>
      <c r="P4" s="118">
        <v>2021</v>
      </c>
      <c r="Q4" s="118">
        <v>2022</v>
      </c>
      <c r="R4" s="119" t="s">
        <v>334</v>
      </c>
    </row>
    <row r="5" spans="1:18" x14ac:dyDescent="0.25">
      <c r="A5" s="120">
        <v>0</v>
      </c>
      <c r="B5" s="120">
        <v>0</v>
      </c>
      <c r="C5" s="120" t="s">
        <v>27</v>
      </c>
      <c r="D5" s="121">
        <v>-0.34515991757926667</v>
      </c>
      <c r="E5" s="121">
        <v>-0.38843246364430944</v>
      </c>
      <c r="F5" s="121">
        <v>0.33819061969792247</v>
      </c>
      <c r="G5" s="121">
        <v>-0.49929981925971628</v>
      </c>
      <c r="H5" s="121">
        <v>-2.3535200851100856E-2</v>
      </c>
      <c r="I5" s="121">
        <v>-0.30286803586330185</v>
      </c>
      <c r="J5" s="121">
        <v>-0.30223358605333617</v>
      </c>
      <c r="K5" s="121">
        <v>-0.11497890045046649</v>
      </c>
      <c r="L5" s="121">
        <v>2.8316070065533185E-2</v>
      </c>
      <c r="M5" s="121">
        <v>1.0584862902364653</v>
      </c>
      <c r="N5" s="121">
        <v>0.54944769407828387</v>
      </c>
      <c r="O5" s="121">
        <v>0.61876883040866282</v>
      </c>
      <c r="P5" s="121">
        <v>1.5143132857950792</v>
      </c>
      <c r="Q5" s="121">
        <v>1.8993850084437747</v>
      </c>
      <c r="R5" s="121">
        <f t="shared" ref="R5" si="0">Q5-D5</f>
        <v>2.2445449260230412</v>
      </c>
    </row>
    <row r="6" spans="1:18" x14ac:dyDescent="0.25">
      <c r="A6" s="120">
        <v>0</v>
      </c>
      <c r="B6" s="120">
        <v>1</v>
      </c>
      <c r="C6" s="120" t="s">
        <v>331</v>
      </c>
      <c r="D6" s="121">
        <v>0.8940140411233376</v>
      </c>
      <c r="E6" s="121">
        <v>2.0518832546027204</v>
      </c>
      <c r="F6" s="121">
        <v>-0.32958157739544219</v>
      </c>
      <c r="G6" s="121">
        <v>2.3530257556165095</v>
      </c>
      <c r="H6" s="121">
        <v>2.4702017888137533</v>
      </c>
      <c r="I6" s="121">
        <v>2.4525361465023394</v>
      </c>
      <c r="J6" s="121">
        <v>4.148754804281956</v>
      </c>
      <c r="K6" s="121">
        <v>3.747804055872618</v>
      </c>
      <c r="L6" s="121">
        <v>5.4925230838795036</v>
      </c>
      <c r="M6" s="121">
        <v>5.6851596881717477</v>
      </c>
      <c r="N6" s="121">
        <v>1.5034767869297214</v>
      </c>
      <c r="O6" s="121">
        <v>3.6287152814744013</v>
      </c>
      <c r="P6" s="121">
        <v>1.7398229368651856</v>
      </c>
      <c r="Q6" s="121">
        <v>1.5711249047517084</v>
      </c>
      <c r="R6" s="121">
        <f>Q6-D6</f>
        <v>0.67711086362837081</v>
      </c>
    </row>
    <row r="7" spans="1:18" x14ac:dyDescent="0.25">
      <c r="A7" s="120">
        <v>1</v>
      </c>
      <c r="B7" s="120">
        <v>1</v>
      </c>
      <c r="C7" s="120" t="s">
        <v>39</v>
      </c>
      <c r="D7" s="121">
        <v>-0.59847483050931083</v>
      </c>
      <c r="E7" s="121">
        <v>-0.20173349254438339</v>
      </c>
      <c r="F7" s="121">
        <v>-0.66725597781571644</v>
      </c>
      <c r="G7" s="121">
        <v>0.28674044980411123</v>
      </c>
      <c r="H7" s="121">
        <v>0.31657989006542786</v>
      </c>
      <c r="I7" s="121">
        <v>1.4444588633515243</v>
      </c>
      <c r="J7" s="121">
        <v>-0.8218112559580788</v>
      </c>
      <c r="K7" s="121">
        <v>0.63001786190086151</v>
      </c>
      <c r="L7" s="121">
        <v>1.2117932953726822</v>
      </c>
      <c r="M7" s="121">
        <v>1.8971011417800716</v>
      </c>
      <c r="N7" s="121">
        <v>1.9428715226036928</v>
      </c>
      <c r="O7" s="121">
        <v>2.332986292718068</v>
      </c>
      <c r="P7" s="121">
        <v>3.418655324524094</v>
      </c>
      <c r="Q7" s="121">
        <v>4.2538200783555213</v>
      </c>
      <c r="R7" s="121">
        <f t="shared" ref="R7:R59" si="1">Q7-D7</f>
        <v>4.8522949088648319</v>
      </c>
    </row>
    <row r="8" spans="1:18" x14ac:dyDescent="0.25">
      <c r="A8" s="120">
        <v>0</v>
      </c>
      <c r="B8" s="120">
        <v>1</v>
      </c>
      <c r="C8" s="120" t="s">
        <v>37</v>
      </c>
      <c r="D8" s="121">
        <v>-0.36227915678043443</v>
      </c>
      <c r="E8" s="121">
        <v>-4.2995386424935615</v>
      </c>
      <c r="F8" s="121">
        <v>-6.2923992618279891</v>
      </c>
      <c r="G8" s="121">
        <v>-5.6957473991604308</v>
      </c>
      <c r="H8" s="121">
        <v>-3.7922872178621403</v>
      </c>
      <c r="I8" s="121">
        <v>-0.78890916833972136</v>
      </c>
      <c r="J8" s="121">
        <v>0.39642432722921861</v>
      </c>
      <c r="K8" s="121">
        <v>4.4341794934193182</v>
      </c>
      <c r="L8" s="121">
        <v>1.5762588469104257</v>
      </c>
      <c r="M8" s="121">
        <v>-3.3860122487883029</v>
      </c>
      <c r="N8" s="121">
        <v>-4.7809920707347251</v>
      </c>
      <c r="O8" s="121">
        <v>-5.9722272920849306</v>
      </c>
      <c r="P8" s="121">
        <v>-6.0629930441483637</v>
      </c>
      <c r="Q8" s="121">
        <v>-9.567799273995659</v>
      </c>
      <c r="R8" s="121">
        <f t="shared" si="1"/>
        <v>-9.2055201172152241</v>
      </c>
    </row>
    <row r="9" spans="1:18" x14ac:dyDescent="0.25">
      <c r="A9" s="120">
        <v>1</v>
      </c>
      <c r="B9" s="120">
        <v>1</v>
      </c>
      <c r="C9" s="120" t="str">
        <f>UPPER("France")</f>
        <v>FRANCE</v>
      </c>
      <c r="D9" s="121">
        <v>-0.31270764049078015</v>
      </c>
      <c r="E9" s="121">
        <v>-1.4254022614380935</v>
      </c>
      <c r="F9" s="121">
        <v>-1.2794531791743911</v>
      </c>
      <c r="G9" s="121">
        <v>-3.0350777634688595</v>
      </c>
      <c r="H9" s="121">
        <v>-4.0967231790328738</v>
      </c>
      <c r="I9" s="121">
        <v>-6.8156906726292394</v>
      </c>
      <c r="J9" s="121">
        <v>-3.8327816537650539</v>
      </c>
      <c r="K9" s="121">
        <v>-7.1931491728344392</v>
      </c>
      <c r="L9" s="121">
        <v>-4.0558432277146457</v>
      </c>
      <c r="M9" s="121">
        <v>-6.736144799966036</v>
      </c>
      <c r="N9" s="121">
        <v>-7.6011915712607729</v>
      </c>
      <c r="O9" s="121">
        <v>-6.2178162546169844</v>
      </c>
      <c r="P9" s="121">
        <v>-3.4372988692809532</v>
      </c>
      <c r="Q9" s="121">
        <v>-2.4281264593917609</v>
      </c>
      <c r="R9" s="121">
        <f t="shared" si="1"/>
        <v>-2.1154188189009808</v>
      </c>
    </row>
    <row r="10" spans="1:18" x14ac:dyDescent="0.25">
      <c r="A10" s="120">
        <v>1</v>
      </c>
      <c r="B10" s="120">
        <v>1</v>
      </c>
      <c r="C10" s="120" t="s">
        <v>53</v>
      </c>
      <c r="D10" s="121">
        <v>-3.3470663934326246</v>
      </c>
      <c r="E10" s="121">
        <v>-5.7859443041680381</v>
      </c>
      <c r="F10" s="121">
        <v>-5.2827301447896469</v>
      </c>
      <c r="G10" s="121">
        <v>-5.8586471255534827</v>
      </c>
      <c r="H10" s="121">
        <v>-8.0327392932508754</v>
      </c>
      <c r="I10" s="121">
        <v>-7.1745526402459108</v>
      </c>
      <c r="J10" s="121">
        <v>-7.9430660762859695</v>
      </c>
      <c r="K10" s="121">
        <v>-10.908344616435516</v>
      </c>
      <c r="L10" s="121">
        <v>-8.2909088691282129</v>
      </c>
      <c r="M10" s="121">
        <v>-8.8533928593210618</v>
      </c>
      <c r="N10" s="121">
        <v>-5.9053408716653859</v>
      </c>
      <c r="O10" s="121">
        <v>-3.5270013783681589</v>
      </c>
      <c r="P10" s="121">
        <v>-1.7476335980288116</v>
      </c>
      <c r="Q10" s="121">
        <v>0.11347818396945634</v>
      </c>
      <c r="R10" s="121">
        <f t="shared" si="1"/>
        <v>3.4605445774020809</v>
      </c>
    </row>
    <row r="11" spans="1:18" x14ac:dyDescent="0.25">
      <c r="A11" s="120">
        <v>1</v>
      </c>
      <c r="B11" s="120">
        <v>1</v>
      </c>
      <c r="C11" s="120" t="s">
        <v>47</v>
      </c>
      <c r="D11" s="121">
        <v>0.59713403946126531</v>
      </c>
      <c r="E11" s="121">
        <v>1.0048217950830722</v>
      </c>
      <c r="F11" s="121">
        <v>1.0967490149665164</v>
      </c>
      <c r="G11" s="121">
        <v>-2.5080360754468232</v>
      </c>
      <c r="H11" s="121">
        <v>-6.2346784221486464</v>
      </c>
      <c r="I11" s="121">
        <v>-11.58687770603305</v>
      </c>
      <c r="J11" s="121">
        <v>-12.268768071431781</v>
      </c>
      <c r="K11" s="121">
        <v>-12.371076720250489</v>
      </c>
      <c r="L11" s="121">
        <v>-8.5320304424036326</v>
      </c>
      <c r="M11" s="121">
        <v>-6.0455572368125363</v>
      </c>
      <c r="N11" s="121">
        <v>-4.457468276678302</v>
      </c>
      <c r="O11" s="121">
        <v>0.43521063985977321</v>
      </c>
      <c r="P11" s="121">
        <v>-2.2028157725209367</v>
      </c>
      <c r="Q11" s="121">
        <v>4.1028532262655615</v>
      </c>
      <c r="R11" s="121">
        <f t="shared" si="1"/>
        <v>3.5057191868042961</v>
      </c>
    </row>
    <row r="12" spans="1:18" x14ac:dyDescent="0.25">
      <c r="A12" s="122"/>
      <c r="B12" s="122"/>
      <c r="D12" s="123"/>
      <c r="E12" s="123"/>
      <c r="F12" s="123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</row>
    <row r="13" spans="1:18" x14ac:dyDescent="0.25">
      <c r="A13" s="122"/>
      <c r="B13" s="122"/>
      <c r="C13" s="120" t="s">
        <v>328</v>
      </c>
      <c r="D13" s="121">
        <v>-0.18090600288393652</v>
      </c>
      <c r="E13" s="121">
        <v>-0.57922411141311991</v>
      </c>
      <c r="F13" s="121">
        <v>-0.62437929284644178</v>
      </c>
      <c r="G13" s="121">
        <v>-1.629866084562239</v>
      </c>
      <c r="H13" s="121">
        <v>-2.5832107802308055</v>
      </c>
      <c r="I13" s="121">
        <v>-3.3772300741467145</v>
      </c>
      <c r="J13" s="121">
        <v>-3.8748850222911435</v>
      </c>
      <c r="K13" s="121">
        <v>-4.1636500077491068</v>
      </c>
      <c r="L13" s="121">
        <v>-3.2469121940122516</v>
      </c>
      <c r="M13" s="121">
        <v>-1.9800425883647392</v>
      </c>
      <c r="N13" s="121">
        <v>-0.36657622583162414</v>
      </c>
      <c r="O13" s="121">
        <v>1.4795558474939572</v>
      </c>
      <c r="P13" s="121">
        <v>2.3288708418792532</v>
      </c>
      <c r="Q13" s="121">
        <v>4.0267973622222435</v>
      </c>
      <c r="R13" s="121">
        <f t="shared" si="1"/>
        <v>4.2077033651061804</v>
      </c>
    </row>
    <row r="14" spans="1:18" x14ac:dyDescent="0.25">
      <c r="A14" s="122"/>
      <c r="B14" s="122"/>
      <c r="C14" s="120" t="s">
        <v>330</v>
      </c>
      <c r="D14" s="121">
        <v>0.31810789025424646</v>
      </c>
      <c r="E14" s="121">
        <v>0.421730596624312</v>
      </c>
      <c r="F14" s="121">
        <v>-8.094740338126373E-2</v>
      </c>
      <c r="G14" s="121">
        <v>-0.12045106283920493</v>
      </c>
      <c r="H14" s="121">
        <v>1.2420353585091606E-2</v>
      </c>
      <c r="I14" s="121">
        <v>-7.5998357249741945E-3</v>
      </c>
      <c r="J14" s="121">
        <v>0.44593699596247249</v>
      </c>
      <c r="K14" s="121">
        <v>0.38006066362371049</v>
      </c>
      <c r="L14" s="121">
        <v>0.57397620346963918</v>
      </c>
      <c r="M14" s="121">
        <v>0.91401302212381041</v>
      </c>
      <c r="N14" s="121">
        <v>0.86854994427752086</v>
      </c>
      <c r="O14" s="121">
        <v>1.6316800114860093</v>
      </c>
      <c r="P14" s="121">
        <v>1.0969169334306299</v>
      </c>
      <c r="Q14" s="121">
        <v>1.6230282651316674</v>
      </c>
      <c r="R14" s="121">
        <f t="shared" si="1"/>
        <v>1.304920374877421</v>
      </c>
    </row>
    <row r="15" spans="1:18" x14ac:dyDescent="0.25">
      <c r="A15" s="122"/>
      <c r="B15" s="122"/>
      <c r="C15" s="125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</row>
    <row r="16" spans="1:18" x14ac:dyDescent="0.25">
      <c r="A16" s="120">
        <v>0</v>
      </c>
      <c r="B16" s="120">
        <v>0</v>
      </c>
      <c r="C16" s="120" t="s">
        <v>12</v>
      </c>
      <c r="D16" s="121">
        <v>-0.42075836447379855</v>
      </c>
      <c r="E16" s="121">
        <v>-0.43524246111062825</v>
      </c>
      <c r="F16" s="121">
        <v>-1.0927096549926132</v>
      </c>
      <c r="G16" s="121">
        <v>-2.2878413139827929</v>
      </c>
      <c r="H16" s="121">
        <v>0.13289015381941427</v>
      </c>
      <c r="I16" s="121">
        <v>-1.5459476840184234</v>
      </c>
      <c r="J16" s="121">
        <v>-0.9293056400451899</v>
      </c>
      <c r="K16" s="121">
        <v>3.5832745285478405</v>
      </c>
      <c r="L16" s="121">
        <v>-1.7550912488050752</v>
      </c>
      <c r="M16" s="121">
        <v>-3.4533327539758405</v>
      </c>
      <c r="N16" s="121">
        <v>-9.8128704266967931E-2</v>
      </c>
      <c r="O16" s="121">
        <v>-7.2680411923177193</v>
      </c>
      <c r="P16" s="121">
        <v>-7.3643564786651607</v>
      </c>
      <c r="Q16" s="121">
        <v>-13.315082123924565</v>
      </c>
      <c r="R16" s="121">
        <f t="shared" si="1"/>
        <v>-12.894323759450767</v>
      </c>
    </row>
    <row r="17" spans="1:18" x14ac:dyDescent="0.25">
      <c r="A17" s="120">
        <v>0</v>
      </c>
      <c r="B17" s="120">
        <v>1</v>
      </c>
      <c r="C17" s="120" t="s">
        <v>22</v>
      </c>
      <c r="D17" s="121">
        <v>3.8675377320547826</v>
      </c>
      <c r="E17" s="121">
        <v>9.6281588027349123</v>
      </c>
      <c r="F17" s="121">
        <v>7.4036620731991274</v>
      </c>
      <c r="G17" s="121">
        <v>-1.0617577951355812</v>
      </c>
      <c r="H17" s="121">
        <v>13.088609470586988</v>
      </c>
      <c r="I17" s="121">
        <v>8.6635147435490349</v>
      </c>
      <c r="J17" s="121">
        <v>7.5209785990982407</v>
      </c>
      <c r="K17" s="121">
        <v>8.6037573294384124</v>
      </c>
      <c r="L17" s="121">
        <v>2.4194788425308524</v>
      </c>
      <c r="M17" s="121">
        <v>4.1236690586566755</v>
      </c>
      <c r="N17" s="121">
        <v>6.9220094832878232</v>
      </c>
      <c r="O17" s="121">
        <v>3.7040272221163821</v>
      </c>
      <c r="P17" s="121">
        <v>0.47180817510213585</v>
      </c>
      <c r="Q17" s="121">
        <v>-4.3968755953514949</v>
      </c>
      <c r="R17" s="121">
        <f t="shared" si="1"/>
        <v>-8.2644133274062774</v>
      </c>
    </row>
    <row r="18" spans="1:18" x14ac:dyDescent="0.25">
      <c r="A18" s="120">
        <v>1</v>
      </c>
      <c r="B18" s="120">
        <v>1</v>
      </c>
      <c r="C18" s="120" t="s">
        <v>40</v>
      </c>
      <c r="D18" s="121">
        <v>3.2714188195361116</v>
      </c>
      <c r="E18" s="121">
        <v>-4.7894286253064298</v>
      </c>
      <c r="F18" s="121">
        <v>4.1361983782764469</v>
      </c>
      <c r="G18" s="121">
        <v>3.2972374127852158</v>
      </c>
      <c r="H18" s="121">
        <v>-2.6443254761455779</v>
      </c>
      <c r="I18" s="121">
        <v>1.6948700735432776</v>
      </c>
      <c r="J18" s="121">
        <v>2.2795523288704507</v>
      </c>
      <c r="K18" s="121">
        <v>3.9395926833867616</v>
      </c>
      <c r="L18" s="121">
        <v>6.6209805770318688</v>
      </c>
      <c r="M18" s="121">
        <v>3.9036620780690172</v>
      </c>
      <c r="N18" s="121">
        <v>9.0207769187252502</v>
      </c>
      <c r="O18" s="121">
        <v>11.445962662643787</v>
      </c>
      <c r="P18" s="121">
        <v>14.568025645860834</v>
      </c>
      <c r="Q18" s="121">
        <v>11.053909108052046</v>
      </c>
      <c r="R18" s="121">
        <f t="shared" si="1"/>
        <v>7.7824902885159348</v>
      </c>
    </row>
    <row r="19" spans="1:18" x14ac:dyDescent="0.25">
      <c r="A19" s="120">
        <v>1</v>
      </c>
      <c r="B19" s="120">
        <v>1</v>
      </c>
      <c r="C19" s="120" t="s">
        <v>41</v>
      </c>
      <c r="D19" s="121">
        <v>1.7825802008081304</v>
      </c>
      <c r="E19" s="121">
        <v>0.57089506550753022</v>
      </c>
      <c r="F19" s="121">
        <v>3.3970154279417164</v>
      </c>
      <c r="G19" s="121">
        <v>0.39083537406636465</v>
      </c>
      <c r="H19" s="121">
        <v>4.1506183421084852</v>
      </c>
      <c r="I19" s="121">
        <v>2.5096289947349089</v>
      </c>
      <c r="J19" s="121">
        <v>0.52942114607567037</v>
      </c>
      <c r="K19" s="121">
        <v>3.9365434063915754</v>
      </c>
      <c r="L19" s="121">
        <v>-3.9118433941471773</v>
      </c>
      <c r="M19" s="121">
        <v>-0.93195910371005264</v>
      </c>
      <c r="N19" s="121">
        <v>1.7591119750214277</v>
      </c>
      <c r="O19" s="121">
        <v>5.3509366964613685</v>
      </c>
      <c r="P19" s="121">
        <v>8.2022039916738088</v>
      </c>
      <c r="Q19" s="121">
        <v>4.290519774703073</v>
      </c>
      <c r="R19" s="121">
        <f t="shared" si="1"/>
        <v>2.5079395738949426</v>
      </c>
    </row>
    <row r="20" spans="1:18" x14ac:dyDescent="0.25">
      <c r="A20" s="120">
        <v>0</v>
      </c>
      <c r="B20" s="120">
        <v>0</v>
      </c>
      <c r="C20" s="120" t="s">
        <v>23</v>
      </c>
      <c r="D20" s="121">
        <v>-0.89160995978966895</v>
      </c>
      <c r="E20" s="121">
        <v>-0.28306575654472343</v>
      </c>
      <c r="F20" s="121">
        <v>-0.30019662289458143</v>
      </c>
      <c r="G20" s="121">
        <v>0.51507353147934654</v>
      </c>
      <c r="H20" s="121">
        <v>0.90493349829879377</v>
      </c>
      <c r="I20" s="121">
        <v>-1.0714619126620364</v>
      </c>
      <c r="J20" s="121">
        <v>-1.9262112307735568</v>
      </c>
      <c r="K20" s="121">
        <v>-1.7160025869583557</v>
      </c>
      <c r="L20" s="121">
        <v>-2.042433849787701</v>
      </c>
      <c r="M20" s="121">
        <v>-6.5137952366223324</v>
      </c>
      <c r="N20" s="121">
        <v>-6.7103281500435843</v>
      </c>
      <c r="O20" s="121">
        <v>-8.3694499901583104</v>
      </c>
      <c r="P20" s="121">
        <v>-9.9510446250316349</v>
      </c>
      <c r="Q20" s="121">
        <v>-11.034256108877203</v>
      </c>
      <c r="R20" s="121">
        <f t="shared" si="1"/>
        <v>-10.142646149087534</v>
      </c>
    </row>
    <row r="21" spans="1:18" x14ac:dyDescent="0.25">
      <c r="A21" s="120">
        <v>1</v>
      </c>
      <c r="B21" s="120">
        <v>0</v>
      </c>
      <c r="C21" s="120" t="s">
        <v>42</v>
      </c>
      <c r="D21" s="121">
        <v>0.30881654879773696</v>
      </c>
      <c r="E21" s="121">
        <v>-2.0650636492220653</v>
      </c>
      <c r="F21" s="121">
        <v>-5.1331923620933528</v>
      </c>
      <c r="G21" s="121">
        <v>0.48915601131541725</v>
      </c>
      <c r="H21" s="121">
        <v>0.72607256011315424</v>
      </c>
      <c r="I21" s="121">
        <v>-2.2819420084865629</v>
      </c>
      <c r="J21" s="121">
        <v>-2.7235586987270155</v>
      </c>
      <c r="K21" s="121">
        <v>-1.9990565770862803</v>
      </c>
      <c r="L21" s="121">
        <v>3.0645926449787835</v>
      </c>
      <c r="M21" s="121">
        <v>1.6030169731258841</v>
      </c>
      <c r="N21" s="121">
        <v>4.4035827439886841</v>
      </c>
      <c r="O21" s="121">
        <v>0.90051867043847234</v>
      </c>
      <c r="P21" s="121">
        <v>2.9975756718528994</v>
      </c>
      <c r="Q21" s="121">
        <v>4.496531824611032</v>
      </c>
      <c r="R21" s="121">
        <f t="shared" si="1"/>
        <v>4.1877152758132947</v>
      </c>
    </row>
    <row r="22" spans="1:18" x14ac:dyDescent="0.25">
      <c r="A22" s="120">
        <v>0</v>
      </c>
      <c r="B22" s="120">
        <v>1</v>
      </c>
      <c r="C22" s="120" t="s">
        <v>24</v>
      </c>
      <c r="D22" s="121">
        <v>-0.23755367871136263</v>
      </c>
      <c r="E22" s="121">
        <v>0.57614488463212898</v>
      </c>
      <c r="F22" s="121">
        <v>1.2327818894209839</v>
      </c>
      <c r="G22" s="121">
        <v>0.27143413147583806</v>
      </c>
      <c r="H22" s="121">
        <v>1.2291684806269045</v>
      </c>
      <c r="I22" s="121">
        <v>1.8584545058772313</v>
      </c>
      <c r="J22" s="121">
        <v>0.68816047017849358</v>
      </c>
      <c r="K22" s="121">
        <v>2.1202734000870702</v>
      </c>
      <c r="L22" s="121">
        <v>-2.3868080104484108</v>
      </c>
      <c r="M22" s="121">
        <v>0.61505520243796252</v>
      </c>
      <c r="N22" s="121">
        <v>8.2590004353504582</v>
      </c>
      <c r="O22" s="121">
        <v>6.9894427514148889</v>
      </c>
      <c r="P22" s="121">
        <v>3.2748245537657814</v>
      </c>
      <c r="Q22" s="121">
        <v>13.788576404005223</v>
      </c>
      <c r="R22" s="121">
        <f t="shared" si="1"/>
        <v>14.026130082716586</v>
      </c>
    </row>
    <row r="23" spans="1:18" x14ac:dyDescent="0.25">
      <c r="A23" s="120">
        <v>0</v>
      </c>
      <c r="B23" s="120">
        <v>1</v>
      </c>
      <c r="C23" s="120" t="s">
        <v>26</v>
      </c>
      <c r="D23" s="121">
        <v>3.2309240439405515E-2</v>
      </c>
      <c r="E23" s="121">
        <v>1.8024631381072667</v>
      </c>
      <c r="F23" s="121">
        <v>1.6884021617811196</v>
      </c>
      <c r="G23" s="121">
        <v>5.5886571109675147</v>
      </c>
      <c r="H23" s="121">
        <v>2.7555154790577454</v>
      </c>
      <c r="I23" s="121">
        <v>11.83839511249486</v>
      </c>
      <c r="J23" s="121">
        <v>11.382641132585325</v>
      </c>
      <c r="K23" s="121">
        <v>9.3383481172531297</v>
      </c>
      <c r="L23" s="121">
        <v>8.6177524525641758</v>
      </c>
      <c r="M23" s="121">
        <v>5.3643112259883683</v>
      </c>
      <c r="N23" s="121">
        <v>8.5745344533865957</v>
      </c>
      <c r="O23" s="121">
        <v>1.5686283263819538E-2</v>
      </c>
      <c r="P23" s="121">
        <v>2.1729278035598893</v>
      </c>
      <c r="Q23" s="121">
        <v>-5.7878476179286844</v>
      </c>
      <c r="R23" s="121">
        <f t="shared" si="1"/>
        <v>-5.8201568583680903</v>
      </c>
    </row>
    <row r="24" spans="1:18" x14ac:dyDescent="0.25">
      <c r="A24" s="120">
        <v>0</v>
      </c>
      <c r="B24" s="120">
        <v>1</v>
      </c>
      <c r="C24" s="120" t="s">
        <v>28</v>
      </c>
      <c r="D24" s="121">
        <v>-0.73642465411940672</v>
      </c>
      <c r="E24" s="121">
        <v>1.8322323320453695</v>
      </c>
      <c r="F24" s="121">
        <v>-0.16411149196061323</v>
      </c>
      <c r="G24" s="121">
        <v>-0.75512090240558394</v>
      </c>
      <c r="H24" s="121">
        <v>-3.5709834226598525</v>
      </c>
      <c r="I24" s="121">
        <v>2.4918771033279321</v>
      </c>
      <c r="J24" s="121">
        <v>3.3091536831609125</v>
      </c>
      <c r="K24" s="121">
        <v>2.5406126137355103</v>
      </c>
      <c r="L24" s="121">
        <v>7.716359217250405</v>
      </c>
      <c r="M24" s="121">
        <v>6.2788233827745232</v>
      </c>
      <c r="N24" s="121">
        <v>2.5271095600149569</v>
      </c>
      <c r="O24" s="121">
        <v>-2.0620603265611366</v>
      </c>
      <c r="P24" s="121">
        <v>-9.6911255141468295</v>
      </c>
      <c r="Q24" s="121">
        <v>-12.55257385018073</v>
      </c>
      <c r="R24" s="121">
        <f t="shared" si="1"/>
        <v>-11.816149196061323</v>
      </c>
    </row>
    <row r="25" spans="1:18" x14ac:dyDescent="0.25">
      <c r="A25" s="120">
        <v>0</v>
      </c>
      <c r="B25" s="120">
        <v>1</v>
      </c>
      <c r="C25" s="120" t="s">
        <v>29</v>
      </c>
      <c r="D25" s="121">
        <v>-4.5636406601650403</v>
      </c>
      <c r="E25" s="121">
        <v>-6.1890472618154533</v>
      </c>
      <c r="F25" s="121">
        <v>3.9384846211552884</v>
      </c>
      <c r="G25" s="121">
        <v>4.1260315078769692</v>
      </c>
      <c r="H25" s="121">
        <v>-9.50237809452363</v>
      </c>
      <c r="I25" s="121">
        <v>25.818957239309828</v>
      </c>
      <c r="J25" s="121">
        <v>3.0257561890472617</v>
      </c>
      <c r="K25" s="121">
        <v>4.6511627906976747</v>
      </c>
      <c r="L25" s="121">
        <v>7.1392850712678166</v>
      </c>
      <c r="M25" s="121">
        <v>-12.503128282070517</v>
      </c>
      <c r="N25" s="121">
        <v>5.0262565641410362</v>
      </c>
      <c r="O25" s="121">
        <v>41.197801950487623</v>
      </c>
      <c r="P25" s="121">
        <v>-19.04225806451613</v>
      </c>
      <c r="Q25" s="121">
        <v>11.227809452363092</v>
      </c>
      <c r="R25" s="121">
        <f t="shared" si="1"/>
        <v>15.791450112528132</v>
      </c>
    </row>
    <row r="26" spans="1:18" x14ac:dyDescent="0.25">
      <c r="A26" s="120">
        <v>1</v>
      </c>
      <c r="B26" s="120">
        <v>0</v>
      </c>
      <c r="C26" s="120" t="s">
        <v>44</v>
      </c>
      <c r="D26" s="121">
        <v>0.59420945884492948</v>
      </c>
      <c r="E26" s="121">
        <v>-1.2581473396998635</v>
      </c>
      <c r="F26" s="121">
        <v>-0.13479317871759891</v>
      </c>
      <c r="G26" s="121">
        <v>-3.0824038199181447</v>
      </c>
      <c r="H26" s="121">
        <v>-8.6645447930877673</v>
      </c>
      <c r="I26" s="121">
        <v>0.7382143701682583</v>
      </c>
      <c r="J26" s="121">
        <v>-7.2457180536607542</v>
      </c>
      <c r="K26" s="121">
        <v>-0.98529604365620738</v>
      </c>
      <c r="L26" s="121">
        <v>-3.1122373806275583</v>
      </c>
      <c r="M26" s="121">
        <v>-3.3591023192360163</v>
      </c>
      <c r="N26" s="121">
        <v>-3.4460472942246478</v>
      </c>
      <c r="O26" s="121">
        <v>-7.6117935425193268</v>
      </c>
      <c r="P26" s="121">
        <v>-3.4197362437471579</v>
      </c>
      <c r="Q26" s="121">
        <v>-1.5923901773533424</v>
      </c>
      <c r="R26" s="121">
        <f t="shared" si="1"/>
        <v>-2.186599636198272</v>
      </c>
    </row>
    <row r="27" spans="1:18" x14ac:dyDescent="0.25">
      <c r="A27" s="120">
        <v>1</v>
      </c>
      <c r="B27" s="120">
        <v>0</v>
      </c>
      <c r="C27" s="120" t="s">
        <v>43</v>
      </c>
      <c r="D27" s="121">
        <v>14.849624060150376</v>
      </c>
      <c r="E27" s="121">
        <v>20.601503759398497</v>
      </c>
      <c r="F27" s="121">
        <v>20.582706766917294</v>
      </c>
      <c r="G27" s="121">
        <v>22.725563909774436</v>
      </c>
      <c r="H27" s="121">
        <v>40.162894736842105</v>
      </c>
      <c r="I27" s="121">
        <v>22.462406015037594</v>
      </c>
      <c r="J27" s="121">
        <v>8.6779436090225577</v>
      </c>
      <c r="K27" s="121">
        <v>35.250627819548875</v>
      </c>
      <c r="L27" s="121">
        <v>46.340864661654138</v>
      </c>
      <c r="M27" s="121">
        <v>13.878447368421055</v>
      </c>
      <c r="N27" s="121">
        <v>34.260650375939854</v>
      </c>
      <c r="O27" s="121">
        <v>42.230563909774432</v>
      </c>
      <c r="P27" s="121">
        <v>43.703007518796994</v>
      </c>
      <c r="Q27" s="121">
        <v>40.507518796992478</v>
      </c>
      <c r="R27" s="121">
        <f t="shared" si="1"/>
        <v>25.657894736842103</v>
      </c>
    </row>
    <row r="28" spans="1:18" x14ac:dyDescent="0.25">
      <c r="A28" s="120">
        <v>1</v>
      </c>
      <c r="B28" s="120">
        <v>1</v>
      </c>
      <c r="C28" s="120" t="s">
        <v>327</v>
      </c>
      <c r="D28" s="121">
        <v>-2.5547052454732126</v>
      </c>
      <c r="E28" s="121">
        <v>4.6091021093895836</v>
      </c>
      <c r="F28" s="121">
        <v>-0.85913384356916189</v>
      </c>
      <c r="G28" s="121">
        <v>0.5506813515027067</v>
      </c>
      <c r="H28" s="121">
        <v>3.1280537614336383</v>
      </c>
      <c r="I28" s="121">
        <v>5.2896509240246408</v>
      </c>
      <c r="J28" s="121">
        <v>8.9509053574762003</v>
      </c>
      <c r="K28" s="121">
        <v>-1.3433974239313049</v>
      </c>
      <c r="L28" s="121">
        <v>-0.64714467052454738</v>
      </c>
      <c r="M28" s="121">
        <v>6.7777823408624229</v>
      </c>
      <c r="N28" s="121">
        <v>9.9545753220085889</v>
      </c>
      <c r="O28" s="121">
        <v>4.897285794287848</v>
      </c>
      <c r="P28" s="121">
        <v>7.9189210378943446</v>
      </c>
      <c r="Q28" s="121">
        <v>7.3607728206085499</v>
      </c>
      <c r="R28" s="121">
        <f t="shared" si="1"/>
        <v>9.9154780660817625</v>
      </c>
    </row>
    <row r="29" spans="1:18" x14ac:dyDescent="0.25">
      <c r="A29" s="120">
        <v>1</v>
      </c>
      <c r="B29" s="120">
        <v>1</v>
      </c>
      <c r="C29" s="120" t="s">
        <v>45</v>
      </c>
      <c r="D29" s="121">
        <v>7.3084996709804786</v>
      </c>
      <c r="E29" s="121">
        <v>5.8041493017474588</v>
      </c>
      <c r="F29" s="121">
        <v>7.9712875630620745</v>
      </c>
      <c r="G29" s="121">
        <v>2.2236970826935729</v>
      </c>
      <c r="H29" s="121">
        <v>7.8385135629158444</v>
      </c>
      <c r="I29" s="121">
        <v>8.744180010236164</v>
      </c>
      <c r="J29" s="121">
        <v>8.1964502449367558</v>
      </c>
      <c r="K29" s="121">
        <v>5.7380456240403594</v>
      </c>
      <c r="L29" s="121">
        <v>5.4714740074577755</v>
      </c>
      <c r="M29" s="121">
        <v>13.132126928419975</v>
      </c>
      <c r="N29" s="121">
        <v>6.0418585947210648</v>
      </c>
      <c r="O29" s="121">
        <v>11.721188857205528</v>
      </c>
      <c r="P29" s="121">
        <v>7.6352782042845657</v>
      </c>
      <c r="Q29" s="121">
        <v>10.396271112085984</v>
      </c>
      <c r="R29" s="121">
        <f t="shared" si="1"/>
        <v>3.0877714411055051</v>
      </c>
    </row>
    <row r="30" spans="1:18" x14ac:dyDescent="0.25">
      <c r="A30" s="120">
        <v>1</v>
      </c>
      <c r="B30" s="120">
        <v>1</v>
      </c>
      <c r="C30" s="120" t="s">
        <v>48</v>
      </c>
      <c r="D30" s="121">
        <v>4.7270427792133214</v>
      </c>
      <c r="E30" s="121">
        <v>12.632787826586277</v>
      </c>
      <c r="F30" s="121">
        <v>-0.28710878552971575</v>
      </c>
      <c r="G30" s="121">
        <v>1.7944300890037324</v>
      </c>
      <c r="H30" s="121">
        <v>6.2685414872236578</v>
      </c>
      <c r="I30" s="121">
        <v>0.74169767441860468</v>
      </c>
      <c r="J30" s="121">
        <v>-2.0241171403962102</v>
      </c>
      <c r="K30" s="121">
        <v>-2.7036080964685616</v>
      </c>
      <c r="L30" s="121">
        <v>-2.7371039333907552</v>
      </c>
      <c r="M30" s="121">
        <v>-5.8378782658627619</v>
      </c>
      <c r="N30" s="121">
        <v>6.8906115417743328</v>
      </c>
      <c r="O30" s="121">
        <v>22.4901894918174</v>
      </c>
      <c r="P30" s="121">
        <v>23.662552397358596</v>
      </c>
      <c r="Q30" s="121">
        <v>15.022968705139249</v>
      </c>
      <c r="R30" s="121">
        <f t="shared" si="1"/>
        <v>10.295925925925928</v>
      </c>
    </row>
    <row r="31" spans="1:18" x14ac:dyDescent="0.25">
      <c r="A31" s="120">
        <v>1</v>
      </c>
      <c r="B31" s="120">
        <v>1</v>
      </c>
      <c r="C31" s="120" t="s">
        <v>49</v>
      </c>
      <c r="D31" s="121">
        <v>-0.32091561938958713</v>
      </c>
      <c r="E31" s="121">
        <v>-0.37830210951526033</v>
      </c>
      <c r="F31" s="121">
        <v>-0.93050493716337523</v>
      </c>
      <c r="G31" s="121">
        <v>1.8755879712746859</v>
      </c>
      <c r="H31" s="121">
        <v>1.7306131059245959</v>
      </c>
      <c r="I31" s="121">
        <v>-0.26523895870736092</v>
      </c>
      <c r="J31" s="121">
        <v>0.31826463195691207</v>
      </c>
      <c r="K31" s="121">
        <v>-4.9485457809694795</v>
      </c>
      <c r="L31" s="121">
        <v>-3.91134829443447</v>
      </c>
      <c r="M31" s="121">
        <v>-2.1010682226211848</v>
      </c>
      <c r="N31" s="121">
        <v>6.8361490125673257</v>
      </c>
      <c r="O31" s="121">
        <v>7.3136175942549366</v>
      </c>
      <c r="P31" s="121">
        <v>11.345964991023338</v>
      </c>
      <c r="Q31" s="121">
        <v>12.576934470377019</v>
      </c>
      <c r="R31" s="121">
        <f t="shared" si="1"/>
        <v>12.897850089766607</v>
      </c>
    </row>
    <row r="32" spans="1:18" x14ac:dyDescent="0.25">
      <c r="A32" s="120">
        <v>1</v>
      </c>
      <c r="B32" s="120">
        <v>1</v>
      </c>
      <c r="C32" s="120" t="s">
        <v>50</v>
      </c>
      <c r="D32" s="121">
        <v>-1.5461267744869311</v>
      </c>
      <c r="E32" s="121">
        <v>-2.7647067895132271</v>
      </c>
      <c r="F32" s="121">
        <v>-7.3576139823638735</v>
      </c>
      <c r="G32" s="121">
        <v>-11.689311558385068</v>
      </c>
      <c r="H32" s="121">
        <v>-21.448807782039619</v>
      </c>
      <c r="I32" s="121">
        <v>-17.059452726481869</v>
      </c>
      <c r="J32" s="121">
        <v>-22.133512594408639</v>
      </c>
      <c r="K32" s="121">
        <v>-14.84054727351813</v>
      </c>
      <c r="L32" s="121">
        <v>-24.339305626952431</v>
      </c>
      <c r="M32" s="121">
        <v>-15.655027877733401</v>
      </c>
      <c r="N32" s="121">
        <v>-12.290588793546602</v>
      </c>
      <c r="O32" s="121">
        <v>-10.820815374273399</v>
      </c>
      <c r="P32" s="121">
        <v>-7.9514136581122239</v>
      </c>
      <c r="Q32" s="121">
        <v>-4.4163272569101197</v>
      </c>
      <c r="R32" s="121">
        <f t="shared" si="1"/>
        <v>-2.8702004824231886</v>
      </c>
    </row>
    <row r="33" spans="1:18" x14ac:dyDescent="0.25">
      <c r="A33" s="120">
        <v>1</v>
      </c>
      <c r="B33" s="120">
        <v>1</v>
      </c>
      <c r="C33" s="120" t="s">
        <v>51</v>
      </c>
      <c r="D33" s="121">
        <v>-4.0632725761064208</v>
      </c>
      <c r="E33" s="121">
        <v>-5.6179118700434891</v>
      </c>
      <c r="F33" s="121">
        <v>-3.5039536965975953</v>
      </c>
      <c r="G33" s="121">
        <v>-4.3686575850601175</v>
      </c>
      <c r="H33" s="121">
        <v>-5.0356344333589149</v>
      </c>
      <c r="I33" s="121">
        <v>-10.562995651061653</v>
      </c>
      <c r="J33" s="121">
        <v>-3.7895689434638014</v>
      </c>
      <c r="K33" s="121">
        <v>-3.7552232028651829</v>
      </c>
      <c r="L33" s="121">
        <v>-8.0386096188283442</v>
      </c>
      <c r="M33" s="121">
        <v>-4.5589236377590181</v>
      </c>
      <c r="N33" s="121">
        <v>-0.97424724993604506</v>
      </c>
      <c r="O33" s="121">
        <v>-4.4789799181376315</v>
      </c>
      <c r="P33" s="121">
        <v>-4.5235961882834488</v>
      </c>
      <c r="Q33" s="121">
        <v>-3.9189172422614478</v>
      </c>
      <c r="R33" s="121">
        <f t="shared" si="1"/>
        <v>0.14435533384497301</v>
      </c>
    </row>
    <row r="34" spans="1:18" x14ac:dyDescent="0.25">
      <c r="A34" s="120">
        <v>0</v>
      </c>
      <c r="B34" s="120">
        <v>1</v>
      </c>
      <c r="C34" s="120" t="s">
        <v>32</v>
      </c>
      <c r="D34" s="121">
        <v>15.499070055796652</v>
      </c>
      <c r="E34" s="121">
        <v>10.870012399256044</v>
      </c>
      <c r="F34" s="121">
        <v>2.9053713577185372</v>
      </c>
      <c r="G34" s="121">
        <v>0.61996280223186606</v>
      </c>
      <c r="H34" s="121">
        <v>5.4556726596404221</v>
      </c>
      <c r="I34" s="121">
        <v>-19.663155610663363</v>
      </c>
      <c r="J34" s="121">
        <v>9.0411221326720401</v>
      </c>
      <c r="K34" s="121">
        <v>18.516224426534407</v>
      </c>
      <c r="L34" s="121">
        <v>-2.138871667699938</v>
      </c>
      <c r="M34" s="121">
        <v>16.480675759454435</v>
      </c>
      <c r="N34" s="121">
        <v>10.332715437073777</v>
      </c>
      <c r="O34" s="121">
        <v>-3.4407935523868569</v>
      </c>
      <c r="P34" s="121">
        <v>37.590409175449473</v>
      </c>
      <c r="Q34" s="121">
        <v>21.314507129572224</v>
      </c>
      <c r="R34" s="121">
        <f t="shared" si="1"/>
        <v>5.8154370737755716</v>
      </c>
    </row>
    <row r="35" spans="1:18" x14ac:dyDescent="0.25">
      <c r="A35" s="120">
        <v>0</v>
      </c>
      <c r="B35" s="120">
        <v>0</v>
      </c>
      <c r="C35" s="120" t="s">
        <v>30</v>
      </c>
      <c r="D35" s="121">
        <v>-1.8085458116965205</v>
      </c>
      <c r="E35" s="121">
        <v>-2.9313631678238719</v>
      </c>
      <c r="F35" s="121">
        <v>-3.2053550382169322</v>
      </c>
      <c r="G35" s="121">
        <v>-2.1645825310694908</v>
      </c>
      <c r="H35" s="121">
        <v>-4.1974716533442242</v>
      </c>
      <c r="I35" s="121">
        <v>-3.3871163233949861</v>
      </c>
      <c r="J35" s="121">
        <v>-4.9028531419569408</v>
      </c>
      <c r="K35" s="121">
        <v>-6.6813232977419919</v>
      </c>
      <c r="L35" s="121">
        <v>-7.5947604877764165</v>
      </c>
      <c r="M35" s="121">
        <v>-9.7494953031098675</v>
      </c>
      <c r="N35" s="121">
        <v>-9.9122235836396531</v>
      </c>
      <c r="O35" s="121">
        <v>-11.6277923643931</v>
      </c>
      <c r="P35" s="121">
        <v>-10.253293657739658</v>
      </c>
      <c r="Q35" s="121">
        <v>-11.636991656456036</v>
      </c>
      <c r="R35" s="121">
        <f t="shared" si="1"/>
        <v>-9.828445844759516</v>
      </c>
    </row>
    <row r="36" spans="1:18" x14ac:dyDescent="0.25">
      <c r="A36" s="120">
        <v>0</v>
      </c>
      <c r="B36" s="120">
        <v>0</v>
      </c>
      <c r="C36" s="120" t="s">
        <v>31</v>
      </c>
      <c r="D36" s="121">
        <v>0.96895412084663601</v>
      </c>
      <c r="E36" s="121">
        <v>1.1831092586023413</v>
      </c>
      <c r="F36" s="121">
        <v>1.212013716447913</v>
      </c>
      <c r="G36" s="121">
        <v>2.9922608490008282</v>
      </c>
      <c r="H36" s="121">
        <v>3.2657029679555398</v>
      </c>
      <c r="I36" s="121">
        <v>4.0827460486382092</v>
      </c>
      <c r="J36" s="121">
        <v>4.1270880138741077</v>
      </c>
      <c r="K36" s="121">
        <v>5.3103602538331165</v>
      </c>
      <c r="L36" s="121">
        <v>10.639608214102717</v>
      </c>
      <c r="M36" s="121">
        <v>9.8242087422647906</v>
      </c>
      <c r="N36" s="121">
        <v>9.2838930274723097</v>
      </c>
      <c r="O36" s="121">
        <v>5.4721276260297191</v>
      </c>
      <c r="P36" s="121">
        <v>4.2919731189152968</v>
      </c>
      <c r="Q36" s="121">
        <v>1.3575209885302117</v>
      </c>
      <c r="R36" s="121">
        <f t="shared" si="1"/>
        <v>0.38856686768357573</v>
      </c>
    </row>
    <row r="37" spans="1:18" x14ac:dyDescent="0.25">
      <c r="A37" s="120">
        <v>1</v>
      </c>
      <c r="B37" s="120">
        <v>1</v>
      </c>
      <c r="C37" s="120" t="s">
        <v>52</v>
      </c>
      <c r="D37" s="121">
        <v>6.535224438902743</v>
      </c>
      <c r="E37" s="121">
        <v>5.7087194513715707</v>
      </c>
      <c r="F37" s="121">
        <v>-10.852150872817955</v>
      </c>
      <c r="G37" s="121">
        <v>-15.019912718204489</v>
      </c>
      <c r="H37" s="121">
        <v>-11.439763092269326</v>
      </c>
      <c r="I37" s="121">
        <v>-14.659968827930175</v>
      </c>
      <c r="J37" s="121">
        <v>-15.430467581047381</v>
      </c>
      <c r="K37" s="121">
        <v>3.4640293017456356</v>
      </c>
      <c r="L37" s="121">
        <v>-2.3402487531172071</v>
      </c>
      <c r="M37" s="121">
        <v>6.071462593516209</v>
      </c>
      <c r="N37" s="121">
        <v>20.213079800498754</v>
      </c>
      <c r="O37" s="121">
        <v>24.374613466334161</v>
      </c>
      <c r="P37" s="121">
        <v>2.3640305486284285</v>
      </c>
      <c r="Q37" s="121">
        <v>24.761976309226934</v>
      </c>
      <c r="R37" s="121">
        <f t="shared" si="1"/>
        <v>18.226751870324193</v>
      </c>
    </row>
    <row r="38" spans="1:18" x14ac:dyDescent="0.25">
      <c r="A38" s="120">
        <v>0</v>
      </c>
      <c r="B38" s="120">
        <v>1</v>
      </c>
      <c r="C38" s="120" t="s">
        <v>33</v>
      </c>
      <c r="D38" s="121">
        <v>-2.7490412117484238</v>
      </c>
      <c r="E38" s="121">
        <v>-4.4459634015069964</v>
      </c>
      <c r="F38" s="121">
        <v>-0.37524592495771186</v>
      </c>
      <c r="G38" s="121">
        <v>-3.3368303090881128</v>
      </c>
      <c r="H38" s="121">
        <v>-3.4505555128402272</v>
      </c>
      <c r="I38" s="121">
        <v>0.91491811471628492</v>
      </c>
      <c r="J38" s="121">
        <v>3.092803321543903</v>
      </c>
      <c r="K38" s="121">
        <v>-6.259107335076119</v>
      </c>
      <c r="L38" s="121">
        <v>5.2036444717822546E-2</v>
      </c>
      <c r="M38" s="121">
        <v>-1.2766542365062277</v>
      </c>
      <c r="N38" s="121">
        <v>2.4857573427648774</v>
      </c>
      <c r="O38" s="121">
        <v>4.0272604951560815</v>
      </c>
      <c r="P38" s="121">
        <v>3.2030089958480699</v>
      </c>
      <c r="Q38" s="121">
        <v>-6.9820736583115481E-2</v>
      </c>
      <c r="R38" s="121">
        <f t="shared" si="1"/>
        <v>2.6792204751653084</v>
      </c>
    </row>
    <row r="39" spans="1:18" x14ac:dyDescent="0.25">
      <c r="A39" s="120">
        <v>0</v>
      </c>
      <c r="B39" s="120">
        <v>1</v>
      </c>
      <c r="C39" s="120" t="s">
        <v>34</v>
      </c>
      <c r="D39" s="121">
        <v>-1.6704239890177832</v>
      </c>
      <c r="E39" s="121">
        <v>-2.349751642616869</v>
      </c>
      <c r="F39" s="121">
        <v>-0.47350398734110893</v>
      </c>
      <c r="G39" s="121">
        <v>-3.544116445031281</v>
      </c>
      <c r="H39" s="121">
        <v>-2.5066013811604684</v>
      </c>
      <c r="I39" s="121">
        <v>-3.9049530007230659</v>
      </c>
      <c r="J39" s="121">
        <v>-2.6883937460047993</v>
      </c>
      <c r="K39" s="121">
        <v>-1.7436915128841943</v>
      </c>
      <c r="L39" s="121">
        <v>-2.4716683957370558</v>
      </c>
      <c r="M39" s="121">
        <v>-2.8393222044075572</v>
      </c>
      <c r="N39" s="121">
        <v>-1.0972816917643855</v>
      </c>
      <c r="O39" s="121">
        <v>-2.2821402747650041</v>
      </c>
      <c r="P39" s="121">
        <v>-1.6229976840936005</v>
      </c>
      <c r="Q39" s="121">
        <v>-2.4401516342334979</v>
      </c>
      <c r="R39" s="121">
        <f t="shared" si="1"/>
        <v>-0.76972764521571468</v>
      </c>
    </row>
    <row r="40" spans="1:18" x14ac:dyDescent="0.25">
      <c r="A40" s="120">
        <v>0</v>
      </c>
      <c r="B40" s="120">
        <v>1</v>
      </c>
      <c r="C40" s="120" t="s">
        <v>329</v>
      </c>
      <c r="D40" s="121">
        <v>1.1180310056976281</v>
      </c>
      <c r="E40" s="121">
        <v>0.48359383419460278</v>
      </c>
      <c r="F40" s="121">
        <v>1.580205821297646</v>
      </c>
      <c r="G40" s="121">
        <v>2.8778737688264653</v>
      </c>
      <c r="H40" s="121">
        <v>-0.12617225387571221</v>
      </c>
      <c r="I40" s="121">
        <v>1.5830016342034361</v>
      </c>
      <c r="J40" s="121">
        <v>0.64324473300649265</v>
      </c>
      <c r="K40" s="121">
        <v>-0.93316461287045627</v>
      </c>
      <c r="L40" s="121">
        <v>-1.7428064131442957</v>
      </c>
      <c r="M40" s="121">
        <v>-2.8053822711010996</v>
      </c>
      <c r="N40" s="121">
        <v>-2.8029291992403165</v>
      </c>
      <c r="O40" s="121">
        <v>-5.8904933527671037</v>
      </c>
      <c r="P40" s="121">
        <v>-2.3834344772757392</v>
      </c>
      <c r="Q40" s="121">
        <v>-1.6150947396316417</v>
      </c>
      <c r="R40" s="121">
        <f t="shared" si="1"/>
        <v>-2.7331257453292697</v>
      </c>
    </row>
    <row r="41" spans="1:18" x14ac:dyDescent="0.25">
      <c r="A41" s="120">
        <v>1</v>
      </c>
      <c r="B41" s="120">
        <v>1</v>
      </c>
      <c r="C41" s="120" t="s">
        <v>54</v>
      </c>
      <c r="D41" s="121">
        <v>0.55169380999668982</v>
      </c>
      <c r="E41" s="121">
        <v>0.71720191989407478</v>
      </c>
      <c r="F41" s="121">
        <v>-1.6550810989738498</v>
      </c>
      <c r="G41" s="121">
        <v>1.3240648791790799</v>
      </c>
      <c r="H41" s="121">
        <v>-9.1691492883151273</v>
      </c>
      <c r="I41" s="121">
        <v>2.2619440582588544</v>
      </c>
      <c r="J41" s="121">
        <v>5.4617676266137041</v>
      </c>
      <c r="K41" s="121">
        <v>-8.4409136047666333</v>
      </c>
      <c r="L41" s="121">
        <v>2.730883813306852</v>
      </c>
      <c r="M41" s="121">
        <v>-1.2964803045349222</v>
      </c>
      <c r="N41" s="121">
        <v>-3.7901357166501155</v>
      </c>
      <c r="O41" s="121">
        <v>8.0271433300231703</v>
      </c>
      <c r="P41" s="121">
        <v>8.391261171797419</v>
      </c>
      <c r="Q41" s="121">
        <v>5.6824462098642829</v>
      </c>
      <c r="R41" s="121">
        <f t="shared" si="1"/>
        <v>5.1307523998675935</v>
      </c>
    </row>
    <row r="42" spans="1:18" x14ac:dyDescent="0.25">
      <c r="A42" s="120">
        <v>1</v>
      </c>
      <c r="B42" s="120">
        <v>1</v>
      </c>
      <c r="C42" s="120" t="s">
        <v>55</v>
      </c>
      <c r="D42" s="121">
        <v>-1.652285661832201</v>
      </c>
      <c r="E42" s="121">
        <v>-3.1209840279052692</v>
      </c>
      <c r="F42" s="121">
        <v>2.2642427024049936</v>
      </c>
      <c r="G42" s="121">
        <v>-0.73434918303653385</v>
      </c>
      <c r="H42" s="121">
        <v>6.1195777492197533E-2</v>
      </c>
      <c r="I42" s="121">
        <v>7.6494694327152571E-2</v>
      </c>
      <c r="J42" s="121">
        <v>-2.3866348448687353</v>
      </c>
      <c r="K42" s="121">
        <v>-1.1015237745548008</v>
      </c>
      <c r="L42" s="121">
        <v>-4.559083899394162</v>
      </c>
      <c r="M42" s="121">
        <v>1.1933174224343677</v>
      </c>
      <c r="N42" s="121">
        <v>0.38757315953736005</v>
      </c>
      <c r="O42" s="121">
        <v>-4.5182871305305676</v>
      </c>
      <c r="P42" s="121">
        <v>2.0531173122819899</v>
      </c>
      <c r="Q42" s="121">
        <v>9.482283825959243</v>
      </c>
      <c r="R42" s="121">
        <f t="shared" si="1"/>
        <v>11.134569487791444</v>
      </c>
    </row>
    <row r="43" spans="1:18" x14ac:dyDescent="0.25">
      <c r="A43" s="120">
        <v>1</v>
      </c>
      <c r="B43" s="120">
        <v>1</v>
      </c>
      <c r="C43" s="120" t="s">
        <v>56</v>
      </c>
      <c r="D43" s="121">
        <v>21.109974463738507</v>
      </c>
      <c r="E43" s="121">
        <v>32.005449438202248</v>
      </c>
      <c r="F43" s="121">
        <v>31.432814096016344</v>
      </c>
      <c r="G43" s="121">
        <v>46.754851889683351</v>
      </c>
      <c r="H43" s="121">
        <v>34.435536261491315</v>
      </c>
      <c r="I43" s="121">
        <v>48.068973442288048</v>
      </c>
      <c r="J43" s="121">
        <v>41.244708886619009</v>
      </c>
      <c r="K43" s="121">
        <v>34.380321756894787</v>
      </c>
      <c r="L43" s="121">
        <v>45.866772216547503</v>
      </c>
      <c r="M43" s="121">
        <v>45.577364657814094</v>
      </c>
      <c r="N43" s="121">
        <v>52.008835546475993</v>
      </c>
      <c r="O43" s="121">
        <v>29.297390194075586</v>
      </c>
      <c r="P43" s="121">
        <v>101.97359550561798</v>
      </c>
      <c r="Q43" s="121">
        <v>80.720122574055168</v>
      </c>
      <c r="R43" s="121">
        <f t="shared" si="1"/>
        <v>59.610148110316658</v>
      </c>
    </row>
    <row r="44" spans="1:18" x14ac:dyDescent="0.25">
      <c r="A44" s="120">
        <v>1</v>
      </c>
      <c r="B44" s="120">
        <v>0</v>
      </c>
      <c r="C44" s="120" t="s">
        <v>57</v>
      </c>
      <c r="D44" s="121">
        <v>4.7204063180827882</v>
      </c>
      <c r="E44" s="121">
        <v>-2.9048660130718953</v>
      </c>
      <c r="F44" s="121">
        <v>-1.4524324618736386</v>
      </c>
      <c r="G44" s="121">
        <v>7.9883801742919385</v>
      </c>
      <c r="H44" s="121">
        <v>12.745098039215685</v>
      </c>
      <c r="I44" s="121">
        <v>13.979662309368191</v>
      </c>
      <c r="J44" s="121">
        <v>19.48075163398693</v>
      </c>
      <c r="K44" s="121">
        <v>18.554825708061003</v>
      </c>
      <c r="L44" s="121">
        <v>5.8641971677559921</v>
      </c>
      <c r="M44" s="121">
        <v>19.517069716775598</v>
      </c>
      <c r="N44" s="121">
        <v>-11.437908496732025</v>
      </c>
      <c r="O44" s="121">
        <v>26.96078431372549</v>
      </c>
      <c r="P44" s="121">
        <v>24.963692810457516</v>
      </c>
      <c r="Q44" s="121">
        <v>33.1941394335512</v>
      </c>
      <c r="R44" s="121">
        <f t="shared" si="1"/>
        <v>28.473733115468413</v>
      </c>
    </row>
    <row r="45" spans="1:18" x14ac:dyDescent="0.25">
      <c r="A45" s="120">
        <v>0</v>
      </c>
      <c r="B45" s="120">
        <v>1</v>
      </c>
      <c r="C45" s="120" t="s">
        <v>35</v>
      </c>
      <c r="D45" s="121">
        <v>0.60112903606774215</v>
      </c>
      <c r="E45" s="121">
        <v>-0.1531363582681815</v>
      </c>
      <c r="F45" s="121">
        <v>0.9359801119588067</v>
      </c>
      <c r="G45" s="121">
        <v>-1.4364428277865697</v>
      </c>
      <c r="H45" s="121">
        <v>-2.8735692184141528</v>
      </c>
      <c r="I45" s="121">
        <v>3.021588681295321</v>
      </c>
      <c r="J45" s="121">
        <v>-0.44788010487280627</v>
      </c>
      <c r="K45" s="121">
        <v>0.12198044263882654</v>
      </c>
      <c r="L45" s="121">
        <v>-0.68764201525852098</v>
      </c>
      <c r="M45" s="121">
        <v>0.97567470534048228</v>
      </c>
      <c r="N45" s="121">
        <v>4.4035004842100287</v>
      </c>
      <c r="O45" s="121">
        <v>-4.5976332758579961</v>
      </c>
      <c r="P45" s="121">
        <v>-7.8796324727779501</v>
      </c>
      <c r="Q45" s="121">
        <v>-9.3445591326735489</v>
      </c>
      <c r="R45" s="121">
        <f t="shared" si="1"/>
        <v>-9.9456881687412917</v>
      </c>
    </row>
    <row r="46" spans="1:18" x14ac:dyDescent="0.25">
      <c r="A46" s="120">
        <v>1</v>
      </c>
      <c r="B46" s="120">
        <v>1</v>
      </c>
      <c r="C46" s="120" t="s">
        <v>59</v>
      </c>
      <c r="D46" s="121">
        <v>1.2650072034827273</v>
      </c>
      <c r="E46" s="121">
        <v>0.99093347740298787</v>
      </c>
      <c r="F46" s="121">
        <v>-9.2630758871245569E-2</v>
      </c>
      <c r="G46" s="121">
        <v>-1.8472814682576968</v>
      </c>
      <c r="H46" s="121">
        <v>-2.9014751479845908</v>
      </c>
      <c r="I46" s="121">
        <v>-2.000931754831031</v>
      </c>
      <c r="J46" s="121">
        <v>-5.3422092768329739</v>
      </c>
      <c r="K46" s="121">
        <v>-2.9155266372263458</v>
      </c>
      <c r="L46" s="121">
        <v>-3.3940571267499764</v>
      </c>
      <c r="M46" s="121">
        <v>0.1414516113877666</v>
      </c>
      <c r="N46" s="121">
        <v>4.9466785680729117</v>
      </c>
      <c r="O46" s="121">
        <v>6.1124949105828561</v>
      </c>
      <c r="P46" s="121">
        <v>8.7549907607504149</v>
      </c>
      <c r="Q46" s="121">
        <v>9.4786933508722484</v>
      </c>
      <c r="R46" s="121">
        <f t="shared" si="1"/>
        <v>8.2136861473895202</v>
      </c>
    </row>
    <row r="47" spans="1:18" x14ac:dyDescent="0.25">
      <c r="A47" s="120">
        <v>0</v>
      </c>
      <c r="B47" s="120">
        <v>1</v>
      </c>
      <c r="C47" s="120" t="s">
        <v>332</v>
      </c>
      <c r="D47" s="121">
        <v>-1.4944592357566559E-2</v>
      </c>
      <c r="E47" s="121">
        <v>-1.1231431921644364</v>
      </c>
      <c r="F47" s="121">
        <v>-3.0652834873775694</v>
      </c>
      <c r="G47" s="121">
        <v>-0.88353703959166774</v>
      </c>
      <c r="H47" s="121">
        <v>-5.564971030486964</v>
      </c>
      <c r="I47" s="121">
        <v>-9.5262725893226641</v>
      </c>
      <c r="J47" s="121">
        <v>0.30578935025520765</v>
      </c>
      <c r="K47" s="121">
        <v>-7.7296385708373574</v>
      </c>
      <c r="L47" s="121">
        <v>3.1498599806869914</v>
      </c>
      <c r="M47" s="121">
        <v>6.2698303214236448</v>
      </c>
      <c r="N47" s="121">
        <v>6.3951351910608354</v>
      </c>
      <c r="O47" s="121">
        <v>3.8620271761622296</v>
      </c>
      <c r="P47" s="121">
        <v>-3.8143192164436472</v>
      </c>
      <c r="Q47" s="121">
        <v>-3.4855159332321697</v>
      </c>
      <c r="R47" s="121">
        <f t="shared" si="1"/>
        <v>-3.4705713408746033</v>
      </c>
    </row>
    <row r="48" spans="1:18" x14ac:dyDescent="0.25">
      <c r="A48" s="120">
        <v>0</v>
      </c>
      <c r="B48" s="120">
        <v>1</v>
      </c>
      <c r="C48" s="120" t="s">
        <v>36</v>
      </c>
      <c r="D48" s="121">
        <v>5.7196191115399131</v>
      </c>
      <c r="E48" s="121">
        <v>3.4504282897772556</v>
      </c>
      <c r="F48" s="121">
        <v>9.1707831704350014</v>
      </c>
      <c r="G48" s="121">
        <v>9.7933596207894631</v>
      </c>
      <c r="H48" s="121">
        <v>9.9155082008473503</v>
      </c>
      <c r="I48" s="121">
        <v>15.304752716137424</v>
      </c>
      <c r="J48" s="121">
        <v>10.550639708041444</v>
      </c>
      <c r="K48" s="121">
        <v>16.730223583203994</v>
      </c>
      <c r="L48" s="121">
        <v>14.993003062208986</v>
      </c>
      <c r="M48" s="121">
        <v>8.7897185284617638</v>
      </c>
      <c r="N48" s="121">
        <v>21.142925458282647</v>
      </c>
      <c r="O48" s="121">
        <v>19.316221318008306</v>
      </c>
      <c r="P48" s="121">
        <v>20.892935945299719</v>
      </c>
      <c r="Q48" s="121">
        <v>21.416619824657072</v>
      </c>
      <c r="R48" s="121">
        <f t="shared" si="1"/>
        <v>15.697000713117159</v>
      </c>
    </row>
    <row r="49" spans="1:20" x14ac:dyDescent="0.25">
      <c r="A49" s="120">
        <v>1</v>
      </c>
      <c r="B49" s="120">
        <v>1</v>
      </c>
      <c r="C49" s="120" t="s">
        <v>60</v>
      </c>
      <c r="D49" s="121">
        <v>-1.2787400681044265</v>
      </c>
      <c r="E49" s="121">
        <v>0.73012107453651154</v>
      </c>
      <c r="F49" s="121">
        <v>-0.201229498757999</v>
      </c>
      <c r="G49" s="121">
        <v>-0.23041586471236575</v>
      </c>
      <c r="H49" s="121">
        <v>0.38638717531132277</v>
      </c>
      <c r="I49" s="121">
        <v>-0.7465888565365445</v>
      </c>
      <c r="J49" s="121">
        <v>-0.6354162759709816</v>
      </c>
      <c r="K49" s="121">
        <v>-0.72203309809340499</v>
      </c>
      <c r="L49" s="121">
        <v>-1.6934264422839658</v>
      </c>
      <c r="M49" s="121">
        <v>-1.355860928786458</v>
      </c>
      <c r="N49" s="121">
        <v>0.85240207932356182</v>
      </c>
      <c r="O49" s="121">
        <v>2.184605767490829</v>
      </c>
      <c r="P49" s="121">
        <v>3.0574330882231981</v>
      </c>
      <c r="Q49" s="121">
        <v>3.3894767145371696</v>
      </c>
      <c r="R49" s="121">
        <f t="shared" si="1"/>
        <v>4.6682167826415961</v>
      </c>
    </row>
    <row r="50" spans="1:20" x14ac:dyDescent="0.25">
      <c r="A50" s="120">
        <v>1</v>
      </c>
      <c r="B50" s="120">
        <v>1</v>
      </c>
      <c r="C50" s="120" t="s">
        <v>61</v>
      </c>
      <c r="D50" s="121">
        <v>1.0915794947085093</v>
      </c>
      <c r="E50" s="121">
        <v>2.725197895638344</v>
      </c>
      <c r="F50" s="121">
        <v>3.8164862054199551</v>
      </c>
      <c r="G50" s="121">
        <v>2.334780999571787</v>
      </c>
      <c r="H50" s="121">
        <v>-1.0723533370037317</v>
      </c>
      <c r="I50" s="121">
        <v>-2.8725965008870129</v>
      </c>
      <c r="J50" s="121">
        <v>-9.7086651985073722</v>
      </c>
      <c r="K50" s="121">
        <v>-8.490854591056463</v>
      </c>
      <c r="L50" s="121">
        <v>-7.3083899186395049</v>
      </c>
      <c r="M50" s="121">
        <v>-4.4872453661222238</v>
      </c>
      <c r="N50" s="121">
        <v>-1.7912855569829327</v>
      </c>
      <c r="O50" s="121">
        <v>-0.28357356089802405</v>
      </c>
      <c r="P50" s="121">
        <v>3.4202697742705084</v>
      </c>
      <c r="Q50" s="121">
        <v>2.6494736037193367</v>
      </c>
      <c r="R50" s="121">
        <f t="shared" si="1"/>
        <v>1.5578941090108274</v>
      </c>
    </row>
    <row r="51" spans="1:20" x14ac:dyDescent="0.25">
      <c r="A51" s="120">
        <v>1</v>
      </c>
      <c r="B51" s="120">
        <v>0</v>
      </c>
      <c r="C51" s="120" t="s">
        <v>62</v>
      </c>
      <c r="D51" s="121">
        <v>0.40208099059622865</v>
      </c>
      <c r="E51" s="121">
        <v>1.2037812023041701</v>
      </c>
      <c r="F51" s="121">
        <v>-2.4920816306434936</v>
      </c>
      <c r="G51" s="121">
        <v>-2.4087932647333954</v>
      </c>
      <c r="H51" s="121">
        <v>-2.0735891881246613</v>
      </c>
      <c r="I51" s="121">
        <v>-5.6266702771897004</v>
      </c>
      <c r="J51" s="121">
        <v>-1.2992856087834179</v>
      </c>
      <c r="K51" s="121">
        <v>-3.4096120328885822</v>
      </c>
      <c r="L51" s="121">
        <v>-1.065887450150165</v>
      </c>
      <c r="M51" s="121">
        <v>-1.8462901875830831</v>
      </c>
      <c r="N51" s="121">
        <v>1.5681157993205654</v>
      </c>
      <c r="O51" s="121">
        <v>0.53406873122938314</v>
      </c>
      <c r="P51" s="121">
        <v>-1.1257397469351582</v>
      </c>
      <c r="Q51" s="121">
        <v>-1.5650076313327754</v>
      </c>
      <c r="R51" s="121">
        <f t="shared" si="1"/>
        <v>-1.967088621929004</v>
      </c>
    </row>
    <row r="52" spans="1:20" x14ac:dyDescent="0.25">
      <c r="A52" s="120">
        <v>0</v>
      </c>
      <c r="B52" s="120">
        <v>0</v>
      </c>
      <c r="C52" s="120" t="s">
        <v>38</v>
      </c>
      <c r="D52" s="121">
        <v>-0.6034480348163348</v>
      </c>
      <c r="E52" s="121">
        <v>-0.47140858832991334</v>
      </c>
      <c r="F52" s="121">
        <v>-1.5715914642854458</v>
      </c>
      <c r="G52" s="121">
        <v>-0.46342383175111429</v>
      </c>
      <c r="H52" s="121">
        <v>-0.80490750971505021</v>
      </c>
      <c r="I52" s="121">
        <v>-0.96556324741996824</v>
      </c>
      <c r="J52" s="121">
        <v>1.1911117625393675</v>
      </c>
      <c r="K52" s="121">
        <v>1.9889861020286979</v>
      </c>
      <c r="L52" s="121">
        <v>1.3294773791537946</v>
      </c>
      <c r="M52" s="121">
        <v>-1.1544057846829174</v>
      </c>
      <c r="N52" s="121">
        <v>-1.4787689509249027</v>
      </c>
      <c r="O52" s="121">
        <v>-1.0722619342909328</v>
      </c>
      <c r="P52" s="121">
        <v>-3.2721116046932899</v>
      </c>
      <c r="Q52" s="121">
        <v>-7.4188107425530472</v>
      </c>
      <c r="R52" s="121">
        <f t="shared" si="1"/>
        <v>-6.8153627077367123</v>
      </c>
    </row>
    <row r="53" spans="1:20" x14ac:dyDescent="0.25">
      <c r="A53" s="120">
        <v>0</v>
      </c>
      <c r="B53" s="120">
        <v>0</v>
      </c>
      <c r="C53" s="120" t="s">
        <v>21</v>
      </c>
      <c r="D53" s="121">
        <v>5.8853433442828091</v>
      </c>
      <c r="E53" s="121">
        <v>13.699878773658689</v>
      </c>
      <c r="F53" s="121">
        <v>29.248134678554671</v>
      </c>
      <c r="G53" s="121">
        <v>25.666244329735651</v>
      </c>
      <c r="H53" s="121">
        <v>29.380290943219148</v>
      </c>
      <c r="I53" s="121">
        <v>27.252185984670735</v>
      </c>
      <c r="J53" s="121">
        <v>27.297712341623651</v>
      </c>
      <c r="K53" s="121">
        <v>19.915012513686847</v>
      </c>
      <c r="L53" s="121">
        <v>23.18002111684655</v>
      </c>
      <c r="M53" s="121">
        <v>24.766299077115594</v>
      </c>
      <c r="N53" s="121">
        <v>37.740219771625213</v>
      </c>
      <c r="O53" s="121">
        <v>41.496167683403733</v>
      </c>
      <c r="P53" s="121">
        <v>34.382656812138279</v>
      </c>
      <c r="Q53" s="121">
        <v>32.591545440325362</v>
      </c>
      <c r="R53" s="121">
        <f t="shared" si="1"/>
        <v>26.706202096042553</v>
      </c>
    </row>
    <row r="54" spans="1:20" x14ac:dyDescent="0.25">
      <c r="A54" s="120">
        <v>1</v>
      </c>
      <c r="B54" s="120">
        <v>1</v>
      </c>
      <c r="C54" s="120" t="s">
        <v>63</v>
      </c>
      <c r="D54" s="121">
        <v>-1.9419208979155531</v>
      </c>
      <c r="E54" s="121">
        <v>-1.73703901656868</v>
      </c>
      <c r="F54" s="121">
        <v>-0.65918407268840196</v>
      </c>
      <c r="G54" s="121">
        <v>-1.7691074291822555</v>
      </c>
      <c r="H54" s="121">
        <v>-7.3258503474078038</v>
      </c>
      <c r="I54" s="121">
        <v>-1.7281314804917156</v>
      </c>
      <c r="J54" s="121">
        <v>-4.961696419027259</v>
      </c>
      <c r="K54" s="121">
        <v>1.3539999999999999</v>
      </c>
      <c r="L54" s="121">
        <v>1.1134869053981828</v>
      </c>
      <c r="M54" s="121">
        <v>-4.926064136825226</v>
      </c>
      <c r="N54" s="121">
        <v>8.8315392838054521E-2</v>
      </c>
      <c r="O54" s="121">
        <v>6.1276119722073759</v>
      </c>
      <c r="P54" s="121">
        <v>1.5820416889363977</v>
      </c>
      <c r="Q54" s="121">
        <v>5.3144489577765901</v>
      </c>
      <c r="R54" s="121">
        <f t="shared" si="1"/>
        <v>7.2563698556921432</v>
      </c>
    </row>
    <row r="55" spans="1:20" x14ac:dyDescent="0.25">
      <c r="A55" s="120">
        <v>1</v>
      </c>
      <c r="B55" s="120">
        <v>1</v>
      </c>
      <c r="C55" s="120" t="s">
        <v>64</v>
      </c>
      <c r="D55" s="121">
        <v>3.7009433681073025</v>
      </c>
      <c r="E55" s="121">
        <v>-3.8002980625931446</v>
      </c>
      <c r="F55" s="121">
        <v>-3.9617481371087933</v>
      </c>
      <c r="G55" s="121">
        <v>-3.4401385991058122</v>
      </c>
      <c r="H55" s="121">
        <v>-3.7382011922503726</v>
      </c>
      <c r="I55" s="121">
        <v>-7.1410834575260811</v>
      </c>
      <c r="J55" s="121">
        <v>-6.8181818181818175</v>
      </c>
      <c r="K55" s="121">
        <v>-12.67511177347243</v>
      </c>
      <c r="L55" s="121">
        <v>-1.9696974664679583</v>
      </c>
      <c r="M55" s="121">
        <v>-1.3636363636363638</v>
      </c>
      <c r="N55" s="121">
        <v>4.2151013412816694</v>
      </c>
      <c r="O55" s="121">
        <v>-1.84302086438152</v>
      </c>
      <c r="P55" s="121">
        <v>4.3442622950819674</v>
      </c>
      <c r="Q55" s="121">
        <v>1.0134128166915053</v>
      </c>
      <c r="R55" s="121">
        <f t="shared" si="1"/>
        <v>-2.6875305514157972</v>
      </c>
    </row>
    <row r="56" spans="1:20" x14ac:dyDescent="0.25">
      <c r="A56" s="120">
        <v>0</v>
      </c>
      <c r="B56" s="120">
        <v>0</v>
      </c>
      <c r="C56" s="120" t="s">
        <v>18</v>
      </c>
      <c r="D56" s="121">
        <v>2.3190858663299361</v>
      </c>
      <c r="E56" s="121">
        <v>-0.7975340488860827</v>
      </c>
      <c r="F56" s="121">
        <v>2.3721592856498601</v>
      </c>
      <c r="G56" s="121">
        <v>-0.12523604221159917</v>
      </c>
      <c r="H56" s="121">
        <v>4.9864751510778387</v>
      </c>
      <c r="I56" s="121">
        <v>8.9448813926219888</v>
      </c>
      <c r="J56" s="121">
        <v>9.8555199783530263</v>
      </c>
      <c r="K56" s="121">
        <v>11.679426355190763</v>
      </c>
      <c r="L56" s="121">
        <v>-13.975074411472896</v>
      </c>
      <c r="M56" s="121">
        <v>-4.5204744295120403</v>
      </c>
      <c r="N56" s="121">
        <v>-3.2225498331379088</v>
      </c>
      <c r="O56" s="121">
        <v>-16.395648056282131</v>
      </c>
      <c r="P56" s="121">
        <v>-21.289199061964464</v>
      </c>
      <c r="Q56" s="121">
        <v>-21.625439704158023</v>
      </c>
      <c r="R56" s="121">
        <f t="shared" si="1"/>
        <v>-23.944525570487958</v>
      </c>
    </row>
    <row r="57" spans="1:20" x14ac:dyDescent="0.25">
      <c r="A57" s="120">
        <v>1</v>
      </c>
      <c r="B57" s="120">
        <v>1</v>
      </c>
      <c r="C57" s="120" t="s">
        <v>65</v>
      </c>
      <c r="D57" s="121">
        <v>0.17141485086734057</v>
      </c>
      <c r="E57" s="121">
        <v>0.58708323973542997</v>
      </c>
      <c r="F57" s="121">
        <v>6.4915512292524653</v>
      </c>
      <c r="G57" s="121">
        <v>6.5954548858105575</v>
      </c>
      <c r="H57" s="121">
        <v>11.449172594533882</v>
      </c>
      <c r="I57" s="121">
        <v>6.8428079371022097</v>
      </c>
      <c r="J57" s="121">
        <v>12.162079121427679</v>
      </c>
      <c r="K57" s="121">
        <v>10.151978035692</v>
      </c>
      <c r="L57" s="121">
        <v>8.3013902408586038</v>
      </c>
      <c r="M57" s="121">
        <v>16.383674029701734</v>
      </c>
      <c r="N57" s="121">
        <v>9.9798552352427308</v>
      </c>
      <c r="O57" s="121">
        <v>16.311104455260203</v>
      </c>
      <c r="P57" s="121">
        <v>13.224135779358543</v>
      </c>
      <c r="Q57" s="121">
        <v>14.578592287532761</v>
      </c>
      <c r="R57" s="121">
        <f t="shared" si="1"/>
        <v>14.407177436665419</v>
      </c>
    </row>
    <row r="58" spans="1:20" x14ac:dyDescent="0.25">
      <c r="A58" s="120">
        <v>0</v>
      </c>
      <c r="B58" s="120">
        <v>1</v>
      </c>
      <c r="C58" s="120" t="s">
        <v>46</v>
      </c>
      <c r="D58" s="121">
        <v>6.4409499110530035</v>
      </c>
      <c r="E58" s="121">
        <v>8.9450671924898746</v>
      </c>
      <c r="F58" s="121">
        <v>16.057348307863773</v>
      </c>
      <c r="G58" s="121">
        <v>17.429388944852864</v>
      </c>
      <c r="H58" s="121">
        <v>17.018065885076194</v>
      </c>
      <c r="I58" s="121">
        <v>12.873654542726708</v>
      </c>
      <c r="J58" s="121">
        <v>18.799729944059841</v>
      </c>
      <c r="K58" s="121">
        <v>16.941817948003514</v>
      </c>
      <c r="L58" s="121">
        <v>16.453558951497097</v>
      </c>
      <c r="M58" s="121">
        <v>18.367141050646207</v>
      </c>
      <c r="N58" s="121">
        <v>23.782476370105236</v>
      </c>
      <c r="O58" s="121">
        <v>19.767325374541869</v>
      </c>
      <c r="P58" s="121">
        <v>21.973787427395678</v>
      </c>
      <c r="Q58" s="121">
        <v>26.090768802109007</v>
      </c>
      <c r="R58" s="121">
        <f t="shared" si="1"/>
        <v>19.649818891056004</v>
      </c>
    </row>
    <row r="59" spans="1:20" x14ac:dyDescent="0.25">
      <c r="A59" s="120">
        <v>0</v>
      </c>
      <c r="B59" s="120">
        <v>1</v>
      </c>
      <c r="C59" s="120" t="s">
        <v>58</v>
      </c>
      <c r="D59" s="121">
        <v>-0.64931369697976826</v>
      </c>
      <c r="E59" s="121">
        <v>0.24187708584326922</v>
      </c>
      <c r="F59" s="121">
        <v>0.26888053397587691</v>
      </c>
      <c r="G59" s="121">
        <v>0.57445792308864063</v>
      </c>
      <c r="H59" s="121">
        <v>-0.74863404096215358</v>
      </c>
      <c r="I59" s="121">
        <v>0.9814073643249831</v>
      </c>
      <c r="J59" s="121">
        <v>1.5899214822815837</v>
      </c>
      <c r="K59" s="121">
        <v>-1.1059874260867157</v>
      </c>
      <c r="L59" s="121">
        <v>-3.9263470566241536</v>
      </c>
      <c r="M59" s="121">
        <v>-3.5141414980682146</v>
      </c>
      <c r="N59" s="121">
        <v>-7.6778488637779914</v>
      </c>
      <c r="O59" s="121">
        <v>-2.0893218672538185</v>
      </c>
      <c r="P59" s="121">
        <v>-7.7009444282885351</v>
      </c>
      <c r="Q59" s="121">
        <v>-8.8630163543960219</v>
      </c>
      <c r="R59" s="121">
        <f t="shared" si="1"/>
        <v>-8.2137026574162544</v>
      </c>
    </row>
    <row r="60" spans="1:20" x14ac:dyDescent="0.25">
      <c r="A60" s="122"/>
      <c r="B60" s="127" t="s">
        <v>335</v>
      </c>
      <c r="C60" s="125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28"/>
      <c r="P60" s="128"/>
      <c r="Q60" s="128"/>
      <c r="R60" s="128"/>
      <c r="T60" s="127" t="s">
        <v>336</v>
      </c>
    </row>
    <row r="61" spans="1:20" x14ac:dyDescent="0.25">
      <c r="B61" s="127" t="s">
        <v>353</v>
      </c>
      <c r="T61" s="127" t="s">
        <v>353</v>
      </c>
    </row>
    <row r="62" spans="1:20" x14ac:dyDescent="0.25">
      <c r="B62" s="127" t="s">
        <v>337</v>
      </c>
      <c r="T62" s="127" t="s">
        <v>337</v>
      </c>
    </row>
    <row r="63" spans="1:20" x14ac:dyDescent="0.25">
      <c r="B63" s="127" t="s">
        <v>338</v>
      </c>
      <c r="D63" s="63"/>
      <c r="E63" s="63"/>
      <c r="F63" s="63"/>
      <c r="T63" s="127" t="s">
        <v>338</v>
      </c>
    </row>
    <row r="64" spans="1:20" x14ac:dyDescent="0.25">
      <c r="B64" s="129" t="s">
        <v>339</v>
      </c>
      <c r="T64" s="129" t="s">
        <v>339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58"/>
  <sheetViews>
    <sheetView workbookViewId="0">
      <selection activeCell="B13" sqref="B13"/>
    </sheetView>
  </sheetViews>
  <sheetFormatPr baseColWidth="10" defaultRowHeight="15" x14ac:dyDescent="0.25"/>
  <cols>
    <col min="1" max="1" width="15.7109375" customWidth="1"/>
    <col min="2" max="2" width="42.7109375" customWidth="1"/>
  </cols>
  <sheetData>
    <row r="1" spans="1:3" s="48" customFormat="1" ht="31.5" customHeight="1" x14ac:dyDescent="0.2">
      <c r="A1" s="100" t="s">
        <v>135</v>
      </c>
    </row>
    <row r="2" spans="1:3" ht="54" customHeight="1" x14ac:dyDescent="0.25">
      <c r="A2" s="101" t="s">
        <v>71</v>
      </c>
      <c r="B2" s="101" t="s">
        <v>72</v>
      </c>
      <c r="C2" s="101" t="s">
        <v>73</v>
      </c>
    </row>
    <row r="3" spans="1:3" x14ac:dyDescent="0.25">
      <c r="A3" s="165" t="s">
        <v>74</v>
      </c>
      <c r="B3" s="102" t="s">
        <v>75</v>
      </c>
      <c r="C3" s="103">
        <v>2020</v>
      </c>
    </row>
    <row r="4" spans="1:3" x14ac:dyDescent="0.25">
      <c r="A4" s="166"/>
      <c r="B4" s="102" t="s">
        <v>76</v>
      </c>
      <c r="C4" s="103">
        <v>2021</v>
      </c>
    </row>
    <row r="5" spans="1:3" x14ac:dyDescent="0.25">
      <c r="A5" s="166"/>
      <c r="B5" s="102" t="s">
        <v>77</v>
      </c>
      <c r="C5" s="103">
        <v>2021</v>
      </c>
    </row>
    <row r="6" spans="1:3" x14ac:dyDescent="0.25">
      <c r="A6" s="166"/>
      <c r="B6" s="102" t="s">
        <v>78</v>
      </c>
      <c r="C6" s="103">
        <v>2017</v>
      </c>
    </row>
    <row r="7" spans="1:3" x14ac:dyDescent="0.25">
      <c r="A7" s="166"/>
      <c r="B7" s="104" t="s">
        <v>79</v>
      </c>
      <c r="C7" s="105">
        <v>2019</v>
      </c>
    </row>
    <row r="8" spans="1:3" x14ac:dyDescent="0.25">
      <c r="A8" s="166"/>
      <c r="B8" s="104" t="s">
        <v>80</v>
      </c>
      <c r="C8" s="105">
        <v>2019</v>
      </c>
    </row>
    <row r="9" spans="1:3" x14ac:dyDescent="0.25">
      <c r="A9" s="166"/>
      <c r="B9" s="102" t="s">
        <v>81</v>
      </c>
      <c r="C9" s="103">
        <v>2021</v>
      </c>
    </row>
    <row r="10" spans="1:3" x14ac:dyDescent="0.25">
      <c r="A10" s="166"/>
      <c r="B10" s="102" t="s">
        <v>82</v>
      </c>
      <c r="C10" s="103">
        <v>2020</v>
      </c>
    </row>
    <row r="11" spans="1:3" x14ac:dyDescent="0.25">
      <c r="A11" s="166"/>
      <c r="B11" s="104" t="s">
        <v>83</v>
      </c>
      <c r="C11" s="105">
        <v>2019</v>
      </c>
    </row>
    <row r="12" spans="1:3" x14ac:dyDescent="0.25">
      <c r="A12" s="166"/>
      <c r="B12" s="102" t="s">
        <v>84</v>
      </c>
      <c r="C12" s="103">
        <v>2022</v>
      </c>
    </row>
    <row r="13" spans="1:3" x14ac:dyDescent="0.25">
      <c r="A13" s="166"/>
      <c r="B13" s="102" t="s">
        <v>85</v>
      </c>
      <c r="C13" s="103">
        <v>2018</v>
      </c>
    </row>
    <row r="14" spans="1:3" x14ac:dyDescent="0.25">
      <c r="A14" s="166"/>
      <c r="B14" s="102" t="s">
        <v>86</v>
      </c>
      <c r="C14" s="103">
        <v>2017</v>
      </c>
    </row>
    <row r="15" spans="1:3" x14ac:dyDescent="0.25">
      <c r="A15" s="166"/>
      <c r="B15" s="106" t="s">
        <v>87</v>
      </c>
      <c r="C15" s="103">
        <v>2021</v>
      </c>
    </row>
    <row r="16" spans="1:3" x14ac:dyDescent="0.25">
      <c r="A16" s="166"/>
      <c r="B16" s="102" t="s">
        <v>88</v>
      </c>
      <c r="C16" s="103">
        <v>2020</v>
      </c>
    </row>
    <row r="17" spans="1:3" x14ac:dyDescent="0.25">
      <c r="A17" s="166"/>
      <c r="B17" s="102" t="s">
        <v>89</v>
      </c>
      <c r="C17" s="103">
        <v>2020</v>
      </c>
    </row>
    <row r="18" spans="1:3" x14ac:dyDescent="0.25">
      <c r="A18" s="166"/>
      <c r="B18" s="104" t="s">
        <v>90</v>
      </c>
      <c r="C18" s="105">
        <v>2019</v>
      </c>
    </row>
    <row r="19" spans="1:3" x14ac:dyDescent="0.25">
      <c r="A19" s="166"/>
      <c r="B19" s="102" t="s">
        <v>91</v>
      </c>
      <c r="C19" s="103">
        <v>2022</v>
      </c>
    </row>
    <row r="20" spans="1:3" x14ac:dyDescent="0.25">
      <c r="A20" s="166"/>
      <c r="B20" s="104" t="s">
        <v>92</v>
      </c>
      <c r="C20" s="103">
        <v>2018</v>
      </c>
    </row>
    <row r="21" spans="1:3" x14ac:dyDescent="0.25">
      <c r="A21" s="166"/>
      <c r="B21" s="102" t="s">
        <v>93</v>
      </c>
      <c r="C21" s="103">
        <v>2021</v>
      </c>
    </row>
    <row r="22" spans="1:3" x14ac:dyDescent="0.25">
      <c r="A22" s="166"/>
      <c r="B22" s="102" t="s">
        <v>94</v>
      </c>
      <c r="C22" s="103">
        <v>2016</v>
      </c>
    </row>
    <row r="23" spans="1:3" x14ac:dyDescent="0.25">
      <c r="A23" s="166"/>
      <c r="B23" s="102" t="s">
        <v>95</v>
      </c>
      <c r="C23" s="103">
        <v>2017</v>
      </c>
    </row>
    <row r="24" spans="1:3" x14ac:dyDescent="0.25">
      <c r="A24" s="166"/>
      <c r="B24" s="102" t="s">
        <v>96</v>
      </c>
      <c r="C24" s="103">
        <v>2015</v>
      </c>
    </row>
    <row r="25" spans="1:3" x14ac:dyDescent="0.25">
      <c r="A25" s="166"/>
      <c r="B25" s="102" t="s">
        <v>97</v>
      </c>
      <c r="C25" s="103">
        <v>2022</v>
      </c>
    </row>
    <row r="26" spans="1:3" x14ac:dyDescent="0.25">
      <c r="A26" s="166"/>
      <c r="B26" s="102" t="s">
        <v>98</v>
      </c>
      <c r="C26" s="103">
        <v>2020</v>
      </c>
    </row>
    <row r="27" spans="1:3" x14ac:dyDescent="0.25">
      <c r="A27" s="166"/>
      <c r="B27" s="102" t="s">
        <v>99</v>
      </c>
      <c r="C27" s="103">
        <v>2021</v>
      </c>
    </row>
    <row r="28" spans="1:3" x14ac:dyDescent="0.25">
      <c r="A28" s="166"/>
      <c r="B28" s="102" t="s">
        <v>100</v>
      </c>
      <c r="C28" s="103">
        <v>2017</v>
      </c>
    </row>
    <row r="29" spans="1:3" x14ac:dyDescent="0.25">
      <c r="A29" s="166"/>
      <c r="B29" s="102" t="s">
        <v>101</v>
      </c>
      <c r="C29" s="103">
        <v>2021</v>
      </c>
    </row>
    <row r="30" spans="1:3" x14ac:dyDescent="0.25">
      <c r="A30" s="166"/>
      <c r="B30" s="102" t="s">
        <v>102</v>
      </c>
      <c r="C30" s="103">
        <v>2021</v>
      </c>
    </row>
    <row r="31" spans="1:3" x14ac:dyDescent="0.25">
      <c r="A31" s="166"/>
      <c r="B31" s="102" t="s">
        <v>103</v>
      </c>
      <c r="C31" s="103">
        <v>2021</v>
      </c>
    </row>
    <row r="32" spans="1:3" x14ac:dyDescent="0.25">
      <c r="A32" s="166"/>
      <c r="B32" s="102" t="s">
        <v>104</v>
      </c>
      <c r="C32" s="103">
        <v>2021</v>
      </c>
    </row>
    <row r="33" spans="1:3" x14ac:dyDescent="0.25">
      <c r="A33" s="166"/>
      <c r="B33" s="102" t="s">
        <v>105</v>
      </c>
      <c r="C33" s="103">
        <v>2019</v>
      </c>
    </row>
    <row r="34" spans="1:3" x14ac:dyDescent="0.25">
      <c r="A34" s="166"/>
      <c r="B34" s="102" t="s">
        <v>106</v>
      </c>
      <c r="C34" s="103">
        <v>2018</v>
      </c>
    </row>
    <row r="35" spans="1:3" x14ac:dyDescent="0.25">
      <c r="A35" s="166"/>
      <c r="B35" s="102" t="s">
        <v>107</v>
      </c>
      <c r="C35" s="103">
        <v>2020</v>
      </c>
    </row>
    <row r="36" spans="1:3" x14ac:dyDescent="0.25">
      <c r="A36" s="166"/>
      <c r="B36" s="102" t="s">
        <v>108</v>
      </c>
      <c r="C36" s="103">
        <v>2021</v>
      </c>
    </row>
    <row r="37" spans="1:3" x14ac:dyDescent="0.25">
      <c r="A37" s="166"/>
      <c r="B37" s="102" t="s">
        <v>109</v>
      </c>
      <c r="C37" s="103">
        <v>2017</v>
      </c>
    </row>
    <row r="38" spans="1:3" x14ac:dyDescent="0.25">
      <c r="A38" s="166"/>
      <c r="B38" s="102" t="s">
        <v>110</v>
      </c>
      <c r="C38" s="103">
        <v>2017</v>
      </c>
    </row>
    <row r="39" spans="1:3" x14ac:dyDescent="0.25">
      <c r="A39" s="166"/>
      <c r="B39" s="102" t="s">
        <v>111</v>
      </c>
      <c r="C39" s="103">
        <v>2020</v>
      </c>
    </row>
    <row r="40" spans="1:3" x14ac:dyDescent="0.25">
      <c r="A40" s="166"/>
      <c r="B40" s="102" t="s">
        <v>112</v>
      </c>
      <c r="C40" s="103">
        <v>2021</v>
      </c>
    </row>
    <row r="41" spans="1:3" x14ac:dyDescent="0.25">
      <c r="A41" s="166"/>
      <c r="B41" s="102" t="s">
        <v>113</v>
      </c>
      <c r="C41" s="103">
        <v>2020</v>
      </c>
    </row>
    <row r="42" spans="1:3" x14ac:dyDescent="0.25">
      <c r="A42" s="166"/>
      <c r="B42" s="102" t="s">
        <v>114</v>
      </c>
      <c r="C42" s="103">
        <v>2021</v>
      </c>
    </row>
    <row r="43" spans="1:3" x14ac:dyDescent="0.25">
      <c r="A43" s="166"/>
      <c r="B43" s="102" t="s">
        <v>115</v>
      </c>
      <c r="C43" s="103">
        <v>2020</v>
      </c>
    </row>
    <row r="44" spans="1:3" x14ac:dyDescent="0.25">
      <c r="A44" s="167"/>
      <c r="B44" s="102" t="s">
        <v>116</v>
      </c>
      <c r="C44" s="103">
        <v>2016</v>
      </c>
    </row>
    <row r="45" spans="1:3" x14ac:dyDescent="0.25">
      <c r="A45" s="168" t="s">
        <v>117</v>
      </c>
      <c r="B45" s="107" t="s">
        <v>118</v>
      </c>
      <c r="C45" s="108">
        <v>2022</v>
      </c>
    </row>
    <row r="46" spans="1:3" x14ac:dyDescent="0.25">
      <c r="A46" s="169"/>
      <c r="B46" s="107" t="s">
        <v>119</v>
      </c>
      <c r="C46" s="108">
        <v>2020</v>
      </c>
    </row>
    <row r="47" spans="1:3" x14ac:dyDescent="0.25">
      <c r="A47" s="165" t="s">
        <v>120</v>
      </c>
      <c r="B47" s="102" t="s">
        <v>121</v>
      </c>
      <c r="C47" s="103">
        <v>2017</v>
      </c>
    </row>
    <row r="48" spans="1:3" x14ac:dyDescent="0.25">
      <c r="A48" s="166"/>
      <c r="B48" s="109" t="s">
        <v>314</v>
      </c>
      <c r="C48" s="110">
        <v>2023</v>
      </c>
    </row>
    <row r="49" spans="1:3" x14ac:dyDescent="0.25">
      <c r="A49" s="166"/>
      <c r="B49" s="102" t="s">
        <v>122</v>
      </c>
      <c r="C49" s="103">
        <v>2010</v>
      </c>
    </row>
    <row r="50" spans="1:3" x14ac:dyDescent="0.25">
      <c r="A50" s="166"/>
      <c r="B50" s="104" t="s">
        <v>123</v>
      </c>
      <c r="C50" s="105">
        <v>2019</v>
      </c>
    </row>
    <row r="51" spans="1:3" x14ac:dyDescent="0.25">
      <c r="A51" s="166"/>
      <c r="B51" s="102" t="s">
        <v>124</v>
      </c>
      <c r="C51" s="103">
        <v>2016</v>
      </c>
    </row>
    <row r="52" spans="1:3" x14ac:dyDescent="0.25">
      <c r="A52" s="167"/>
      <c r="B52" s="102" t="s">
        <v>125</v>
      </c>
      <c r="C52" s="103">
        <v>2019</v>
      </c>
    </row>
    <row r="53" spans="1:3" x14ac:dyDescent="0.25">
      <c r="A53" s="111" t="s">
        <v>126</v>
      </c>
      <c r="B53" s="107" t="s">
        <v>127</v>
      </c>
      <c r="C53" s="108">
        <v>2021</v>
      </c>
    </row>
    <row r="54" spans="1:3" x14ac:dyDescent="0.25">
      <c r="A54" s="165" t="s">
        <v>128</v>
      </c>
      <c r="B54" s="102" t="s">
        <v>129</v>
      </c>
      <c r="C54" s="103">
        <v>2018</v>
      </c>
    </row>
    <row r="55" spans="1:3" x14ac:dyDescent="0.25">
      <c r="A55" s="167"/>
      <c r="B55" s="102" t="s">
        <v>130</v>
      </c>
      <c r="C55" s="103">
        <v>2021</v>
      </c>
    </row>
    <row r="56" spans="1:3" x14ac:dyDescent="0.25">
      <c r="A56" s="168" t="s">
        <v>131</v>
      </c>
      <c r="B56" s="107" t="s">
        <v>132</v>
      </c>
      <c r="C56" s="108">
        <v>2021</v>
      </c>
    </row>
    <row r="57" spans="1:3" x14ac:dyDescent="0.25">
      <c r="A57" s="169"/>
      <c r="B57" s="107" t="s">
        <v>133</v>
      </c>
      <c r="C57" s="108">
        <v>2020</v>
      </c>
    </row>
    <row r="58" spans="1:3" ht="24.6" customHeight="1" x14ac:dyDescent="0.25">
      <c r="A58" s="164" t="s">
        <v>315</v>
      </c>
      <c r="B58" s="164"/>
      <c r="C58" s="164"/>
    </row>
  </sheetData>
  <mergeCells count="6">
    <mergeCell ref="A58:C58"/>
    <mergeCell ref="A3:A44"/>
    <mergeCell ref="A45:A46"/>
    <mergeCell ref="A47:A52"/>
    <mergeCell ref="A54:A55"/>
    <mergeCell ref="A56:A5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&amp;L&amp;"-,Gras"&amp;8&amp;K000000MENESR / DGESIP-DGRI / DSRHPADI / A1-2&amp;R&amp;D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4</vt:i4>
      </vt:variant>
    </vt:vector>
  </HeadingPairs>
  <TitlesOfParts>
    <vt:vector size="12" baseType="lpstr">
      <vt:lpstr>Sommaire</vt:lpstr>
      <vt:lpstr>Visa</vt:lpstr>
      <vt:lpstr>Court sejour</vt:lpstr>
      <vt:lpstr>Long sejour</vt:lpstr>
      <vt:lpstr>Sér Visa CS</vt:lpstr>
      <vt:lpstr>Sér Visa LS</vt:lpstr>
      <vt:lpstr>solde migratoire chercheur</vt:lpstr>
      <vt:lpstr>Label HRS4R-HRE</vt:lpstr>
      <vt:lpstr>Sommaire!_Toc182587515</vt:lpstr>
      <vt:lpstr>'Court sejour'!Zone_d_impression</vt:lpstr>
      <vt:lpstr>'Long sejour'!Zone_d_impression</vt:lpstr>
      <vt:lpstr>Sommaire!Zone_d_impression</vt:lpstr>
    </vt:vector>
  </TitlesOfParts>
  <Company>DGEF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LAURAIRE</dc:creator>
  <cp:lastModifiedBy>LOUIS MEURIC</cp:lastModifiedBy>
  <cp:lastPrinted>2022-07-27T16:11:15Z</cp:lastPrinted>
  <dcterms:created xsi:type="dcterms:W3CDTF">2018-03-07T14:26:12Z</dcterms:created>
  <dcterms:modified xsi:type="dcterms:W3CDTF">2025-05-12T15:21:51Z</dcterms:modified>
</cp:coreProperties>
</file>