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str-dgesip-dgri-a2-1-sup\_Publications\NFs\25.6 BTS Résultats session 2024\"/>
    </mc:Choice>
  </mc:AlternateContent>
  <bookViews>
    <workbookView xWindow="-75" yWindow="180" windowWidth="20730" windowHeight="11625"/>
  </bookViews>
  <sheets>
    <sheet name="Sommaire" sheetId="26" r:id="rId1"/>
    <sheet name="Tableau 1" sheetId="17" r:id="rId2"/>
    <sheet name="Tableau 2" sheetId="19" r:id="rId3"/>
    <sheet name="Tableau 3" sheetId="28" r:id="rId4"/>
    <sheet name="Tableau 4" sheetId="21" r:id="rId5"/>
    <sheet name="Annexe 1" sheetId="27" r:id="rId6"/>
    <sheet name="Annexe 2" sheetId="20" r:id="rId7"/>
    <sheet name="Annexe 3" sheetId="22" r:id="rId8"/>
    <sheet name="Annexe 4" sheetId="23" r:id="rId9"/>
  </sheets>
  <definedNames>
    <definedName name="_03_tableau3_bis" localSheetId="3">'Tableau 3'!$A$4:$E$21</definedName>
    <definedName name="_03_tableau3_bis">#REF!</definedName>
    <definedName name="_xlnm.Print_Titles" localSheetId="6">'Annexe 2'!$A:$B,'Annexe 2'!$1:$4</definedName>
    <definedName name="_xlnm.Print_Area" localSheetId="5">'Annexe 1'!$A$1:$K$28</definedName>
    <definedName name="_xlnm.Print_Area" localSheetId="6">'Annexe 2'!$A$1:$J$58</definedName>
    <definedName name="_xlnm.Print_Area" localSheetId="7">'Annexe 3'!$A$1:$K$30</definedName>
    <definedName name="_xlnm.Print_Area" localSheetId="8">'Annexe 4'!$A$1:$H$26</definedName>
    <definedName name="_xlnm.Print_Area" localSheetId="1">'Tableau 1'!$A$1:$D$20</definedName>
    <definedName name="_xlnm.Print_Area" localSheetId="2">'Tableau 2'!$A$1:$E$13</definedName>
    <definedName name="_xlnm.Print_Area" localSheetId="4">'Tableau 4'!$A$1:$D$23</definedName>
  </definedNames>
  <calcPr calcId="162913"/>
</workbook>
</file>

<file path=xl/calcChain.xml><?xml version="1.0" encoding="utf-8"?>
<calcChain xmlns="http://schemas.openxmlformats.org/spreadsheetml/2006/main">
  <c r="B12" i="26" l="1"/>
  <c r="B11" i="26"/>
  <c r="B10" i="26"/>
  <c r="B9" i="26"/>
  <c r="B7" i="26"/>
  <c r="B6" i="26"/>
  <c r="B5" i="26"/>
  <c r="B4" i="26"/>
</calcChain>
</file>

<file path=xl/sharedStrings.xml><?xml version="1.0" encoding="utf-8"?>
<sst xmlns="http://schemas.openxmlformats.org/spreadsheetml/2006/main" count="284" uniqueCount="185">
  <si>
    <t>Total</t>
  </si>
  <si>
    <t>-</t>
  </si>
  <si>
    <t>Hommes</t>
  </si>
  <si>
    <t>Femmes</t>
  </si>
  <si>
    <t>Présents</t>
  </si>
  <si>
    <t>Admis</t>
  </si>
  <si>
    <t>Scolaires (STS)</t>
  </si>
  <si>
    <t>Enseignement à distance</t>
  </si>
  <si>
    <t>Individuels</t>
  </si>
  <si>
    <t>Total BTS</t>
  </si>
  <si>
    <t>Apprentissage</t>
  </si>
  <si>
    <t>Formation continue</t>
  </si>
  <si>
    <t>Part des femmes parmi les 
présents (%)</t>
  </si>
  <si>
    <t>Présentes</t>
  </si>
  <si>
    <t>Admises</t>
  </si>
  <si>
    <t>20 Spécialités pluritechnologiques de production</t>
  </si>
  <si>
    <t>21 Agriculture, pêche, forêt et espaces verts</t>
  </si>
  <si>
    <t>22 Transformations</t>
  </si>
  <si>
    <t>23 Génie civil, construction et bois</t>
  </si>
  <si>
    <t>24 Matériaux souples</t>
  </si>
  <si>
    <t>25 Mécanique, électricité, électronique</t>
  </si>
  <si>
    <t>Total domaines de la production</t>
  </si>
  <si>
    <t>30 Spécialités plurivalentes des services</t>
  </si>
  <si>
    <t>31 Échanges et gestion</t>
  </si>
  <si>
    <t>32 Communication et information</t>
  </si>
  <si>
    <t>33 Services aux personnes</t>
  </si>
  <si>
    <t>34 Services à la collectivité</t>
  </si>
  <si>
    <t>Total domaines des services</t>
  </si>
  <si>
    <t xml:space="preserve">Total BTS </t>
  </si>
  <si>
    <t>Production</t>
  </si>
  <si>
    <t>Services</t>
  </si>
  <si>
    <t>Baccalauréat général</t>
  </si>
  <si>
    <t>Baccalauréat technologique</t>
  </si>
  <si>
    <t>Baccalauréat professionnel</t>
  </si>
  <si>
    <t>Autres diplômes (BT, BMA, étrangers, etc.)</t>
  </si>
  <si>
    <t>200</t>
  </si>
  <si>
    <t>Technologies industrielles fondamentales</t>
  </si>
  <si>
    <t>201</t>
  </si>
  <si>
    <t>Technologies de commandes des transformations industrielles</t>
  </si>
  <si>
    <t>Spécialités plurivalentes de l'agronomie et de l'agriculture</t>
  </si>
  <si>
    <t>Productions végétales, cultures spécialisées, protection des cultures</t>
  </si>
  <si>
    <t>Productions animales, élevages spécialisés, soins aux animaux</t>
  </si>
  <si>
    <t>Forêts, espaces verts, faune sauvage, pêche</t>
  </si>
  <si>
    <t>Aménagement paysager, parcs, jardins, espaces verts, terrains de sport</t>
  </si>
  <si>
    <t>220</t>
  </si>
  <si>
    <t>Spécialités pluritechnologiques des transformations</t>
  </si>
  <si>
    <t>221</t>
  </si>
  <si>
    <t>Agroalimentaire, alimentation, cuisine</t>
  </si>
  <si>
    <t>222</t>
  </si>
  <si>
    <t>Transformations chimiques et apparentées</t>
  </si>
  <si>
    <t>223</t>
  </si>
  <si>
    <t>Métallurgie</t>
  </si>
  <si>
    <t>224</t>
  </si>
  <si>
    <t>Matériaux de construction, verre, céramique</t>
  </si>
  <si>
    <t>225</t>
  </si>
  <si>
    <t>Plasturgie, materiaux composites</t>
  </si>
  <si>
    <t>227</t>
  </si>
  <si>
    <t>Énergie, génie climatique</t>
  </si>
  <si>
    <t>230</t>
  </si>
  <si>
    <t>Spécialités pluritechnologiques génie civil, construction, bois</t>
  </si>
  <si>
    <t>231</t>
  </si>
  <si>
    <t>Mines et carrières, génie civil, topographie</t>
  </si>
  <si>
    <t>232</t>
  </si>
  <si>
    <t>Bâtiment : construction et couverture</t>
  </si>
  <si>
    <t>233</t>
  </si>
  <si>
    <t>Bâtiment : finitions</t>
  </si>
  <si>
    <t>234</t>
  </si>
  <si>
    <t>Travail du bois et de l'ameublement</t>
  </si>
  <si>
    <t>241</t>
  </si>
  <si>
    <t>Textile</t>
  </si>
  <si>
    <t>Habillement</t>
  </si>
  <si>
    <t>Cuirs et peaux</t>
  </si>
  <si>
    <t>250</t>
  </si>
  <si>
    <t>Spécialités pluritechnologiques mécanique-électricité</t>
  </si>
  <si>
    <t>252</t>
  </si>
  <si>
    <t>Moteurs et mécanique auto</t>
  </si>
  <si>
    <t>253</t>
  </si>
  <si>
    <t>Mécanique aéronautique et spatiale</t>
  </si>
  <si>
    <t>254</t>
  </si>
  <si>
    <t>Structures métalliques</t>
  </si>
  <si>
    <t>255</t>
  </si>
  <si>
    <t>Électricité, électronique</t>
  </si>
  <si>
    <t>Total des spécialités de la production</t>
  </si>
  <si>
    <t>Spécialités plurivalentes des services</t>
  </si>
  <si>
    <t>311</t>
  </si>
  <si>
    <t>Transport, manutention, magasinage</t>
  </si>
  <si>
    <t>312</t>
  </si>
  <si>
    <t>Commerce, vente</t>
  </si>
  <si>
    <t>313</t>
  </si>
  <si>
    <t>Finances, banque, assurances</t>
  </si>
  <si>
    <t>314</t>
  </si>
  <si>
    <t>Comptabilité, gestion</t>
  </si>
  <si>
    <t>320</t>
  </si>
  <si>
    <t>Spécialités plurivalentes de la communication</t>
  </si>
  <si>
    <t>322</t>
  </si>
  <si>
    <t>Techniques de l'imprimerie et de l'édition</t>
  </si>
  <si>
    <t>323</t>
  </si>
  <si>
    <t>Techniques de l'image, du son, métiers du spectacle</t>
  </si>
  <si>
    <t>324</t>
  </si>
  <si>
    <t>Secrétariat, bureautique</t>
  </si>
  <si>
    <t>326</t>
  </si>
  <si>
    <t>Informatique, traitement de l'information</t>
  </si>
  <si>
    <t>Spécialités plurivalentes sanitaires et sociales</t>
  </si>
  <si>
    <t>331</t>
  </si>
  <si>
    <t>Santé</t>
  </si>
  <si>
    <t>332</t>
  </si>
  <si>
    <t>Travail social</t>
  </si>
  <si>
    <t>334</t>
  </si>
  <si>
    <t>Accueil, hôtellerie, tourisme</t>
  </si>
  <si>
    <t>336</t>
  </si>
  <si>
    <t>Coiffure, esthétique et autres soins</t>
  </si>
  <si>
    <t>343</t>
  </si>
  <si>
    <t>Nettoyage, assainissement, protection de l'environnement</t>
  </si>
  <si>
    <t>Application des droits et statuts des personnes </t>
  </si>
  <si>
    <t>Total des spécialités des services</t>
  </si>
  <si>
    <t xml:space="preserve"> Série STL</t>
  </si>
  <si>
    <t xml:space="preserve"> Série SMS, ST2S</t>
  </si>
  <si>
    <t xml:space="preserve"> Série hôtellerie</t>
  </si>
  <si>
    <t xml:space="preserve"> Autres séries (TMD, STAV)</t>
  </si>
  <si>
    <t xml:space="preserve"> Domaines de la production</t>
  </si>
  <si>
    <t xml:space="preserve"> Domaines des services</t>
  </si>
  <si>
    <t xml:space="preserve"> Domaine indéterminé</t>
  </si>
  <si>
    <t>Total admis</t>
  </si>
  <si>
    <t xml:space="preserve"> Série STT, STMG</t>
  </si>
  <si>
    <t xml:space="preserve"> Série STI, STI2D, STD2A</t>
  </si>
  <si>
    <t>Taux de 
succès (%)</t>
  </si>
  <si>
    <t>Taux de 
succès Hommes
(%)</t>
  </si>
  <si>
    <t>Taux de 
succès Femmes
 (%)</t>
  </si>
  <si>
    <t>Taux de
succès global 
(%)</t>
  </si>
  <si>
    <t>210</t>
  </si>
  <si>
    <t>211</t>
  </si>
  <si>
    <t>212</t>
  </si>
  <si>
    <t>213</t>
  </si>
  <si>
    <t>214</t>
  </si>
  <si>
    <t>242</t>
  </si>
  <si>
    <t>243</t>
  </si>
  <si>
    <t>300</t>
  </si>
  <si>
    <t>330</t>
  </si>
  <si>
    <t>345</t>
  </si>
  <si>
    <t>Taux de succès (%)</t>
  </si>
  <si>
    <t>Ensemble</t>
  </si>
  <si>
    <t>Les indicateurs publiés dans cette note sont des taux de succès bruts (rapport effectif des admis sur effectif des présents) et non des taux de réussite calculés sur des cohortes (rapport effectif des admis sur effectif des entrants en 1ère année de STS). De ce fait, ces chiffres sont à interpréter avec précaution.</t>
  </si>
  <si>
    <t>(1) Hors BTSA</t>
  </si>
  <si>
    <t>Sommaire</t>
  </si>
  <si>
    <t>Tableau 1</t>
  </si>
  <si>
    <t>Tableau 2</t>
  </si>
  <si>
    <t>Tableau 3</t>
  </si>
  <si>
    <t>Tableau 4</t>
  </si>
  <si>
    <t>Annexe 1</t>
  </si>
  <si>
    <t>Annexe 2</t>
  </si>
  <si>
    <t>Annexe 3</t>
  </si>
  <si>
    <t>Annexe 4</t>
  </si>
  <si>
    <t>dont : Public</t>
  </si>
  <si>
    <t>Privé sous contrat</t>
  </si>
  <si>
    <t>Privé hors contrat</t>
  </si>
  <si>
    <t>dont : BTS agricoles</t>
  </si>
  <si>
    <t>BTS maritimes</t>
  </si>
  <si>
    <t>Scientifique (S)</t>
  </si>
  <si>
    <t>Economique et social (ES)</t>
  </si>
  <si>
    <t>Littéraire (L)</t>
  </si>
  <si>
    <t>Total technologique</t>
  </si>
  <si>
    <t>Total professionnel</t>
  </si>
  <si>
    <t>Total général</t>
  </si>
  <si>
    <t>Autre</t>
  </si>
  <si>
    <t>Total autre</t>
  </si>
  <si>
    <t>Part des femmes parmi les diplômés (%)</t>
  </si>
  <si>
    <t>Total BTS (hors BTS agricoles) (1)</t>
  </si>
  <si>
    <t>(1) L’information sur le diplôme d’origine n’est pas disponible pour les BTS agricoles</t>
  </si>
  <si>
    <t xml:space="preserve">          31212 Négociation et relation client</t>
  </si>
  <si>
    <t xml:space="preserve">          31409 Assistant de gestion PME PMI à référentiel commun européen</t>
  </si>
  <si>
    <t>dont : 31213 Management commercial opérationnel</t>
  </si>
  <si>
    <t>344</t>
  </si>
  <si>
    <t>Sécurité des biens et des personnes</t>
  </si>
  <si>
    <t>Succès au BTS selon le mode de formation, session 2024</t>
  </si>
  <si>
    <t>Champ : France métropolitaine + DROM</t>
  </si>
  <si>
    <t>Succès au BTS selon la spécialité, session 2024</t>
  </si>
  <si>
    <t>Succès au BTS selon le domaine de spécialité et le sexe, session 2024</t>
  </si>
  <si>
    <t>Succès au BTS selon la spécialité détaillée, session 2024</t>
  </si>
  <si>
    <t>Répartition des admis au BTS selon la spécialité de formation, session 2024</t>
  </si>
  <si>
    <t>Origine des candidats au BTS (hors BTS agricoles) selon le diplôme, session 2024</t>
  </si>
  <si>
    <t>Succès au BTS  (hors BTS agricoles) aux sessions 2023 et 2024 selon le diplôme initial</t>
  </si>
  <si>
    <t>Domaines</t>
  </si>
  <si>
    <t>Catégories de spécialité</t>
  </si>
  <si>
    <t>Source : MESR-SIES / Systèmes d'information OCEAN et CYCLADES du MENESR et des ministères en charge de l'agriculture et de la mer.</t>
  </si>
  <si>
    <t>Succès au BTS en 2024 selon le diplôme initial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</si>
</sst>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2" x14ac:knownFonts="1">
    <font>
      <sz val="11"/>
      <color theme="1"/>
      <name val="Calibri"/>
      <family val="2"/>
      <scheme val="minor"/>
    </font>
    <font>
      <u/>
      <sz val="11"/>
      <color theme="10"/>
      <name val="Calibri"/>
      <family val="2"/>
    </font>
    <font>
      <sz val="11"/>
      <color theme="1"/>
      <name val="Calibri"/>
      <family val="2"/>
    </font>
    <font>
      <b/>
      <sz val="14"/>
      <color theme="1"/>
      <name val="Calibri"/>
      <family val="2"/>
    </font>
    <font>
      <b/>
      <sz val="11"/>
      <color theme="1"/>
      <name val="Calibri"/>
      <family val="2"/>
    </font>
    <font>
      <b/>
      <sz val="11"/>
      <color indexed="9"/>
      <name val="Calibri"/>
      <family val="2"/>
    </font>
    <font>
      <sz val="11"/>
      <color rgb="FF0070C0"/>
      <name val="Calibri"/>
      <family val="2"/>
    </font>
    <font>
      <i/>
      <sz val="11"/>
      <color theme="1"/>
      <name val="Calibri"/>
      <family val="2"/>
    </font>
    <font>
      <sz val="9"/>
      <color theme="1"/>
      <name val="Calibri"/>
      <family val="2"/>
    </font>
    <font>
      <b/>
      <sz val="11"/>
      <color rgb="FF0070C0"/>
      <name val="Calibri"/>
      <family val="2"/>
    </font>
    <font>
      <b/>
      <sz val="11"/>
      <color theme="0"/>
      <name val="Calibri"/>
      <family val="2"/>
    </font>
    <font>
      <b/>
      <sz val="8.5"/>
      <color indexed="9"/>
      <name val="Calibri"/>
      <family val="2"/>
    </font>
    <font>
      <sz val="8.5"/>
      <color theme="0"/>
      <name val="Calibri"/>
      <family val="2"/>
    </font>
    <font>
      <b/>
      <sz val="8.5"/>
      <color theme="0"/>
      <name val="Calibri"/>
      <family val="2"/>
    </font>
    <font>
      <b/>
      <i/>
      <sz val="8.5"/>
      <color theme="0"/>
      <name val="Calibri"/>
      <family val="2"/>
    </font>
    <font>
      <i/>
      <sz val="8.5"/>
      <color theme="0"/>
      <name val="Calibri"/>
      <family val="2"/>
    </font>
    <font>
      <b/>
      <sz val="8.5"/>
      <color indexed="9"/>
      <name val="Arial Narrow"/>
      <family val="2"/>
    </font>
    <font>
      <sz val="8.5"/>
      <color theme="0"/>
      <name val="Arial Narrow"/>
      <family val="2"/>
    </font>
    <font>
      <b/>
      <sz val="8.5"/>
      <color theme="0"/>
      <name val="Arial Narrow"/>
      <family val="2"/>
    </font>
    <font>
      <sz val="11"/>
      <color theme="0"/>
      <name val="Calibri"/>
      <family val="2"/>
    </font>
    <font>
      <sz val="14"/>
      <color theme="1"/>
      <name val="Calibri"/>
      <family val="2"/>
    </font>
    <font>
      <b/>
      <sz val="14"/>
      <color theme="1"/>
      <name val="Calibri"/>
      <family val="2"/>
    </font>
  </fonts>
  <fills count="4">
    <fill>
      <patternFill patternType="none"/>
    </fill>
    <fill>
      <patternFill patternType="gray125"/>
    </fill>
    <fill>
      <patternFill patternType="solid">
        <fgColor theme="0"/>
        <bgColor indexed="64"/>
      </patternFill>
    </fill>
    <fill>
      <patternFill patternType="solid">
        <fgColor rgb="FF1F497D"/>
        <bgColor indexed="64"/>
      </patternFill>
    </fill>
  </fills>
  <borders count="38">
    <border>
      <left/>
      <right/>
      <top/>
      <bottom/>
      <diagonal/>
    </border>
    <border>
      <left style="thin">
        <color indexed="9"/>
      </left>
      <right style="thin">
        <color indexed="9"/>
      </right>
      <top/>
      <bottom/>
      <diagonal/>
    </border>
    <border>
      <left/>
      <right style="thin">
        <color indexed="9"/>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9"/>
      </left>
      <right/>
      <top/>
      <bottom/>
      <diagonal/>
    </border>
    <border>
      <left style="thin">
        <color indexed="9"/>
      </left>
      <right style="thin">
        <color indexed="9"/>
      </right>
      <top/>
      <bottom style="thin">
        <color theme="0"/>
      </bottom>
      <diagonal/>
    </border>
    <border>
      <left/>
      <right style="thin">
        <color indexed="9"/>
      </right>
      <top/>
      <bottom style="thin">
        <color theme="0"/>
      </bottom>
      <diagonal/>
    </border>
    <border>
      <left/>
      <right style="thin">
        <color indexed="9"/>
      </right>
      <top style="thin">
        <color theme="0"/>
      </top>
      <bottom style="thin">
        <color theme="0"/>
      </bottom>
      <diagonal/>
    </border>
    <border>
      <left/>
      <right style="thin">
        <color indexed="9"/>
      </right>
      <top style="thin">
        <color theme="0"/>
      </top>
      <bottom/>
      <diagonal/>
    </border>
    <border>
      <left style="medium">
        <color theme="3" tint="-0.24994659260841701"/>
      </left>
      <right/>
      <top/>
      <bottom style="thin">
        <color indexed="9"/>
      </bottom>
      <diagonal/>
    </border>
    <border>
      <left style="thin">
        <color indexed="9"/>
      </left>
      <right style="thin">
        <color indexed="9"/>
      </right>
      <top style="thin">
        <color indexed="64"/>
      </top>
      <bottom/>
      <diagonal/>
    </border>
    <border>
      <left style="medium">
        <color theme="3" tint="-0.24994659260841701"/>
      </left>
      <right style="thin">
        <color indexed="9"/>
      </right>
      <top/>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indexed="9"/>
      </right>
      <top/>
      <bottom style="thin">
        <color indexed="64"/>
      </bottom>
      <diagonal/>
    </border>
    <border>
      <left style="thin">
        <color indexed="9"/>
      </left>
      <right style="thin">
        <color indexed="9"/>
      </right>
      <top/>
      <bottom style="thin">
        <color indexed="64"/>
      </bottom>
      <diagonal/>
    </border>
    <border>
      <left style="thin">
        <color indexed="9"/>
      </left>
      <right style="medium">
        <color theme="3" tint="-0.24994659260841701"/>
      </right>
      <top/>
      <bottom style="thin">
        <color indexed="64"/>
      </bottom>
      <diagonal/>
    </border>
    <border>
      <left style="thin">
        <color theme="0"/>
      </left>
      <right/>
      <top style="thin">
        <color theme="0"/>
      </top>
      <bottom/>
      <diagonal/>
    </border>
    <border>
      <left/>
      <right style="thin">
        <color theme="0"/>
      </right>
      <top style="thin">
        <color theme="0"/>
      </top>
      <bottom/>
      <diagonal/>
    </border>
    <border>
      <left/>
      <right/>
      <top/>
      <bottom style="thin">
        <color indexed="64"/>
      </bottom>
      <diagonal/>
    </border>
    <border>
      <left style="thin">
        <color theme="0"/>
      </left>
      <right/>
      <top/>
      <bottom style="thin">
        <color indexed="9"/>
      </bottom>
      <diagonal/>
    </border>
    <border>
      <left/>
      <right style="medium">
        <color theme="3" tint="-0.24994659260841701"/>
      </right>
      <top/>
      <bottom style="thin">
        <color indexed="9"/>
      </bottom>
      <diagonal/>
    </border>
    <border>
      <left style="thin">
        <color theme="0"/>
      </left>
      <right style="thin">
        <color indexed="9"/>
      </right>
      <top style="thin">
        <color theme="0"/>
      </top>
      <bottom style="thin">
        <color theme="0"/>
      </bottom>
      <diagonal/>
    </border>
    <border>
      <left style="thin">
        <color theme="0"/>
      </left>
      <right style="thin">
        <color indexed="9"/>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indexed="9"/>
      </left>
      <right/>
      <top style="thin">
        <color theme="0"/>
      </top>
      <bottom style="thin">
        <color theme="0"/>
      </bottom>
      <diagonal/>
    </border>
    <border>
      <left style="thin">
        <color indexed="9"/>
      </left>
      <right style="thin">
        <color indexed="9"/>
      </right>
      <top style="thin">
        <color theme="0"/>
      </top>
      <bottom style="thin">
        <color theme="0"/>
      </bottom>
      <diagonal/>
    </border>
  </borders>
  <cellStyleXfs count="1">
    <xf numFmtId="0" fontId="0" fillId="0" borderId="0"/>
  </cellStyleXfs>
  <cellXfs count="136">
    <xf numFmtId="0" fontId="0" fillId="0" borderId="0" xfId="0"/>
    <xf numFmtId="0" fontId="1" fillId="0" borderId="0" xfId="0" applyFont="1"/>
    <xf numFmtId="0" fontId="2" fillId="0" borderId="0" xfId="0" applyFont="1" applyAlignment="1">
      <alignment vertical="center" wrapText="1"/>
    </xf>
    <xf numFmtId="0" fontId="3" fillId="0" borderId="0" xfId="0" applyFont="1"/>
    <xf numFmtId="164" fontId="4" fillId="2" borderId="1" xfId="0" applyNumberFormat="1" applyFont="1" applyFill="1" applyBorder="1" applyAlignment="1">
      <alignment vertical="center"/>
    </xf>
    <xf numFmtId="3" fontId="2" fillId="2" borderId="1" xfId="0" applyNumberFormat="1" applyFont="1" applyFill="1" applyBorder="1" applyAlignment="1">
      <alignment vertical="center"/>
    </xf>
    <xf numFmtId="164" fontId="2" fillId="2" borderId="1" xfId="0" applyNumberFormat="1" applyFont="1" applyFill="1" applyBorder="1" applyAlignment="1">
      <alignment vertical="center"/>
    </xf>
    <xf numFmtId="0" fontId="5" fillId="3" borderId="0" xfId="0" applyFont="1" applyFill="1" applyAlignment="1">
      <alignment vertical="center"/>
    </xf>
    <xf numFmtId="3" fontId="5" fillId="3" borderId="1" xfId="0" applyNumberFormat="1" applyFont="1" applyFill="1" applyBorder="1" applyAlignment="1">
      <alignment vertical="center"/>
    </xf>
    <xf numFmtId="164" fontId="5" fillId="3" borderId="1" xfId="0" applyNumberFormat="1" applyFont="1" applyFill="1" applyBorder="1" applyAlignment="1">
      <alignment vertical="center"/>
    </xf>
    <xf numFmtId="0" fontId="5" fillId="3" borderId="1" xfId="0" applyFont="1" applyFill="1" applyBorder="1" applyAlignment="1">
      <alignment horizontal="center" vertical="center" wrapText="1"/>
    </xf>
    <xf numFmtId="0" fontId="6" fillId="2" borderId="0" xfId="0" applyFont="1" applyFill="1" applyAlignment="1">
      <alignment vertical="center"/>
    </xf>
    <xf numFmtId="0" fontId="6" fillId="2" borderId="0" xfId="0" applyFont="1" applyFill="1" applyAlignment="1">
      <alignment vertical="center" wrapText="1"/>
    </xf>
    <xf numFmtId="0" fontId="7" fillId="2" borderId="0" xfId="0" applyFont="1" applyFill="1" applyAlignment="1">
      <alignment horizontal="right" vertical="center"/>
    </xf>
    <xf numFmtId="3" fontId="7" fillId="2" borderId="1" xfId="0" applyNumberFormat="1" applyFont="1" applyFill="1" applyBorder="1" applyAlignment="1">
      <alignment vertical="center"/>
    </xf>
    <xf numFmtId="164" fontId="7" fillId="2" borderId="1" xfId="0" applyNumberFormat="1" applyFont="1" applyFill="1" applyBorder="1" applyAlignment="1">
      <alignment vertical="center"/>
    </xf>
    <xf numFmtId="0" fontId="3" fillId="0" borderId="0" xfId="0" applyFont="1" applyAlignment="1">
      <alignment vertical="center"/>
    </xf>
    <xf numFmtId="0" fontId="2" fillId="2" borderId="0" xfId="0" applyFont="1" applyFill="1" applyAlignment="1">
      <alignment vertical="center"/>
    </xf>
    <xf numFmtId="0" fontId="8" fillId="0" borderId="0" xfId="0" applyFont="1" applyAlignment="1">
      <alignment vertical="center"/>
    </xf>
    <xf numFmtId="0" fontId="4" fillId="2" borderId="0" xfId="0" applyFont="1" applyFill="1" applyAlignment="1">
      <alignment vertical="center"/>
    </xf>
    <xf numFmtId="3" fontId="4" fillId="2" borderId="1" xfId="0" applyNumberFormat="1" applyFont="1" applyFill="1" applyBorder="1" applyAlignment="1">
      <alignment vertical="center"/>
    </xf>
    <xf numFmtId="3" fontId="2" fillId="2" borderId="0" xfId="0" applyNumberFormat="1" applyFont="1" applyFill="1" applyAlignment="1">
      <alignment vertical="center"/>
    </xf>
    <xf numFmtId="0" fontId="3" fillId="0" borderId="0" xfId="0" applyFont="1" applyAlignment="1">
      <alignment horizontal="left" vertical="center"/>
    </xf>
    <xf numFmtId="0" fontId="9" fillId="3" borderId="0" xfId="0" applyFont="1" applyFill="1" applyAlignment="1">
      <alignment vertical="center"/>
    </xf>
    <xf numFmtId="3" fontId="9" fillId="3" borderId="1" xfId="0" applyNumberFormat="1" applyFont="1" applyFill="1" applyBorder="1" applyAlignment="1">
      <alignment vertical="center"/>
    </xf>
    <xf numFmtId="164" fontId="9" fillId="3" borderId="1" xfId="0" applyNumberFormat="1" applyFont="1" applyFill="1" applyBorder="1" applyAlignment="1">
      <alignment vertical="center"/>
    </xf>
    <xf numFmtId="0" fontId="5" fillId="3" borderId="1" xfId="0" applyFont="1" applyFill="1" applyBorder="1" applyAlignment="1">
      <alignment horizontal="center" vertical="center"/>
    </xf>
    <xf numFmtId="0" fontId="2" fillId="2" borderId="2" xfId="0" applyFont="1" applyFill="1" applyBorder="1" applyAlignment="1">
      <alignment vertical="center"/>
    </xf>
    <xf numFmtId="164" fontId="2" fillId="2" borderId="7" xfId="0" applyNumberFormat="1" applyFont="1" applyFill="1" applyBorder="1" applyAlignment="1">
      <alignment vertical="center"/>
    </xf>
    <xf numFmtId="0" fontId="2" fillId="2" borderId="8" xfId="0" applyFont="1" applyFill="1" applyBorder="1" applyAlignment="1">
      <alignment vertical="center" wrapText="1"/>
    </xf>
    <xf numFmtId="0" fontId="4" fillId="2" borderId="8" xfId="0" applyFont="1" applyFill="1" applyBorder="1" applyAlignment="1">
      <alignment vertical="center" wrapText="1"/>
    </xf>
    <xf numFmtId="0" fontId="2" fillId="3" borderId="8" xfId="0" applyFont="1" applyFill="1" applyBorder="1" applyAlignment="1">
      <alignment vertical="center" wrapText="1"/>
    </xf>
    <xf numFmtId="0" fontId="10" fillId="3" borderId="8" xfId="0" applyFont="1" applyFill="1" applyBorder="1" applyAlignment="1">
      <alignment horizontal="center" vertical="center"/>
    </xf>
    <xf numFmtId="164" fontId="2" fillId="2" borderId="0" xfId="0" applyNumberFormat="1" applyFont="1" applyFill="1" applyAlignment="1">
      <alignment vertical="center"/>
    </xf>
    <xf numFmtId="0" fontId="4" fillId="2" borderId="8" xfId="0" applyFont="1" applyFill="1" applyBorder="1" applyAlignment="1">
      <alignment vertical="center"/>
    </xf>
    <xf numFmtId="164" fontId="4" fillId="2" borderId="0" xfId="0" applyNumberFormat="1" applyFont="1" applyFill="1" applyAlignment="1">
      <alignment vertical="center"/>
    </xf>
    <xf numFmtId="0" fontId="2" fillId="3" borderId="8" xfId="0" applyFont="1" applyFill="1" applyBorder="1" applyAlignment="1">
      <alignment vertical="center"/>
    </xf>
    <xf numFmtId="164" fontId="2" fillId="3" borderId="9" xfId="0" applyNumberFormat="1" applyFont="1" applyFill="1" applyBorder="1" applyAlignment="1">
      <alignment vertical="center"/>
    </xf>
    <xf numFmtId="164" fontId="2" fillId="3" borderId="10" xfId="0" applyNumberFormat="1" applyFont="1" applyFill="1" applyBorder="1" applyAlignment="1">
      <alignment vertical="center"/>
    </xf>
    <xf numFmtId="164" fontId="2" fillId="3" borderId="11" xfId="0" applyNumberFormat="1" applyFont="1" applyFill="1" applyBorder="1" applyAlignment="1">
      <alignment vertical="center"/>
    </xf>
    <xf numFmtId="3" fontId="4" fillId="2" borderId="0" xfId="0" applyNumberFormat="1" applyFont="1" applyFill="1" applyAlignment="1">
      <alignment vertical="center"/>
    </xf>
    <xf numFmtId="0" fontId="3" fillId="2" borderId="0" xfId="0" applyFont="1" applyFill="1" applyAlignment="1">
      <alignment horizontal="left" vertical="center"/>
    </xf>
    <xf numFmtId="0" fontId="5" fillId="3" borderId="12" xfId="0" applyFont="1" applyFill="1" applyBorder="1" applyAlignment="1">
      <alignment horizontal="center" vertical="center" wrapText="1"/>
    </xf>
    <xf numFmtId="3" fontId="2" fillId="0" borderId="0" xfId="0" applyNumberFormat="1" applyFont="1" applyAlignment="1">
      <alignment vertical="center" wrapText="1"/>
    </xf>
    <xf numFmtId="0" fontId="11" fillId="3" borderId="13" xfId="0" applyFont="1" applyFill="1" applyBorder="1" applyAlignment="1">
      <alignment horizontal="center" vertical="center" wrapText="1"/>
    </xf>
    <xf numFmtId="0" fontId="5" fillId="2" borderId="14" xfId="0" applyFont="1" applyFill="1" applyBorder="1" applyAlignment="1">
      <alignment horizontal="left" vertical="center" wrapText="1"/>
    </xf>
    <xf numFmtId="0" fontId="2" fillId="2" borderId="15" xfId="0" applyFont="1" applyFill="1" applyBorder="1" applyAlignment="1">
      <alignment horizontal="left" vertical="center"/>
    </xf>
    <xf numFmtId="3" fontId="9" fillId="2" borderId="1" xfId="0" applyNumberFormat="1" applyFont="1" applyFill="1" applyBorder="1" applyAlignment="1">
      <alignment vertical="center"/>
    </xf>
    <xf numFmtId="164" fontId="9" fillId="2" borderId="1" xfId="0" applyNumberFormat="1" applyFont="1" applyFill="1" applyBorder="1" applyAlignment="1">
      <alignment vertical="center"/>
    </xf>
    <xf numFmtId="0" fontId="12" fillId="3" borderId="15" xfId="0" applyFont="1" applyFill="1" applyBorder="1" applyAlignment="1">
      <alignment vertical="center"/>
    </xf>
    <xf numFmtId="0" fontId="12" fillId="3" borderId="15" xfId="0" applyFont="1" applyFill="1" applyBorder="1" applyAlignment="1">
      <alignment horizontal="left" vertical="center"/>
    </xf>
    <xf numFmtId="0" fontId="13" fillId="3" borderId="15" xfId="0" applyFont="1" applyFill="1" applyBorder="1" applyAlignment="1">
      <alignment vertical="center"/>
    </xf>
    <xf numFmtId="0" fontId="14" fillId="3" borderId="15" xfId="0" applyFont="1" applyFill="1" applyBorder="1" applyAlignment="1">
      <alignment horizontal="right" vertical="center"/>
    </xf>
    <xf numFmtId="0" fontId="14" fillId="3" borderId="16" xfId="0" applyFont="1" applyFill="1" applyBorder="1" applyAlignment="1">
      <alignment horizontal="right" vertical="center"/>
    </xf>
    <xf numFmtId="0" fontId="15" fillId="3" borderId="15" xfId="0" applyFont="1" applyFill="1" applyBorder="1" applyAlignment="1">
      <alignment horizontal="right" vertical="center"/>
    </xf>
    <xf numFmtId="0" fontId="11" fillId="3" borderId="13" xfId="0" applyFont="1" applyFill="1" applyBorder="1" applyAlignment="1">
      <alignment horizontal="center" vertical="center"/>
    </xf>
    <xf numFmtId="164" fontId="2" fillId="2" borderId="18" xfId="0" applyNumberFormat="1" applyFont="1" applyFill="1" applyBorder="1" applyAlignment="1">
      <alignment vertical="center"/>
    </xf>
    <xf numFmtId="165" fontId="9" fillId="2" borderId="1" xfId="0" applyNumberFormat="1" applyFont="1" applyFill="1" applyBorder="1" applyAlignment="1">
      <alignment vertical="center"/>
    </xf>
    <xf numFmtId="3" fontId="9" fillId="2" borderId="19" xfId="0" applyNumberFormat="1" applyFont="1" applyFill="1" applyBorder="1" applyAlignment="1">
      <alignment vertical="center"/>
    </xf>
    <xf numFmtId="3" fontId="5" fillId="2" borderId="0" xfId="0" applyNumberFormat="1" applyFont="1" applyFill="1" applyAlignment="1">
      <alignment vertical="center"/>
    </xf>
    <xf numFmtId="165" fontId="5" fillId="2" borderId="0" xfId="0" applyNumberFormat="1" applyFont="1" applyFill="1" applyAlignment="1">
      <alignment vertical="center"/>
    </xf>
    <xf numFmtId="164" fontId="5" fillId="2" borderId="0" xfId="0" applyNumberFormat="1" applyFont="1" applyFill="1" applyAlignment="1">
      <alignment vertical="center"/>
    </xf>
    <xf numFmtId="49" fontId="17" fillId="3" borderId="20" xfId="0" applyNumberFormat="1" applyFont="1" applyFill="1" applyBorder="1" applyAlignment="1">
      <alignment horizontal="center" vertical="center"/>
    </xf>
    <xf numFmtId="0" fontId="17" fillId="3" borderId="21" xfId="0" applyFont="1" applyFill="1" applyBorder="1" applyAlignment="1">
      <alignment vertical="center"/>
    </xf>
    <xf numFmtId="49" fontId="17" fillId="3" borderId="11" xfId="0" applyNumberFormat="1" applyFont="1" applyFill="1" applyBorder="1" applyAlignment="1">
      <alignment horizontal="center" vertical="center"/>
    </xf>
    <xf numFmtId="0" fontId="17" fillId="3" borderId="9" xfId="0" applyFont="1" applyFill="1" applyBorder="1" applyAlignment="1">
      <alignment vertical="center"/>
    </xf>
    <xf numFmtId="49" fontId="17" fillId="3" borderId="22" xfId="0" applyNumberFormat="1" applyFont="1" applyFill="1" applyBorder="1" applyAlignment="1">
      <alignment horizontal="center" vertical="center"/>
    </xf>
    <xf numFmtId="0" fontId="17" fillId="3" borderId="23" xfId="0" applyFont="1" applyFill="1" applyBorder="1" applyAlignment="1">
      <alignment vertical="center"/>
    </xf>
    <xf numFmtId="0" fontId="17" fillId="3" borderId="9" xfId="0" applyFont="1" applyFill="1" applyBorder="1" applyAlignment="1">
      <alignment horizontal="left" vertical="center" wrapText="1"/>
    </xf>
    <xf numFmtId="0" fontId="17" fillId="3" borderId="11" xfId="0" applyFont="1" applyFill="1" applyBorder="1" applyAlignment="1">
      <alignment vertical="center"/>
    </xf>
    <xf numFmtId="0" fontId="18" fillId="3" borderId="11" xfId="0" applyFont="1" applyFill="1" applyBorder="1" applyAlignment="1">
      <alignment horizontal="left" vertical="center"/>
    </xf>
    <xf numFmtId="0" fontId="18" fillId="3" borderId="9" xfId="0" applyFont="1" applyFill="1" applyBorder="1" applyAlignment="1">
      <alignment horizontal="left" vertical="center"/>
    </xf>
    <xf numFmtId="0" fontId="7" fillId="2" borderId="0" xfId="0" applyFont="1" applyFill="1" applyAlignment="1">
      <alignment vertical="center"/>
    </xf>
    <xf numFmtId="0" fontId="16" fillId="3" borderId="24" xfId="0" applyFont="1" applyFill="1" applyBorder="1" applyAlignment="1">
      <alignment horizontal="center" vertical="center"/>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8" fillId="3" borderId="9" xfId="0" applyFont="1" applyFill="1" applyBorder="1" applyAlignment="1">
      <alignment vertical="center"/>
    </xf>
    <xf numFmtId="165" fontId="4" fillId="2" borderId="1" xfId="0" applyNumberFormat="1" applyFont="1" applyFill="1" applyBorder="1" applyAlignment="1">
      <alignment vertical="center"/>
    </xf>
    <xf numFmtId="3" fontId="4" fillId="2" borderId="19" xfId="0" applyNumberFormat="1" applyFont="1" applyFill="1" applyBorder="1" applyAlignment="1">
      <alignment vertical="center"/>
    </xf>
    <xf numFmtId="0" fontId="18" fillId="3" borderId="27" xfId="0" applyFont="1" applyFill="1" applyBorder="1" applyAlignment="1">
      <alignment vertical="center"/>
    </xf>
    <xf numFmtId="0" fontId="18" fillId="3" borderId="28" xfId="0" applyFont="1" applyFill="1" applyBorder="1" applyAlignment="1">
      <alignment vertical="center"/>
    </xf>
    <xf numFmtId="3" fontId="2" fillId="2" borderId="19" xfId="0" applyNumberFormat="1" applyFont="1" applyFill="1" applyBorder="1" applyAlignment="1">
      <alignment vertical="center"/>
    </xf>
    <xf numFmtId="165" fontId="2" fillId="2" borderId="1" xfId="0" applyNumberFormat="1" applyFont="1" applyFill="1" applyBorder="1" applyAlignment="1">
      <alignment vertical="center"/>
    </xf>
    <xf numFmtId="0" fontId="5" fillId="2" borderId="0" xfId="0" applyFont="1" applyFill="1" applyAlignment="1">
      <alignment horizontal="left" vertical="center"/>
    </xf>
    <xf numFmtId="0" fontId="19" fillId="3" borderId="32" xfId="0" applyFont="1" applyFill="1" applyBorder="1" applyAlignment="1">
      <alignment vertical="center"/>
    </xf>
    <xf numFmtId="165" fontId="4" fillId="2" borderId="1" xfId="0" applyNumberFormat="1" applyFont="1" applyFill="1" applyBorder="1" applyAlignment="1">
      <alignment horizontal="right" vertical="center"/>
    </xf>
    <xf numFmtId="0" fontId="10" fillId="3" borderId="9" xfId="0" applyFont="1" applyFill="1" applyBorder="1" applyAlignment="1">
      <alignment horizontal="center" vertical="center"/>
    </xf>
    <xf numFmtId="0" fontId="20" fillId="2" borderId="0" xfId="0" applyFont="1" applyFill="1" applyAlignment="1">
      <alignment horizontal="left" vertical="center"/>
    </xf>
    <xf numFmtId="0" fontId="2" fillId="2" borderId="0" xfId="0" applyFont="1" applyFill="1" applyAlignment="1">
      <alignment horizontal="left" vertical="center"/>
    </xf>
    <xf numFmtId="0" fontId="2" fillId="2" borderId="8" xfId="0" applyFont="1" applyFill="1" applyBorder="1" applyAlignment="1">
      <alignment vertical="center"/>
    </xf>
    <xf numFmtId="0" fontId="2" fillId="2" borderId="9" xfId="0" applyFont="1" applyFill="1" applyBorder="1" applyAlignment="1">
      <alignment vertical="center"/>
    </xf>
    <xf numFmtId="165" fontId="2" fillId="2" borderId="1" xfId="0" applyNumberFormat="1" applyFont="1" applyFill="1" applyBorder="1" applyAlignment="1">
      <alignment horizontal="right" vertical="center"/>
    </xf>
    <xf numFmtId="0" fontId="10" fillId="3" borderId="11" xfId="0" applyFont="1" applyFill="1" applyBorder="1" applyAlignment="1">
      <alignment vertical="center"/>
    </xf>
    <xf numFmtId="0" fontId="10" fillId="3" borderId="32" xfId="0" applyFont="1" applyFill="1" applyBorder="1" applyAlignment="1">
      <alignment vertical="center"/>
    </xf>
    <xf numFmtId="0" fontId="10" fillId="3" borderId="28" xfId="0" applyFont="1" applyFill="1" applyBorder="1" applyAlignment="1">
      <alignment vertical="center"/>
    </xf>
    <xf numFmtId="0" fontId="10" fillId="3" borderId="33" xfId="0" applyFont="1" applyFill="1" applyBorder="1" applyAlignment="1">
      <alignment vertical="center"/>
    </xf>
    <xf numFmtId="164" fontId="4" fillId="2" borderId="1" xfId="0" applyNumberFormat="1" applyFont="1" applyFill="1" applyBorder="1" applyAlignment="1">
      <alignment horizontal="right" vertical="center"/>
    </xf>
    <xf numFmtId="0" fontId="2" fillId="3" borderId="27" xfId="0" applyFont="1" applyFill="1" applyBorder="1" applyAlignment="1">
      <alignment vertical="center"/>
    </xf>
    <xf numFmtId="0" fontId="2" fillId="3" borderId="23" xfId="0" applyFont="1" applyFill="1" applyBorder="1" applyAlignment="1">
      <alignment vertical="center"/>
    </xf>
    <xf numFmtId="0" fontId="4" fillId="2" borderId="0" xfId="0" applyFont="1" applyFill="1" applyAlignment="1">
      <alignment horizontal="left" vertical="center"/>
    </xf>
    <xf numFmtId="0" fontId="10" fillId="3" borderId="9"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21" fillId="2" borderId="0" xfId="0" applyFont="1" applyFill="1" applyAlignment="1">
      <alignment horizontal="left" vertical="center"/>
    </xf>
    <xf numFmtId="0" fontId="2" fillId="0" borderId="0" xfId="0" applyFont="1" applyAlignment="1">
      <alignment vertical="center" wrapText="1"/>
    </xf>
    <xf numFmtId="0" fontId="5" fillId="3" borderId="2" xfId="0" applyFont="1" applyFill="1" applyBorder="1" applyAlignment="1">
      <alignment horizontal="right" vertical="center" wrapText="1"/>
    </xf>
    <xf numFmtId="0" fontId="2" fillId="3" borderId="2" xfId="0" applyFont="1" applyFill="1" applyBorder="1" applyAlignment="1">
      <alignment vertical="center"/>
    </xf>
    <xf numFmtId="0" fontId="5"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5" fillId="3" borderId="1" xfId="0" applyFont="1" applyFill="1" applyBorder="1" applyAlignment="1">
      <alignment horizontal="right" vertical="center" wrapText="1"/>
    </xf>
    <xf numFmtId="0" fontId="5"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wrapText="1"/>
    </xf>
    <xf numFmtId="0" fontId="3" fillId="2" borderId="0" xfId="0" applyFont="1" applyFill="1" applyAlignment="1">
      <alignment vertical="center"/>
    </xf>
    <xf numFmtId="0" fontId="10" fillId="3" borderId="8" xfId="0" applyFont="1" applyFill="1" applyBorder="1" applyAlignment="1">
      <alignment horizontal="center" vertical="center"/>
    </xf>
    <xf numFmtId="0" fontId="10"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5" fillId="2" borderId="0" xfId="0" applyFont="1" applyFill="1" applyAlignment="1">
      <alignment horizontal="left" vertical="center"/>
    </xf>
    <xf numFmtId="0" fontId="5" fillId="2" borderId="29" xfId="0" applyFont="1" applyFill="1" applyBorder="1" applyAlignment="1">
      <alignment horizontal="left" vertical="center"/>
    </xf>
    <xf numFmtId="0" fontId="16" fillId="3" borderId="30"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5" xfId="0" applyFont="1" applyFill="1" applyBorder="1" applyAlignment="1">
      <alignment horizontal="center" vertical="center"/>
    </xf>
    <xf numFmtId="0" fontId="2" fillId="3" borderId="34" xfId="0" applyFont="1" applyFill="1" applyBorder="1" applyAlignment="1">
      <alignment vertical="center"/>
    </xf>
    <xf numFmtId="0" fontId="2" fillId="3" borderId="35" xfId="0" applyFont="1" applyFill="1" applyBorder="1" applyAlignment="1">
      <alignment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heetViews>
  <sheetFormatPr baseColWidth="10" defaultRowHeight="15" x14ac:dyDescent="0.25"/>
  <cols>
    <col min="1" max="1" width="19.7109375" customWidth="1"/>
  </cols>
  <sheetData>
    <row r="1" spans="1:8" ht="18.75" customHeight="1" x14ac:dyDescent="0.3">
      <c r="A1" s="3" t="s">
        <v>143</v>
      </c>
    </row>
    <row r="2" spans="1:8" ht="53.25" customHeight="1" x14ac:dyDescent="0.25">
      <c r="A2" s="104" t="s">
        <v>141</v>
      </c>
      <c r="B2" s="104"/>
      <c r="C2" s="104"/>
      <c r="D2" s="104"/>
      <c r="E2" s="104"/>
      <c r="F2" s="104"/>
      <c r="G2" s="104"/>
      <c r="H2" s="104"/>
    </row>
    <row r="4" spans="1:8" x14ac:dyDescent="0.25">
      <c r="A4" t="s">
        <v>144</v>
      </c>
      <c r="B4" s="1" t="str">
        <f>HYPERLINK("#'Tableau 1'!A1", "Succès au BTS selon le mode de formation, session 2024")</f>
        <v>Succès au BTS selon le mode de formation, session 2024</v>
      </c>
    </row>
    <row r="5" spans="1:8" x14ac:dyDescent="0.25">
      <c r="A5" t="s">
        <v>145</v>
      </c>
      <c r="B5" s="1" t="str">
        <f>HYPERLINK("#'Tableau 2'!A1", "Succès au BTS selon la spécialité, session 2024")</f>
        <v>Succès au BTS selon la spécialité, session 2024</v>
      </c>
    </row>
    <row r="6" spans="1:8" x14ac:dyDescent="0.25">
      <c r="A6" t="s">
        <v>146</v>
      </c>
      <c r="B6" s="1" t="str">
        <f>HYPERLINK("#'Tableau 3'!A1", "Succès au BTS selon la spécialité et le sexe, session 2024")</f>
        <v>Succès au BTS selon la spécialité et le sexe, session 2024</v>
      </c>
    </row>
    <row r="7" spans="1:8" x14ac:dyDescent="0.25">
      <c r="A7" t="s">
        <v>147</v>
      </c>
      <c r="B7" s="1" t="str">
        <f>HYPERLINK("#'Tableau 4'!A1", "Succès au BTS selon le diplome initial, session 2024")</f>
        <v>Succès au BTS selon le diplome initial, session 2024</v>
      </c>
    </row>
    <row r="8" spans="1:8" x14ac:dyDescent="0.25">
      <c r="B8" s="1"/>
    </row>
    <row r="9" spans="1:8" x14ac:dyDescent="0.25">
      <c r="A9" t="s">
        <v>148</v>
      </c>
      <c r="B9" s="1" t="str">
        <f>HYPERLINK("#'Annexe 1'!A1", "Succès au BTS selon la spécialité détaillée, session 2024")</f>
        <v>Succès au BTS selon la spécialité détaillée, session 2024</v>
      </c>
    </row>
    <row r="10" spans="1:8" x14ac:dyDescent="0.25">
      <c r="A10" t="s">
        <v>149</v>
      </c>
      <c r="B10" s="1" t="str">
        <f>HYPERLINK("#'Annexe 1'!A2", "Répartition des admis au BTS selon la spécialité de formation en 2024")</f>
        <v>Répartition des admis au BTS selon la spécialité de formation en 2024</v>
      </c>
    </row>
    <row r="11" spans="1:8" x14ac:dyDescent="0.25">
      <c r="A11" t="s">
        <v>150</v>
      </c>
      <c r="B11" s="1" t="str">
        <f>HYPERLINK("#'Annexe 1'!A3", "Origine des candidats au BTS (hors BTS agricoles) selon le diplôme 2024")</f>
        <v>Origine des candidats au BTS (hors BTS agricoles) selon le diplôme 2024</v>
      </c>
    </row>
    <row r="12" spans="1:8" x14ac:dyDescent="0.25">
      <c r="A12" t="s">
        <v>151</v>
      </c>
      <c r="B12" s="1" t="str">
        <f>HYPERLINK("#'Annexe 4'!A1", "Succès au BTS  (hors BTS agricoles) aux sessions 2023 et 2024 selon le diplôme initial")</f>
        <v>Succès au BTS  (hors BTS agricoles) aux sessions 2023 et 2024 selon le diplôme initial</v>
      </c>
    </row>
  </sheetData>
  <mergeCells count="1">
    <mergeCell ref="A2:H2"/>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Normal="100" workbookViewId="0">
      <selection activeCell="G14" sqref="G14"/>
    </sheetView>
  </sheetViews>
  <sheetFormatPr baseColWidth="10" defaultRowHeight="15" x14ac:dyDescent="0.25"/>
  <cols>
    <col min="1" max="1" width="23.140625" customWidth="1"/>
    <col min="2" max="3" width="8.5703125" customWidth="1"/>
    <col min="4" max="4" width="10.7109375" customWidth="1"/>
  </cols>
  <sheetData>
    <row r="1" spans="1:4" ht="18.75" customHeight="1" x14ac:dyDescent="0.25">
      <c r="A1" s="16" t="s">
        <v>173</v>
      </c>
      <c r="B1" s="16"/>
      <c r="C1" s="16"/>
      <c r="D1" s="16"/>
    </row>
    <row r="2" spans="1:4" x14ac:dyDescent="0.25">
      <c r="A2" s="18"/>
      <c r="B2" s="18"/>
      <c r="C2" s="18"/>
      <c r="D2" s="18"/>
    </row>
    <row r="3" spans="1:4" ht="15" customHeight="1" x14ac:dyDescent="0.25">
      <c r="A3" s="105"/>
      <c r="B3" s="107" t="s">
        <v>4</v>
      </c>
      <c r="C3" s="107" t="s">
        <v>5</v>
      </c>
      <c r="D3" s="109" t="s">
        <v>125</v>
      </c>
    </row>
    <row r="4" spans="1:4" ht="15" customHeight="1" x14ac:dyDescent="0.25">
      <c r="A4" s="106"/>
      <c r="B4" s="108"/>
      <c r="C4" s="108"/>
      <c r="D4" s="109"/>
    </row>
    <row r="5" spans="1:4" x14ac:dyDescent="0.25">
      <c r="A5" s="17" t="s">
        <v>6</v>
      </c>
      <c r="B5" s="5">
        <v>86719</v>
      </c>
      <c r="C5" s="5">
        <v>69168</v>
      </c>
      <c r="D5" s="6">
        <v>79.761067355481501</v>
      </c>
    </row>
    <row r="6" spans="1:4" x14ac:dyDescent="0.25">
      <c r="A6" s="13" t="s">
        <v>152</v>
      </c>
      <c r="B6" s="14">
        <v>61670</v>
      </c>
      <c r="C6" s="14">
        <v>48955</v>
      </c>
      <c r="D6" s="15">
        <v>79.382195556996905</v>
      </c>
    </row>
    <row r="7" spans="1:4" x14ac:dyDescent="0.25">
      <c r="A7" s="13" t="s">
        <v>153</v>
      </c>
      <c r="B7" s="14">
        <v>20216</v>
      </c>
      <c r="C7" s="14">
        <v>17260</v>
      </c>
      <c r="D7" s="15">
        <v>85.377918480411594</v>
      </c>
    </row>
    <row r="8" spans="1:4" x14ac:dyDescent="0.25">
      <c r="A8" s="13" t="s">
        <v>154</v>
      </c>
      <c r="B8" s="14">
        <v>4833</v>
      </c>
      <c r="C8" s="14">
        <v>2953</v>
      </c>
      <c r="D8" s="15">
        <v>61.1007655700393</v>
      </c>
    </row>
    <row r="9" spans="1:4" x14ac:dyDescent="0.25">
      <c r="A9" s="17" t="s">
        <v>10</v>
      </c>
      <c r="B9" s="5">
        <v>90030</v>
      </c>
      <c r="C9" s="5">
        <v>65766</v>
      </c>
      <c r="D9" s="6">
        <v>73.048983672109301</v>
      </c>
    </row>
    <row r="10" spans="1:4" x14ac:dyDescent="0.25">
      <c r="A10" s="13" t="s">
        <v>152</v>
      </c>
      <c r="B10" s="14">
        <v>21138</v>
      </c>
      <c r="C10" s="14">
        <v>16520</v>
      </c>
      <c r="D10" s="15">
        <v>78.153089223199927</v>
      </c>
    </row>
    <row r="11" spans="1:4" x14ac:dyDescent="0.25">
      <c r="A11" s="13" t="s">
        <v>153</v>
      </c>
      <c r="B11" s="14">
        <v>7728</v>
      </c>
      <c r="C11" s="14">
        <v>6219</v>
      </c>
      <c r="D11" s="15">
        <v>80.473602484472053</v>
      </c>
    </row>
    <row r="12" spans="1:4" x14ac:dyDescent="0.25">
      <c r="A12" s="13" t="s">
        <v>154</v>
      </c>
      <c r="B12" s="14">
        <v>61164</v>
      </c>
      <c r="C12" s="14">
        <v>43027</v>
      </c>
      <c r="D12" s="15">
        <v>70.346936106206272</v>
      </c>
    </row>
    <row r="13" spans="1:4" x14ac:dyDescent="0.25">
      <c r="A13" s="17" t="s">
        <v>11</v>
      </c>
      <c r="B13" s="5">
        <v>4143</v>
      </c>
      <c r="C13" s="5">
        <v>3114</v>
      </c>
      <c r="D13" s="6">
        <v>75.162925416364999</v>
      </c>
    </row>
    <row r="14" spans="1:4" x14ac:dyDescent="0.25">
      <c r="A14" s="17" t="s">
        <v>7</v>
      </c>
      <c r="B14" s="5">
        <v>4466</v>
      </c>
      <c r="C14" s="5">
        <v>1742</v>
      </c>
      <c r="D14" s="6">
        <v>39.005821764442501</v>
      </c>
    </row>
    <row r="15" spans="1:4" x14ac:dyDescent="0.25">
      <c r="A15" s="17" t="s">
        <v>8</v>
      </c>
      <c r="B15" s="5">
        <v>8033</v>
      </c>
      <c r="C15" s="5">
        <v>4668</v>
      </c>
      <c r="D15" s="6">
        <v>58.110295032988901</v>
      </c>
    </row>
    <row r="16" spans="1:4" x14ac:dyDescent="0.25">
      <c r="A16" s="7"/>
      <c r="B16" s="8"/>
      <c r="C16" s="8"/>
      <c r="D16" s="9"/>
    </row>
    <row r="17" spans="1:4" x14ac:dyDescent="0.25">
      <c r="A17" s="19" t="s">
        <v>9</v>
      </c>
      <c r="B17" s="20">
        <v>193391</v>
      </c>
      <c r="C17" s="20">
        <v>144458</v>
      </c>
      <c r="D17" s="4">
        <v>74.697374748566403</v>
      </c>
    </row>
    <row r="18" spans="1:4" x14ac:dyDescent="0.25">
      <c r="A18" s="11"/>
      <c r="B18" s="12"/>
      <c r="C18" s="11"/>
      <c r="D18" s="11"/>
    </row>
    <row r="19" spans="1:4" x14ac:dyDescent="0.25">
      <c r="A19" s="11" t="s">
        <v>174</v>
      </c>
      <c r="B19" s="12"/>
      <c r="C19" s="11"/>
      <c r="D19" s="11"/>
    </row>
    <row r="20" spans="1:4" x14ac:dyDescent="0.25">
      <c r="A20" s="11" t="s">
        <v>183</v>
      </c>
      <c r="B20" s="12"/>
      <c r="C20" s="11"/>
      <c r="D20" s="11"/>
    </row>
  </sheetData>
  <mergeCells count="4">
    <mergeCell ref="A3:A4"/>
    <mergeCell ref="B3:B4"/>
    <mergeCell ref="C3:C4"/>
    <mergeCell ref="D3:D4"/>
  </mergeCells>
  <pageMargins left="0.7" right="0.7" top="0.75" bottom="0.75" header="0.3" footer="0.3"/>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workbookViewId="0"/>
  </sheetViews>
  <sheetFormatPr baseColWidth="10" defaultRowHeight="15" x14ac:dyDescent="0.25"/>
  <cols>
    <col min="1" max="1" width="18.140625" customWidth="1"/>
    <col min="4" max="4" width="10" customWidth="1"/>
    <col min="5" max="5" width="15.85546875" customWidth="1"/>
  </cols>
  <sheetData>
    <row r="1" spans="1:5" ht="18.75" customHeight="1" x14ac:dyDescent="0.25">
      <c r="A1" s="22" t="s">
        <v>175</v>
      </c>
    </row>
    <row r="3" spans="1:5" ht="15" customHeight="1" x14ac:dyDescent="0.25">
      <c r="A3" s="110" t="s">
        <v>181</v>
      </c>
      <c r="B3" s="112" t="s">
        <v>0</v>
      </c>
      <c r="C3" s="113"/>
      <c r="D3" s="114"/>
      <c r="E3" s="107" t="s">
        <v>12</v>
      </c>
    </row>
    <row r="4" spans="1:5" ht="45" customHeight="1" x14ac:dyDescent="0.25">
      <c r="A4" s="111"/>
      <c r="B4" s="26" t="s">
        <v>4</v>
      </c>
      <c r="C4" s="26" t="s">
        <v>5</v>
      </c>
      <c r="D4" s="10" t="s">
        <v>125</v>
      </c>
      <c r="E4" s="115"/>
    </row>
    <row r="5" spans="1:5" x14ac:dyDescent="0.25">
      <c r="A5" s="27" t="s">
        <v>29</v>
      </c>
      <c r="B5" s="5">
        <v>49272</v>
      </c>
      <c r="C5" s="5">
        <v>38967</v>
      </c>
      <c r="D5" s="6">
        <v>79.085484656600102</v>
      </c>
      <c r="E5" s="28">
        <v>17.780889754830302</v>
      </c>
    </row>
    <row r="6" spans="1:5" x14ac:dyDescent="0.25">
      <c r="A6" s="17" t="s">
        <v>30</v>
      </c>
      <c r="B6" s="5">
        <v>144119</v>
      </c>
      <c r="C6" s="5">
        <v>105491</v>
      </c>
      <c r="D6" s="6">
        <v>73.197149577779498</v>
      </c>
      <c r="E6" s="6">
        <v>56.815548262199997</v>
      </c>
    </row>
    <row r="7" spans="1:5" x14ac:dyDescent="0.25">
      <c r="A7" s="23"/>
      <c r="B7" s="24"/>
      <c r="C7" s="24"/>
      <c r="D7" s="25"/>
      <c r="E7" s="25"/>
    </row>
    <row r="8" spans="1:5" x14ac:dyDescent="0.25">
      <c r="A8" s="19" t="s">
        <v>28</v>
      </c>
      <c r="B8" s="20">
        <v>193391</v>
      </c>
      <c r="C8" s="20">
        <v>144458</v>
      </c>
      <c r="D8" s="4">
        <v>74.697374748566403</v>
      </c>
      <c r="E8" s="4">
        <v>46.870330056724498</v>
      </c>
    </row>
    <row r="9" spans="1:5" x14ac:dyDescent="0.25">
      <c r="A9" s="13" t="s">
        <v>155</v>
      </c>
      <c r="B9" s="14">
        <v>13833</v>
      </c>
      <c r="C9" s="14">
        <v>10879</v>
      </c>
      <c r="D9" s="15">
        <v>78.645268560688194</v>
      </c>
      <c r="E9" s="15">
        <v>37.1430636882817</v>
      </c>
    </row>
    <row r="10" spans="1:5" x14ac:dyDescent="0.25">
      <c r="A10" s="13" t="s">
        <v>156</v>
      </c>
      <c r="B10" s="14">
        <v>52</v>
      </c>
      <c r="C10" s="14">
        <v>52</v>
      </c>
      <c r="D10" s="15">
        <v>100</v>
      </c>
      <c r="E10" s="15">
        <v>11.538461538461499</v>
      </c>
    </row>
    <row r="11" spans="1:5" x14ac:dyDescent="0.25">
      <c r="A11" s="17"/>
      <c r="B11" s="21"/>
      <c r="C11" s="21"/>
      <c r="D11" s="17"/>
      <c r="E11" s="17"/>
    </row>
    <row r="12" spans="1:5" x14ac:dyDescent="0.25">
      <c r="A12" s="11" t="s">
        <v>174</v>
      </c>
      <c r="B12" s="12"/>
      <c r="C12" s="11"/>
      <c r="D12" s="11"/>
    </row>
    <row r="13" spans="1:5" x14ac:dyDescent="0.25">
      <c r="A13" s="11" t="s">
        <v>183</v>
      </c>
      <c r="B13" s="12"/>
      <c r="C13" s="11"/>
      <c r="D13" s="11"/>
    </row>
    <row r="18" ht="15" customHeight="1" x14ac:dyDescent="0.25"/>
  </sheetData>
  <mergeCells count="3">
    <mergeCell ref="A3:A4"/>
    <mergeCell ref="B3:D3"/>
    <mergeCell ref="E3:E4"/>
  </mergeCells>
  <pageMargins left="0.7" right="0.7" top="0.75" bottom="0.75" header="0.3" footer="0.3"/>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sqref="A1:E1"/>
    </sheetView>
  </sheetViews>
  <sheetFormatPr baseColWidth="10" defaultRowHeight="15" x14ac:dyDescent="0.25"/>
  <cols>
    <col min="1" max="1" width="34.42578125" customWidth="1"/>
    <col min="2" max="2" width="9.7109375" customWidth="1"/>
    <col min="3" max="3" width="8.5703125" customWidth="1"/>
    <col min="4" max="4" width="9.7109375" customWidth="1"/>
    <col min="5" max="5" width="16" customWidth="1"/>
  </cols>
  <sheetData>
    <row r="1" spans="1:5" ht="18.75" customHeight="1" x14ac:dyDescent="0.25">
      <c r="A1" s="116" t="s">
        <v>176</v>
      </c>
      <c r="B1" s="116"/>
      <c r="C1" s="116"/>
      <c r="D1" s="116"/>
      <c r="E1" s="116"/>
    </row>
    <row r="4" spans="1:5" ht="15" customHeight="1" x14ac:dyDescent="0.25">
      <c r="A4" s="117" t="s">
        <v>182</v>
      </c>
      <c r="B4" s="117" t="s">
        <v>139</v>
      </c>
      <c r="C4" s="117"/>
      <c r="D4" s="117"/>
      <c r="E4" s="118" t="s">
        <v>165</v>
      </c>
    </row>
    <row r="5" spans="1:5" ht="29.25" customHeight="1" x14ac:dyDescent="0.25">
      <c r="A5" s="117"/>
      <c r="B5" s="32" t="s">
        <v>3</v>
      </c>
      <c r="C5" s="32" t="s">
        <v>2</v>
      </c>
      <c r="D5" s="32" t="s">
        <v>140</v>
      </c>
      <c r="E5" s="118"/>
    </row>
    <row r="6" spans="1:5" ht="30" customHeight="1" x14ac:dyDescent="0.25">
      <c r="A6" s="29" t="s">
        <v>15</v>
      </c>
      <c r="B6" s="33">
        <v>87.740384615384599</v>
      </c>
      <c r="C6" s="33">
        <v>84.592973436161103</v>
      </c>
      <c r="D6" s="33">
        <v>84.802431610942307</v>
      </c>
      <c r="E6" s="33">
        <v>6.8854933031503496</v>
      </c>
    </row>
    <row r="7" spans="1:5" ht="30" customHeight="1" x14ac:dyDescent="0.25">
      <c r="A7" s="29" t="s">
        <v>16</v>
      </c>
      <c r="B7" s="33">
        <v>81.426533523537799</v>
      </c>
      <c r="C7" s="33">
        <v>73.343562561026602</v>
      </c>
      <c r="D7" s="33">
        <v>75.997751545812207</v>
      </c>
      <c r="E7" s="33">
        <v>35.182445759368797</v>
      </c>
    </row>
    <row r="8" spans="1:5" x14ac:dyDescent="0.25">
      <c r="A8" s="29" t="s">
        <v>17</v>
      </c>
      <c r="B8" s="33">
        <v>89.793388429752099</v>
      </c>
      <c r="C8" s="33">
        <v>75.835248364857705</v>
      </c>
      <c r="D8" s="33">
        <v>80.017333168255504</v>
      </c>
      <c r="E8" s="33">
        <v>33.622156893083698</v>
      </c>
    </row>
    <row r="9" spans="1:5" x14ac:dyDescent="0.25">
      <c r="A9" s="29" t="s">
        <v>18</v>
      </c>
      <c r="B9" s="33">
        <v>87.5</v>
      </c>
      <c r="C9" s="33">
        <v>80.425120772946897</v>
      </c>
      <c r="D9" s="33">
        <v>81.631671742266406</v>
      </c>
      <c r="E9" s="33">
        <v>18.2799921460829</v>
      </c>
    </row>
    <row r="10" spans="1:5" x14ac:dyDescent="0.25">
      <c r="A10" s="29" t="s">
        <v>19</v>
      </c>
      <c r="B10" s="33">
        <v>90</v>
      </c>
      <c r="C10" s="33">
        <v>93.589743589743605</v>
      </c>
      <c r="D10" s="33">
        <v>90.374331550802097</v>
      </c>
      <c r="E10" s="33">
        <v>89.2011834319527</v>
      </c>
    </row>
    <row r="11" spans="1:5" ht="30" customHeight="1" x14ac:dyDescent="0.25">
      <c r="A11" s="29" t="s">
        <v>20</v>
      </c>
      <c r="B11" s="33">
        <v>84.548104956268205</v>
      </c>
      <c r="C11" s="33">
        <v>76.772910767006096</v>
      </c>
      <c r="D11" s="33">
        <v>77.081525198171605</v>
      </c>
      <c r="E11" s="33">
        <v>4.3537006455487202</v>
      </c>
    </row>
    <row r="12" spans="1:5" x14ac:dyDescent="0.25">
      <c r="A12" s="30" t="s">
        <v>21</v>
      </c>
      <c r="B12" s="35">
        <v>85.675151238443107</v>
      </c>
      <c r="C12" s="35">
        <v>77.660388536446902</v>
      </c>
      <c r="D12" s="35">
        <v>79.085484656600102</v>
      </c>
      <c r="E12" s="35">
        <v>19.262452844714801</v>
      </c>
    </row>
    <row r="13" spans="1:5" x14ac:dyDescent="0.25">
      <c r="A13" s="31"/>
      <c r="B13" s="37"/>
      <c r="C13" s="38"/>
      <c r="D13" s="38"/>
      <c r="E13" s="39"/>
    </row>
    <row r="14" spans="1:5" ht="30" customHeight="1" x14ac:dyDescent="0.25">
      <c r="A14" s="29" t="s">
        <v>22</v>
      </c>
      <c r="B14" s="33">
        <v>83.582089552238799</v>
      </c>
      <c r="C14" s="33">
        <v>81.651376146789005</v>
      </c>
      <c r="D14" s="33">
        <v>83.023872679045098</v>
      </c>
      <c r="E14" s="33">
        <v>71.565495207667695</v>
      </c>
    </row>
    <row r="15" spans="1:5" x14ac:dyDescent="0.25">
      <c r="A15" s="29" t="s">
        <v>23</v>
      </c>
      <c r="B15" s="33">
        <v>73.280539668573098</v>
      </c>
      <c r="C15" s="33">
        <v>69.966830607342999</v>
      </c>
      <c r="D15" s="33">
        <v>71.696483247309999</v>
      </c>
      <c r="E15" s="33">
        <v>53.350110577289698</v>
      </c>
    </row>
    <row r="16" spans="1:5" x14ac:dyDescent="0.25">
      <c r="A16" s="29" t="s">
        <v>24</v>
      </c>
      <c r="B16" s="33">
        <v>77.826916406520994</v>
      </c>
      <c r="C16" s="33">
        <v>75.029446407538302</v>
      </c>
      <c r="D16" s="33">
        <v>76.458859497540899</v>
      </c>
      <c r="E16" s="33">
        <v>52.010894761242497</v>
      </c>
    </row>
    <row r="17" spans="1:5" x14ac:dyDescent="0.25">
      <c r="A17" s="29" t="s">
        <v>25</v>
      </c>
      <c r="B17" s="33">
        <v>75.260975975226003</v>
      </c>
      <c r="C17" s="33">
        <v>73.324046665505804</v>
      </c>
      <c r="D17" s="33">
        <v>74.829219065362494</v>
      </c>
      <c r="E17" s="33">
        <v>78.1575807873852</v>
      </c>
    </row>
    <row r="18" spans="1:5" x14ac:dyDescent="0.25">
      <c r="A18" s="29" t="s">
        <v>26</v>
      </c>
      <c r="B18" s="33">
        <v>78.608247422680407</v>
      </c>
      <c r="C18" s="33">
        <v>76.423759951010396</v>
      </c>
      <c r="D18" s="33">
        <v>77.707649583438496</v>
      </c>
      <c r="E18" s="33">
        <v>59.4541910331384</v>
      </c>
    </row>
    <row r="19" spans="1:5" x14ac:dyDescent="0.25">
      <c r="A19" s="30" t="s">
        <v>27</v>
      </c>
      <c r="B19" s="35">
        <v>74.590264038494396</v>
      </c>
      <c r="C19" s="35">
        <v>71.364300978517605</v>
      </c>
      <c r="D19" s="35">
        <v>73.197149577779498</v>
      </c>
      <c r="E19" s="35">
        <v>57.8968821984814</v>
      </c>
    </row>
    <row r="20" spans="1:5" x14ac:dyDescent="0.25">
      <c r="A20" s="36"/>
      <c r="B20" s="37"/>
      <c r="C20" s="38"/>
      <c r="D20" s="38"/>
      <c r="E20" s="39"/>
    </row>
    <row r="21" spans="1:5" x14ac:dyDescent="0.25">
      <c r="A21" s="34" t="s">
        <v>9</v>
      </c>
      <c r="B21" s="35">
        <v>75.661661683748306</v>
      </c>
      <c r="C21" s="35">
        <v>73.846692879666705</v>
      </c>
      <c r="D21" s="35">
        <v>74.697374748566403</v>
      </c>
      <c r="E21" s="35">
        <v>47.475390771019903</v>
      </c>
    </row>
    <row r="22" spans="1:5" x14ac:dyDescent="0.25">
      <c r="C22" s="33"/>
      <c r="D22" s="33"/>
    </row>
    <row r="23" spans="1:5" x14ac:dyDescent="0.25">
      <c r="A23" s="11" t="s">
        <v>174</v>
      </c>
      <c r="B23" s="12"/>
      <c r="C23" s="11"/>
      <c r="D23" s="11"/>
    </row>
    <row r="24" spans="1:5" x14ac:dyDescent="0.25">
      <c r="A24" s="11" t="s">
        <v>183</v>
      </c>
      <c r="B24" s="12"/>
      <c r="C24" s="11"/>
      <c r="D24" s="11"/>
    </row>
  </sheetData>
  <mergeCells count="4">
    <mergeCell ref="A1:E1"/>
    <mergeCell ref="A4:A5"/>
    <mergeCell ref="B4:D4"/>
    <mergeCell ref="E4:E5"/>
  </mergeCells>
  <pageMargins left="0.75" right="0.75" top="1" bottom="1" header="0.5" footer="0.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3"/>
  <sheetViews>
    <sheetView workbookViewId="0"/>
  </sheetViews>
  <sheetFormatPr baseColWidth="10" defaultRowHeight="15" x14ac:dyDescent="0.25"/>
  <cols>
    <col min="1" max="1" width="39.5703125" customWidth="1"/>
  </cols>
  <sheetData>
    <row r="1" spans="1:4" ht="18.75" customHeight="1" x14ac:dyDescent="0.25">
      <c r="A1" s="103" t="s">
        <v>184</v>
      </c>
      <c r="B1" s="17"/>
      <c r="C1" s="17"/>
      <c r="D1" s="17"/>
    </row>
    <row r="2" spans="1:4" ht="15" customHeight="1" x14ac:dyDescent="0.25">
      <c r="A2" s="17"/>
      <c r="B2" s="17"/>
      <c r="C2" s="17"/>
      <c r="D2" s="17"/>
    </row>
    <row r="3" spans="1:4" ht="28.5" customHeight="1" x14ac:dyDescent="0.25">
      <c r="A3" s="7"/>
      <c r="B3" s="42" t="s">
        <v>4</v>
      </c>
      <c r="C3" s="42" t="s">
        <v>5</v>
      </c>
      <c r="D3" s="10" t="s">
        <v>125</v>
      </c>
    </row>
    <row r="4" spans="1:4" x14ac:dyDescent="0.25">
      <c r="A4" s="19" t="s">
        <v>31</v>
      </c>
      <c r="B4" s="20">
        <v>53539</v>
      </c>
      <c r="C4" s="20">
        <v>44987</v>
      </c>
      <c r="D4" s="4">
        <v>84.026597433646501</v>
      </c>
    </row>
    <row r="5" spans="1:4" x14ac:dyDescent="0.25">
      <c r="A5" s="19" t="s">
        <v>32</v>
      </c>
      <c r="B5" s="20">
        <v>58003</v>
      </c>
      <c r="C5" s="20">
        <v>43966</v>
      </c>
      <c r="D5" s="4">
        <v>75.799527610640794</v>
      </c>
    </row>
    <row r="6" spans="1:4" x14ac:dyDescent="0.25">
      <c r="A6" s="17" t="s">
        <v>124</v>
      </c>
      <c r="B6" s="5">
        <v>12403</v>
      </c>
      <c r="C6" s="5">
        <v>10193</v>
      </c>
      <c r="D6" s="6">
        <v>82.181730226558102</v>
      </c>
    </row>
    <row r="7" spans="1:4" x14ac:dyDescent="0.25">
      <c r="A7" s="17" t="s">
        <v>115</v>
      </c>
      <c r="B7" s="5">
        <v>2902</v>
      </c>
      <c r="C7" s="5">
        <v>2265</v>
      </c>
      <c r="D7" s="6">
        <v>78.049620951068206</v>
      </c>
    </row>
    <row r="8" spans="1:4" x14ac:dyDescent="0.25">
      <c r="A8" s="17" t="s">
        <v>123</v>
      </c>
      <c r="B8" s="5">
        <v>35982</v>
      </c>
      <c r="C8" s="5">
        <v>26289</v>
      </c>
      <c r="D8" s="6">
        <v>73.061530765382699</v>
      </c>
    </row>
    <row r="9" spans="1:4" x14ac:dyDescent="0.25">
      <c r="A9" s="17" t="s">
        <v>116</v>
      </c>
      <c r="B9" s="5">
        <v>4637</v>
      </c>
      <c r="C9" s="5">
        <v>3410</v>
      </c>
      <c r="D9" s="6">
        <v>73.538926029760603</v>
      </c>
    </row>
    <row r="10" spans="1:4" x14ac:dyDescent="0.25">
      <c r="A10" s="17" t="s">
        <v>117</v>
      </c>
      <c r="B10" s="5">
        <v>1392</v>
      </c>
      <c r="C10" s="5">
        <v>1250</v>
      </c>
      <c r="D10" s="6">
        <v>89.798850574712603</v>
      </c>
    </row>
    <row r="11" spans="1:4" x14ac:dyDescent="0.25">
      <c r="A11" s="17" t="s">
        <v>118</v>
      </c>
      <c r="B11" s="5">
        <v>687</v>
      </c>
      <c r="C11" s="5">
        <v>559</v>
      </c>
      <c r="D11" s="6">
        <v>81.368267831149893</v>
      </c>
    </row>
    <row r="12" spans="1:4" x14ac:dyDescent="0.25">
      <c r="A12" s="19" t="s">
        <v>33</v>
      </c>
      <c r="B12" s="20">
        <v>58970</v>
      </c>
      <c r="C12" s="20">
        <v>38192</v>
      </c>
      <c r="D12" s="4">
        <v>64.765134814312404</v>
      </c>
    </row>
    <row r="13" spans="1:4" x14ac:dyDescent="0.25">
      <c r="A13" s="17" t="s">
        <v>119</v>
      </c>
      <c r="B13" s="5">
        <v>24122</v>
      </c>
      <c r="C13" s="5">
        <v>17036</v>
      </c>
      <c r="D13" s="6">
        <v>70.624326341099405</v>
      </c>
    </row>
    <row r="14" spans="1:4" x14ac:dyDescent="0.25">
      <c r="A14" s="17" t="s">
        <v>120</v>
      </c>
      <c r="B14" s="5">
        <v>29961</v>
      </c>
      <c r="C14" s="5">
        <v>18414</v>
      </c>
      <c r="D14" s="6">
        <v>61.459897867227397</v>
      </c>
    </row>
    <row r="15" spans="1:4" x14ac:dyDescent="0.25">
      <c r="A15" s="17" t="s">
        <v>121</v>
      </c>
      <c r="B15" s="5">
        <v>4887</v>
      </c>
      <c r="C15" s="5">
        <v>2742</v>
      </c>
      <c r="D15" s="6">
        <v>56.108041743400896</v>
      </c>
    </row>
    <row r="16" spans="1:4" x14ac:dyDescent="0.25">
      <c r="A16" s="19" t="s">
        <v>34</v>
      </c>
      <c r="B16" s="20">
        <v>9046</v>
      </c>
      <c r="C16" s="20">
        <v>6434</v>
      </c>
      <c r="D16" s="4">
        <v>71.125359274817598</v>
      </c>
    </row>
    <row r="17" spans="1:4" x14ac:dyDescent="0.25">
      <c r="A17" s="23"/>
      <c r="B17" s="24"/>
      <c r="C17" s="24"/>
      <c r="D17" s="25"/>
    </row>
    <row r="18" spans="1:4" x14ac:dyDescent="0.25">
      <c r="A18" s="19" t="s">
        <v>166</v>
      </c>
      <c r="B18" s="20">
        <v>179558</v>
      </c>
      <c r="C18" s="20">
        <v>133579</v>
      </c>
      <c r="D18" s="4">
        <v>74.393232270352797</v>
      </c>
    </row>
    <row r="19" spans="1:4" ht="15" customHeight="1" x14ac:dyDescent="0.25">
      <c r="A19" s="19"/>
      <c r="B19" s="40"/>
      <c r="C19" s="40"/>
      <c r="D19" s="35"/>
    </row>
    <row r="20" spans="1:4" x14ac:dyDescent="0.25">
      <c r="A20" s="17" t="s">
        <v>167</v>
      </c>
      <c r="B20" s="17"/>
      <c r="C20" s="17"/>
      <c r="D20" s="17"/>
    </row>
    <row r="21" spans="1:4" x14ac:dyDescent="0.25">
      <c r="A21" s="17"/>
      <c r="B21" s="17"/>
      <c r="C21" s="17"/>
      <c r="D21" s="17"/>
    </row>
    <row r="22" spans="1:4" x14ac:dyDescent="0.25">
      <c r="A22" s="11" t="s">
        <v>174</v>
      </c>
      <c r="B22" s="12"/>
      <c r="C22" s="11"/>
      <c r="D22" s="11"/>
    </row>
    <row r="23" spans="1:4" x14ac:dyDescent="0.25">
      <c r="A23" s="11" t="s">
        <v>183</v>
      </c>
      <c r="B23" s="12"/>
      <c r="C23" s="11"/>
      <c r="D23" s="11"/>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workbookViewId="0"/>
  </sheetViews>
  <sheetFormatPr baseColWidth="10" defaultRowHeight="15" x14ac:dyDescent="0.25"/>
  <cols>
    <col min="1" max="1" width="48.140625" customWidth="1"/>
    <col min="11" max="11" width="17.42578125" customWidth="1"/>
  </cols>
  <sheetData>
    <row r="1" spans="1:11" ht="18.75" customHeight="1" x14ac:dyDescent="0.25">
      <c r="A1" s="41" t="s">
        <v>177</v>
      </c>
      <c r="B1" s="17"/>
      <c r="C1" s="17"/>
      <c r="D1" s="17"/>
      <c r="E1" s="41"/>
      <c r="F1" s="41"/>
      <c r="G1" s="41"/>
      <c r="H1" s="17"/>
      <c r="I1" s="17"/>
      <c r="J1" s="17"/>
      <c r="K1" s="17"/>
    </row>
    <row r="2" spans="1:11" x14ac:dyDescent="0.25">
      <c r="B2" s="17"/>
      <c r="C2" s="17"/>
      <c r="D2" s="17"/>
      <c r="E2" s="17"/>
      <c r="F2" s="17"/>
      <c r="G2" s="17"/>
      <c r="H2" s="17"/>
      <c r="I2" s="17"/>
      <c r="J2" s="17"/>
      <c r="K2" s="17"/>
    </row>
    <row r="3" spans="1:11" ht="15" customHeight="1" x14ac:dyDescent="0.25">
      <c r="A3" s="45"/>
      <c r="B3" s="121" t="s">
        <v>3</v>
      </c>
      <c r="C3" s="122"/>
      <c r="D3" s="123"/>
      <c r="E3" s="121" t="s">
        <v>2</v>
      </c>
      <c r="F3" s="122"/>
      <c r="G3" s="123"/>
      <c r="H3" s="121" t="s">
        <v>0</v>
      </c>
      <c r="I3" s="122"/>
      <c r="J3" s="123"/>
      <c r="K3" s="119" t="s">
        <v>12</v>
      </c>
    </row>
    <row r="4" spans="1:11" ht="27" customHeight="1" x14ac:dyDescent="0.25">
      <c r="A4" s="46"/>
      <c r="B4" s="55" t="s">
        <v>13</v>
      </c>
      <c r="C4" s="55" t="s">
        <v>14</v>
      </c>
      <c r="D4" s="44" t="s">
        <v>125</v>
      </c>
      <c r="E4" s="55" t="s">
        <v>4</v>
      </c>
      <c r="F4" s="55" t="s">
        <v>5</v>
      </c>
      <c r="G4" s="44" t="s">
        <v>125</v>
      </c>
      <c r="H4" s="55" t="s">
        <v>4</v>
      </c>
      <c r="I4" s="55" t="s">
        <v>5</v>
      </c>
      <c r="J4" s="44" t="s">
        <v>125</v>
      </c>
      <c r="K4" s="120"/>
    </row>
    <row r="5" spans="1:11" x14ac:dyDescent="0.25">
      <c r="A5" s="49" t="s">
        <v>15</v>
      </c>
      <c r="B5" s="5">
        <v>416</v>
      </c>
      <c r="C5" s="5">
        <v>365</v>
      </c>
      <c r="D5" s="6">
        <v>87.740384615384599</v>
      </c>
      <c r="E5" s="5">
        <v>5835</v>
      </c>
      <c r="F5" s="5">
        <v>4936</v>
      </c>
      <c r="G5" s="6">
        <v>84.592973436161103</v>
      </c>
      <c r="H5" s="5">
        <v>6251</v>
      </c>
      <c r="I5" s="5">
        <v>5301</v>
      </c>
      <c r="J5" s="6">
        <v>84.802431610942307</v>
      </c>
      <c r="K5" s="6">
        <v>6.6549352103663404</v>
      </c>
    </row>
    <row r="6" spans="1:11" x14ac:dyDescent="0.25">
      <c r="A6" s="50" t="s">
        <v>16</v>
      </c>
      <c r="B6" s="5">
        <v>3505</v>
      </c>
      <c r="C6" s="5">
        <v>2854</v>
      </c>
      <c r="D6" s="6">
        <v>81.426533523537799</v>
      </c>
      <c r="E6" s="5">
        <v>7169</v>
      </c>
      <c r="F6" s="5">
        <v>5258</v>
      </c>
      <c r="G6" s="6">
        <v>73.343562561026602</v>
      </c>
      <c r="H6" s="5">
        <v>10674</v>
      </c>
      <c r="I6" s="5">
        <v>8112</v>
      </c>
      <c r="J6" s="6">
        <v>75.997751545812207</v>
      </c>
      <c r="K6" s="6">
        <v>32.8367997002061</v>
      </c>
    </row>
    <row r="7" spans="1:11" x14ac:dyDescent="0.25">
      <c r="A7" s="49" t="s">
        <v>17</v>
      </c>
      <c r="B7" s="5">
        <v>2420</v>
      </c>
      <c r="C7" s="5">
        <v>2173</v>
      </c>
      <c r="D7" s="6">
        <v>89.793388429752099</v>
      </c>
      <c r="E7" s="5">
        <v>5657</v>
      </c>
      <c r="F7" s="5">
        <v>4290</v>
      </c>
      <c r="G7" s="6">
        <v>75.835248364857705</v>
      </c>
      <c r="H7" s="5">
        <v>8077</v>
      </c>
      <c r="I7" s="5">
        <v>6463</v>
      </c>
      <c r="J7" s="6">
        <v>80.017333168255504</v>
      </c>
      <c r="K7" s="6">
        <v>29.961619413148401</v>
      </c>
    </row>
    <row r="8" spans="1:11" x14ac:dyDescent="0.25">
      <c r="A8" s="49" t="s">
        <v>18</v>
      </c>
      <c r="B8" s="5">
        <v>1064</v>
      </c>
      <c r="C8" s="5">
        <v>931</v>
      </c>
      <c r="D8" s="6">
        <v>87.5</v>
      </c>
      <c r="E8" s="5">
        <v>5175</v>
      </c>
      <c r="F8" s="5">
        <v>4162</v>
      </c>
      <c r="G8" s="6">
        <v>80.425120772946897</v>
      </c>
      <c r="H8" s="5">
        <v>6239</v>
      </c>
      <c r="I8" s="5">
        <v>5093</v>
      </c>
      <c r="J8" s="6">
        <v>81.631671742266406</v>
      </c>
      <c r="K8" s="6">
        <v>17.054015066517099</v>
      </c>
    </row>
    <row r="9" spans="1:11" x14ac:dyDescent="0.25">
      <c r="A9" s="49" t="s">
        <v>19</v>
      </c>
      <c r="B9" s="5">
        <v>670</v>
      </c>
      <c r="C9" s="5">
        <v>603</v>
      </c>
      <c r="D9" s="6">
        <v>90</v>
      </c>
      <c r="E9" s="5">
        <v>78</v>
      </c>
      <c r="F9" s="5">
        <v>73</v>
      </c>
      <c r="G9" s="6">
        <v>93.589743589743605</v>
      </c>
      <c r="H9" s="5">
        <v>748</v>
      </c>
      <c r="I9" s="5">
        <v>676</v>
      </c>
      <c r="J9" s="6">
        <v>90.374331550802097</v>
      </c>
      <c r="K9" s="6">
        <v>89.572192513369004</v>
      </c>
    </row>
    <row r="10" spans="1:11" x14ac:dyDescent="0.25">
      <c r="A10" s="49" t="s">
        <v>20</v>
      </c>
      <c r="B10" s="5">
        <v>686</v>
      </c>
      <c r="C10" s="5">
        <v>580</v>
      </c>
      <c r="D10" s="6">
        <v>84.548104956268205</v>
      </c>
      <c r="E10" s="5">
        <v>16597</v>
      </c>
      <c r="F10" s="5">
        <v>12742</v>
      </c>
      <c r="G10" s="6">
        <v>76.772910767006096</v>
      </c>
      <c r="H10" s="5">
        <v>17283</v>
      </c>
      <c r="I10" s="5">
        <v>13322</v>
      </c>
      <c r="J10" s="6">
        <v>77.081525198171605</v>
      </c>
      <c r="K10" s="6">
        <v>3.9692183070068898</v>
      </c>
    </row>
    <row r="11" spans="1:11" x14ac:dyDescent="0.25">
      <c r="A11" s="51" t="s">
        <v>21</v>
      </c>
      <c r="B11" s="20">
        <v>8761</v>
      </c>
      <c r="C11" s="20">
        <v>7506</v>
      </c>
      <c r="D11" s="4">
        <v>85.675151238443107</v>
      </c>
      <c r="E11" s="20">
        <v>40511</v>
      </c>
      <c r="F11" s="20">
        <v>31461</v>
      </c>
      <c r="G11" s="4">
        <v>77.660388536446902</v>
      </c>
      <c r="H11" s="20">
        <v>49272</v>
      </c>
      <c r="I11" s="20">
        <v>38967</v>
      </c>
      <c r="J11" s="4">
        <v>79.085484656600102</v>
      </c>
      <c r="K11" s="4">
        <v>17.780889754830302</v>
      </c>
    </row>
    <row r="12" spans="1:11" x14ac:dyDescent="0.25">
      <c r="A12" s="49"/>
      <c r="B12" s="47"/>
      <c r="C12" s="47"/>
      <c r="D12" s="48"/>
      <c r="E12" s="47"/>
      <c r="F12" s="47"/>
      <c r="G12" s="48"/>
      <c r="H12" s="47"/>
      <c r="I12" s="47"/>
      <c r="J12" s="48"/>
      <c r="K12" s="48"/>
    </row>
    <row r="13" spans="1:11" x14ac:dyDescent="0.25">
      <c r="A13" s="50" t="s">
        <v>22</v>
      </c>
      <c r="B13" s="5">
        <v>268</v>
      </c>
      <c r="C13" s="5">
        <v>224</v>
      </c>
      <c r="D13" s="6">
        <v>83.582089552238799</v>
      </c>
      <c r="E13" s="5">
        <v>109</v>
      </c>
      <c r="F13" s="5">
        <v>89</v>
      </c>
      <c r="G13" s="6">
        <v>81.651376146789005</v>
      </c>
      <c r="H13" s="5">
        <v>377</v>
      </c>
      <c r="I13" s="5">
        <v>313</v>
      </c>
      <c r="J13" s="6">
        <v>83.023872679045098</v>
      </c>
      <c r="K13" s="6">
        <v>71.087533156498694</v>
      </c>
    </row>
    <row r="14" spans="1:11" x14ac:dyDescent="0.25">
      <c r="A14" s="49" t="s">
        <v>23</v>
      </c>
      <c r="B14" s="5">
        <v>47733</v>
      </c>
      <c r="C14" s="5">
        <v>34979</v>
      </c>
      <c r="D14" s="6">
        <v>73.280539668573098</v>
      </c>
      <c r="E14" s="5">
        <v>43715</v>
      </c>
      <c r="F14" s="5">
        <v>30586</v>
      </c>
      <c r="G14" s="6">
        <v>69.966830607342999</v>
      </c>
      <c r="H14" s="5">
        <v>91448</v>
      </c>
      <c r="I14" s="5">
        <v>65565</v>
      </c>
      <c r="J14" s="6">
        <v>71.696483247309999</v>
      </c>
      <c r="K14" s="6">
        <v>52.1968769136558</v>
      </c>
    </row>
    <row r="15" spans="1:11" x14ac:dyDescent="0.25">
      <c r="A15" s="54" t="s">
        <v>170</v>
      </c>
      <c r="B15" s="14">
        <v>13853</v>
      </c>
      <c r="C15" s="14">
        <v>9553</v>
      </c>
      <c r="D15" s="15">
        <v>68.9597921027936</v>
      </c>
      <c r="E15" s="14">
        <v>14175</v>
      </c>
      <c r="F15" s="14">
        <v>9076</v>
      </c>
      <c r="G15" s="15">
        <v>64.028218694885396</v>
      </c>
      <c r="H15" s="14">
        <v>28028</v>
      </c>
      <c r="I15" s="14">
        <v>18629</v>
      </c>
      <c r="J15" s="15">
        <v>66.465677179962896</v>
      </c>
      <c r="K15" s="15">
        <v>49.425574425574403</v>
      </c>
    </row>
    <row r="16" spans="1:11" x14ac:dyDescent="0.25">
      <c r="A16" s="54" t="s">
        <v>168</v>
      </c>
      <c r="B16" s="14">
        <v>7916</v>
      </c>
      <c r="C16" s="14">
        <v>6326</v>
      </c>
      <c r="D16" s="15">
        <v>79.914098029307695</v>
      </c>
      <c r="E16" s="14">
        <v>10156</v>
      </c>
      <c r="F16" s="14">
        <v>7683</v>
      </c>
      <c r="G16" s="15">
        <v>75.649862150452904</v>
      </c>
      <c r="H16" s="14">
        <v>18072</v>
      </c>
      <c r="I16" s="14">
        <v>14009</v>
      </c>
      <c r="J16" s="15">
        <v>77.517706949977907</v>
      </c>
      <c r="K16" s="15">
        <v>43.802567507746801</v>
      </c>
    </row>
    <row r="17" spans="1:11" x14ac:dyDescent="0.25">
      <c r="A17" s="54" t="s">
        <v>169</v>
      </c>
      <c r="B17" s="14">
        <v>9497</v>
      </c>
      <c r="C17" s="14">
        <v>6745</v>
      </c>
      <c r="D17" s="15">
        <v>71.022428135200599</v>
      </c>
      <c r="E17" s="14">
        <v>3492</v>
      </c>
      <c r="F17" s="14">
        <v>2321</v>
      </c>
      <c r="G17" s="15">
        <v>66.466208476517707</v>
      </c>
      <c r="H17" s="14">
        <v>12989</v>
      </c>
      <c r="I17" s="14">
        <v>9066</v>
      </c>
      <c r="J17" s="15">
        <v>69.797520979290198</v>
      </c>
      <c r="K17" s="15">
        <v>73.115713295865703</v>
      </c>
    </row>
    <row r="18" spans="1:11" x14ac:dyDescent="0.25">
      <c r="A18" s="49" t="s">
        <v>24</v>
      </c>
      <c r="B18" s="5">
        <v>11532</v>
      </c>
      <c r="C18" s="5">
        <v>8975</v>
      </c>
      <c r="D18" s="6">
        <v>77.826916406520994</v>
      </c>
      <c r="E18" s="5">
        <v>11037</v>
      </c>
      <c r="F18" s="5">
        <v>8281</v>
      </c>
      <c r="G18" s="6">
        <v>75.029446407538302</v>
      </c>
      <c r="H18" s="5">
        <v>22569</v>
      </c>
      <c r="I18" s="5">
        <v>17256</v>
      </c>
      <c r="J18" s="6">
        <v>76.458859497540899</v>
      </c>
      <c r="K18" s="6">
        <v>51.096636979928199</v>
      </c>
    </row>
    <row r="19" spans="1:11" x14ac:dyDescent="0.25">
      <c r="A19" s="49" t="s">
        <v>25</v>
      </c>
      <c r="B19" s="5">
        <v>20021</v>
      </c>
      <c r="C19" s="5">
        <v>15068</v>
      </c>
      <c r="D19" s="6">
        <v>75.260975975226003</v>
      </c>
      <c r="E19" s="5">
        <v>5743</v>
      </c>
      <c r="F19" s="5">
        <v>4211</v>
      </c>
      <c r="G19" s="6">
        <v>73.324046665505804</v>
      </c>
      <c r="H19" s="5">
        <v>25764</v>
      </c>
      <c r="I19" s="5">
        <v>19279</v>
      </c>
      <c r="J19" s="6">
        <v>74.829219065362494</v>
      </c>
      <c r="K19" s="6">
        <v>77.709206644930902</v>
      </c>
    </row>
    <row r="20" spans="1:11" x14ac:dyDescent="0.25">
      <c r="A20" s="49" t="s">
        <v>26</v>
      </c>
      <c r="B20" s="5">
        <v>2328</v>
      </c>
      <c r="C20" s="5">
        <v>1830</v>
      </c>
      <c r="D20" s="6">
        <v>78.608247422680407</v>
      </c>
      <c r="E20" s="5">
        <v>1633</v>
      </c>
      <c r="F20" s="5">
        <v>1248</v>
      </c>
      <c r="G20" s="6">
        <v>76.423759951010396</v>
      </c>
      <c r="H20" s="5">
        <v>3961</v>
      </c>
      <c r="I20" s="5">
        <v>3078</v>
      </c>
      <c r="J20" s="6">
        <v>77.707649583438496</v>
      </c>
      <c r="K20" s="6">
        <v>58.773037111840402</v>
      </c>
    </row>
    <row r="21" spans="1:11" x14ac:dyDescent="0.25">
      <c r="A21" s="51" t="s">
        <v>27</v>
      </c>
      <c r="B21" s="20">
        <v>81882</v>
      </c>
      <c r="C21" s="20">
        <v>61076</v>
      </c>
      <c r="D21" s="4">
        <v>74.590264038494396</v>
      </c>
      <c r="E21" s="20">
        <v>62237</v>
      </c>
      <c r="F21" s="20">
        <v>44415</v>
      </c>
      <c r="G21" s="4">
        <v>71.364300978517605</v>
      </c>
      <c r="H21" s="20">
        <v>144119</v>
      </c>
      <c r="I21" s="20">
        <v>105491</v>
      </c>
      <c r="J21" s="4">
        <v>73.197149577779498</v>
      </c>
      <c r="K21" s="4">
        <v>56.815548262199997</v>
      </c>
    </row>
    <row r="22" spans="1:11" x14ac:dyDescent="0.25">
      <c r="A22" s="51"/>
      <c r="B22" s="47"/>
      <c r="C22" s="47"/>
      <c r="D22" s="48"/>
      <c r="E22" s="47"/>
      <c r="F22" s="47"/>
      <c r="G22" s="48"/>
      <c r="H22" s="47"/>
      <c r="I22" s="47"/>
      <c r="J22" s="48"/>
      <c r="K22" s="48"/>
    </row>
    <row r="23" spans="1:11" x14ac:dyDescent="0.25">
      <c r="A23" s="51" t="s">
        <v>28</v>
      </c>
      <c r="B23" s="20">
        <v>90643</v>
      </c>
      <c r="C23" s="20">
        <v>68582</v>
      </c>
      <c r="D23" s="4">
        <v>75.661661683748306</v>
      </c>
      <c r="E23" s="20">
        <v>102748</v>
      </c>
      <c r="F23" s="20">
        <v>75876</v>
      </c>
      <c r="G23" s="4">
        <v>73.846692879666705</v>
      </c>
      <c r="H23" s="20">
        <v>193391</v>
      </c>
      <c r="I23" s="20">
        <v>144458</v>
      </c>
      <c r="J23" s="4">
        <v>74.697374748566403</v>
      </c>
      <c r="K23" s="4">
        <v>46.870330056724498</v>
      </c>
    </row>
    <row r="24" spans="1:11" x14ac:dyDescent="0.25">
      <c r="A24" s="52" t="s">
        <v>155</v>
      </c>
      <c r="B24" s="14">
        <v>5138</v>
      </c>
      <c r="C24" s="14">
        <v>4322</v>
      </c>
      <c r="D24" s="15">
        <v>84.1183339820942</v>
      </c>
      <c r="E24" s="14">
        <v>8695</v>
      </c>
      <c r="F24" s="14">
        <v>6557</v>
      </c>
      <c r="G24" s="15">
        <v>75.411155836687797</v>
      </c>
      <c r="H24" s="14">
        <v>13833</v>
      </c>
      <c r="I24" s="14">
        <v>10879</v>
      </c>
      <c r="J24" s="15">
        <v>78.645268560688194</v>
      </c>
      <c r="K24" s="15">
        <v>37.1430636882817</v>
      </c>
    </row>
    <row r="25" spans="1:11" x14ac:dyDescent="0.25">
      <c r="A25" s="53" t="s">
        <v>156</v>
      </c>
      <c r="B25" s="14">
        <v>6</v>
      </c>
      <c r="C25" s="14">
        <v>6</v>
      </c>
      <c r="D25" s="15">
        <v>100</v>
      </c>
      <c r="E25" s="14">
        <v>46</v>
      </c>
      <c r="F25" s="14">
        <v>46</v>
      </c>
      <c r="G25" s="15">
        <v>100</v>
      </c>
      <c r="H25" s="14">
        <v>52</v>
      </c>
      <c r="I25" s="14">
        <v>52</v>
      </c>
      <c r="J25" s="15">
        <v>100</v>
      </c>
      <c r="K25" s="15">
        <v>11.538461538461499</v>
      </c>
    </row>
    <row r="26" spans="1:11" x14ac:dyDescent="0.25">
      <c r="A26" s="2"/>
      <c r="B26" s="2"/>
      <c r="C26" s="2"/>
      <c r="D26" s="2"/>
      <c r="E26" s="2"/>
      <c r="F26" s="2"/>
      <c r="G26" s="2"/>
      <c r="H26" s="43"/>
      <c r="I26" s="43"/>
      <c r="J26" s="2"/>
      <c r="K26" s="2"/>
    </row>
    <row r="27" spans="1:11" x14ac:dyDescent="0.25">
      <c r="A27" s="11" t="s">
        <v>174</v>
      </c>
      <c r="B27" s="12"/>
      <c r="C27" s="11"/>
      <c r="D27" s="11"/>
    </row>
    <row r="28" spans="1:11" x14ac:dyDescent="0.25">
      <c r="A28" s="11" t="s">
        <v>183</v>
      </c>
      <c r="B28" s="12"/>
      <c r="C28" s="11"/>
      <c r="D28" s="11"/>
    </row>
  </sheetData>
  <mergeCells count="4">
    <mergeCell ref="K3:K4"/>
    <mergeCell ref="E3:G3"/>
    <mergeCell ref="B3:D3"/>
    <mergeCell ref="H3:J3"/>
  </mergeCells>
  <pageMargins left="0.70866141732283472" right="0.70866141732283472" top="0.74803149606299213" bottom="0.74803149606299213" header="0.31496062992125984" footer="0.31496062992125984"/>
  <pageSetup paperSize="9" scale="77"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workbookViewId="0">
      <pane ySplit="4" topLeftCell="A5" activePane="bottomLeft" state="frozen"/>
      <selection pane="bottomLeft"/>
    </sheetView>
  </sheetViews>
  <sheetFormatPr baseColWidth="10" defaultRowHeight="15" x14ac:dyDescent="0.25"/>
  <cols>
    <col min="2" max="2" width="52.42578125" customWidth="1"/>
  </cols>
  <sheetData>
    <row r="1" spans="1:10" ht="18.75" customHeight="1" x14ac:dyDescent="0.25">
      <c r="A1" s="16" t="s">
        <v>178</v>
      </c>
      <c r="B1" s="16"/>
      <c r="C1" s="16"/>
      <c r="D1" s="16"/>
    </row>
    <row r="2" spans="1:10" x14ac:dyDescent="0.25">
      <c r="A2" s="17"/>
      <c r="B2" s="17"/>
      <c r="C2" s="17"/>
      <c r="D2" s="17"/>
      <c r="E2" s="17"/>
      <c r="F2" s="17"/>
      <c r="G2" s="17"/>
      <c r="H2" s="17"/>
      <c r="I2" s="17"/>
      <c r="J2" s="17"/>
    </row>
    <row r="3" spans="1:10" x14ac:dyDescent="0.25">
      <c r="A3" s="124"/>
      <c r="B3" s="124"/>
      <c r="C3" s="126">
        <v>2023</v>
      </c>
      <c r="D3" s="127"/>
      <c r="E3" s="127"/>
      <c r="F3" s="128"/>
      <c r="G3" s="129">
        <v>2024</v>
      </c>
      <c r="H3" s="127"/>
      <c r="I3" s="127"/>
      <c r="J3" s="130"/>
    </row>
    <row r="4" spans="1:10" ht="51" customHeight="1" x14ac:dyDescent="0.25">
      <c r="A4" s="125"/>
      <c r="B4" s="125"/>
      <c r="C4" s="73" t="s">
        <v>122</v>
      </c>
      <c r="D4" s="74" t="s">
        <v>128</v>
      </c>
      <c r="E4" s="74" t="s">
        <v>126</v>
      </c>
      <c r="F4" s="75" t="s">
        <v>127</v>
      </c>
      <c r="G4" s="73" t="s">
        <v>122</v>
      </c>
      <c r="H4" s="74" t="s">
        <v>128</v>
      </c>
      <c r="I4" s="74" t="s">
        <v>126</v>
      </c>
      <c r="J4" s="74" t="s">
        <v>127</v>
      </c>
    </row>
    <row r="5" spans="1:10" x14ac:dyDescent="0.25">
      <c r="A5" s="62" t="s">
        <v>35</v>
      </c>
      <c r="B5" s="63" t="s">
        <v>36</v>
      </c>
      <c r="C5" s="81">
        <v>1136</v>
      </c>
      <c r="D5" s="82">
        <v>85.735849056603797</v>
      </c>
      <c r="E5" s="82">
        <v>85.621970920840099</v>
      </c>
      <c r="F5" s="56">
        <v>87.356321839080493</v>
      </c>
      <c r="G5" s="81">
        <v>1131</v>
      </c>
      <c r="H5" s="82">
        <v>86.270022883295198</v>
      </c>
      <c r="I5" s="82">
        <v>86.104218362282893</v>
      </c>
      <c r="J5" s="56">
        <v>88.235294117647101</v>
      </c>
    </row>
    <row r="6" spans="1:10" x14ac:dyDescent="0.25">
      <c r="A6" s="64" t="s">
        <v>37</v>
      </c>
      <c r="B6" s="65" t="s">
        <v>38</v>
      </c>
      <c r="C6" s="81">
        <v>4294</v>
      </c>
      <c r="D6" s="82">
        <v>84.627512810406003</v>
      </c>
      <c r="E6" s="82">
        <v>84.536298783046604</v>
      </c>
      <c r="F6" s="6">
        <v>86.038961038961006</v>
      </c>
      <c r="G6" s="81">
        <v>4170</v>
      </c>
      <c r="H6" s="82">
        <v>84.412955465587004</v>
      </c>
      <c r="I6" s="82">
        <v>84.198011240812804</v>
      </c>
      <c r="J6" s="6">
        <v>87.579617834394895</v>
      </c>
    </row>
    <row r="7" spans="1:10" x14ac:dyDescent="0.25">
      <c r="A7" s="64" t="s">
        <v>129</v>
      </c>
      <c r="B7" s="65" t="s">
        <v>39</v>
      </c>
      <c r="C7" s="81">
        <v>3555</v>
      </c>
      <c r="D7" s="82">
        <v>79.405852133124895</v>
      </c>
      <c r="E7" s="82">
        <v>77.963156065345899</v>
      </c>
      <c r="F7" s="6">
        <v>82</v>
      </c>
      <c r="G7" s="81">
        <v>2250</v>
      </c>
      <c r="H7" s="82">
        <v>73.433420365535298</v>
      </c>
      <c r="I7" s="82">
        <v>73.199635369188698</v>
      </c>
      <c r="J7" s="6">
        <v>74.022988505747094</v>
      </c>
    </row>
    <row r="8" spans="1:10" x14ac:dyDescent="0.25">
      <c r="A8" s="64" t="s">
        <v>130</v>
      </c>
      <c r="B8" s="65" t="s">
        <v>40</v>
      </c>
      <c r="C8" s="81">
        <v>1913</v>
      </c>
      <c r="D8" s="82">
        <v>88.401109057301298</v>
      </c>
      <c r="E8" s="82">
        <v>87.621696801112705</v>
      </c>
      <c r="F8" s="6">
        <v>89.944903581267198</v>
      </c>
      <c r="G8" s="81">
        <v>1534</v>
      </c>
      <c r="H8" s="82">
        <v>83.870967741935502</v>
      </c>
      <c r="I8" s="82">
        <v>82.495948136142601</v>
      </c>
      <c r="J8" s="6">
        <v>86.722689075630299</v>
      </c>
    </row>
    <row r="9" spans="1:10" x14ac:dyDescent="0.25">
      <c r="A9" s="64" t="s">
        <v>131</v>
      </c>
      <c r="B9" s="65" t="s">
        <v>41</v>
      </c>
      <c r="C9" s="81">
        <v>1178</v>
      </c>
      <c r="D9" s="82">
        <v>82.608695652173907</v>
      </c>
      <c r="E9" s="82">
        <v>82.342657342657304</v>
      </c>
      <c r="F9" s="6">
        <v>82.786885245901601</v>
      </c>
      <c r="G9" s="81">
        <v>1104</v>
      </c>
      <c r="H9" s="82">
        <v>79.310344827586206</v>
      </c>
      <c r="I9" s="82">
        <v>74.538745387453901</v>
      </c>
      <c r="J9" s="6">
        <v>82.352941176470594</v>
      </c>
    </row>
    <row r="10" spans="1:10" x14ac:dyDescent="0.25">
      <c r="A10" s="64" t="s">
        <v>132</v>
      </c>
      <c r="B10" s="65" t="s">
        <v>42</v>
      </c>
      <c r="C10" s="81">
        <v>1891</v>
      </c>
      <c r="D10" s="82">
        <v>80.674061433447093</v>
      </c>
      <c r="E10" s="82">
        <v>77.9421654337592</v>
      </c>
      <c r="F10" s="6">
        <v>85.414235705951</v>
      </c>
      <c r="G10" s="81">
        <v>1753</v>
      </c>
      <c r="H10" s="82">
        <v>76.350174216027895</v>
      </c>
      <c r="I10" s="82">
        <v>72.574123989218293</v>
      </c>
      <c r="J10" s="6">
        <v>83.251231527093594</v>
      </c>
    </row>
    <row r="11" spans="1:10" x14ac:dyDescent="0.25">
      <c r="A11" s="64" t="s">
        <v>133</v>
      </c>
      <c r="B11" s="65" t="s">
        <v>43</v>
      </c>
      <c r="C11" s="81">
        <v>1549</v>
      </c>
      <c r="D11" s="82">
        <v>72.013017201301693</v>
      </c>
      <c r="E11" s="82">
        <v>70.217640320733096</v>
      </c>
      <c r="F11" s="6">
        <v>79.753086419753103</v>
      </c>
      <c r="G11" s="81">
        <v>1471</v>
      </c>
      <c r="H11" s="82">
        <v>70.2818920210225</v>
      </c>
      <c r="I11" s="82">
        <v>67.2303206997085</v>
      </c>
      <c r="J11" s="6">
        <v>84.126984126984098</v>
      </c>
    </row>
    <row r="12" spans="1:10" x14ac:dyDescent="0.25">
      <c r="A12" s="64" t="s">
        <v>44</v>
      </c>
      <c r="B12" s="65" t="s">
        <v>45</v>
      </c>
      <c r="C12" s="81">
        <v>217</v>
      </c>
      <c r="D12" s="82">
        <v>88.211382113821102</v>
      </c>
      <c r="E12" s="82">
        <v>87.264150943396203</v>
      </c>
      <c r="F12" s="6">
        <v>94.117647058823493</v>
      </c>
      <c r="G12" s="81">
        <v>258</v>
      </c>
      <c r="H12" s="82">
        <v>89.895470383275295</v>
      </c>
      <c r="I12" s="82">
        <v>89.5833333333333</v>
      </c>
      <c r="J12" s="6">
        <v>91.489361702127695</v>
      </c>
    </row>
    <row r="13" spans="1:10" x14ac:dyDescent="0.25">
      <c r="A13" s="64" t="s">
        <v>46</v>
      </c>
      <c r="B13" s="65" t="s">
        <v>47</v>
      </c>
      <c r="C13" s="81">
        <v>1735</v>
      </c>
      <c r="D13" s="82">
        <v>85.467980295566505</v>
      </c>
      <c r="E13" s="82">
        <v>83.3766233766234</v>
      </c>
      <c r="F13" s="6">
        <v>86.746031746031704</v>
      </c>
      <c r="G13" s="81">
        <v>1764</v>
      </c>
      <c r="H13" s="82">
        <v>90.834191555097803</v>
      </c>
      <c r="I13" s="82">
        <v>90.314465408805006</v>
      </c>
      <c r="J13" s="6">
        <v>91.194420226678304</v>
      </c>
    </row>
    <row r="14" spans="1:10" x14ac:dyDescent="0.25">
      <c r="A14" s="64" t="s">
        <v>48</v>
      </c>
      <c r="B14" s="65" t="s">
        <v>49</v>
      </c>
      <c r="C14" s="81">
        <v>1585</v>
      </c>
      <c r="D14" s="82">
        <v>89.8526077097506</v>
      </c>
      <c r="E14" s="82">
        <v>89.954337899543404</v>
      </c>
      <c r="F14" s="6">
        <v>89.792231255645902</v>
      </c>
      <c r="G14" s="81">
        <v>1522</v>
      </c>
      <c r="H14" s="82">
        <v>87.220630372492806</v>
      </c>
      <c r="I14" s="82">
        <v>84.124629080118694</v>
      </c>
      <c r="J14" s="6">
        <v>89.169000933706798</v>
      </c>
    </row>
    <row r="15" spans="1:10" x14ac:dyDescent="0.25">
      <c r="A15" s="64" t="s">
        <v>50</v>
      </c>
      <c r="B15" s="65" t="s">
        <v>51</v>
      </c>
      <c r="C15" s="81">
        <v>1317</v>
      </c>
      <c r="D15" s="82">
        <v>82.415519399249106</v>
      </c>
      <c r="E15" s="82">
        <v>81.8908122503329</v>
      </c>
      <c r="F15" s="6">
        <v>90.625</v>
      </c>
      <c r="G15" s="81">
        <v>1197</v>
      </c>
      <c r="H15" s="82">
        <v>76.632522407170299</v>
      </c>
      <c r="I15" s="82">
        <v>75.829383886255897</v>
      </c>
      <c r="J15" s="6">
        <v>90.588235294117695</v>
      </c>
    </row>
    <row r="16" spans="1:10" x14ac:dyDescent="0.25">
      <c r="A16" s="64" t="s">
        <v>52</v>
      </c>
      <c r="B16" s="65" t="s">
        <v>53</v>
      </c>
      <c r="C16" s="81">
        <v>6</v>
      </c>
      <c r="D16" s="82">
        <v>100</v>
      </c>
      <c r="E16" s="82">
        <v>100</v>
      </c>
      <c r="F16" s="6">
        <v>100</v>
      </c>
      <c r="G16" s="81">
        <v>8</v>
      </c>
      <c r="H16" s="82">
        <v>80</v>
      </c>
      <c r="I16" s="82">
        <v>71.428571428571402</v>
      </c>
      <c r="J16" s="6">
        <v>100</v>
      </c>
    </row>
    <row r="17" spans="1:10" x14ac:dyDescent="0.25">
      <c r="A17" s="64" t="s">
        <v>54</v>
      </c>
      <c r="B17" s="65" t="s">
        <v>55</v>
      </c>
      <c r="C17" s="81">
        <v>178</v>
      </c>
      <c r="D17" s="82">
        <v>75.423728813559293</v>
      </c>
      <c r="E17" s="82">
        <v>73.972602739726</v>
      </c>
      <c r="F17" s="6">
        <v>94.117647058823493</v>
      </c>
      <c r="G17" s="81">
        <v>183</v>
      </c>
      <c r="H17" s="82">
        <v>79.220779220779207</v>
      </c>
      <c r="I17" s="82">
        <v>80.092592592592595</v>
      </c>
      <c r="J17" s="6">
        <v>66.6666666666667</v>
      </c>
    </row>
    <row r="18" spans="1:10" x14ac:dyDescent="0.25">
      <c r="A18" s="64" t="s">
        <v>56</v>
      </c>
      <c r="B18" s="65" t="s">
        <v>57</v>
      </c>
      <c r="C18" s="81">
        <v>1609</v>
      </c>
      <c r="D18" s="82">
        <v>70.849845882870994</v>
      </c>
      <c r="E18" s="82">
        <v>70.540540540540505</v>
      </c>
      <c r="F18" s="6">
        <v>84.313725490196106</v>
      </c>
      <c r="G18" s="81">
        <v>1531</v>
      </c>
      <c r="H18" s="82">
        <v>66.565217391304301</v>
      </c>
      <c r="I18" s="82">
        <v>66.370106761565793</v>
      </c>
      <c r="J18" s="6">
        <v>75</v>
      </c>
    </row>
    <row r="19" spans="1:10" x14ac:dyDescent="0.25">
      <c r="A19" s="64" t="s">
        <v>58</v>
      </c>
      <c r="B19" s="65" t="s">
        <v>59</v>
      </c>
      <c r="C19" s="81">
        <v>2058</v>
      </c>
      <c r="D19" s="82">
        <v>77.895533686601098</v>
      </c>
      <c r="E19" s="82">
        <v>76.5292251925691</v>
      </c>
      <c r="F19" s="6">
        <v>84.827586206896598</v>
      </c>
      <c r="G19" s="81">
        <v>2017</v>
      </c>
      <c r="H19" s="82">
        <v>79.191205339615195</v>
      </c>
      <c r="I19" s="82">
        <v>77.746077032810305</v>
      </c>
      <c r="J19" s="6">
        <v>86.036036036035995</v>
      </c>
    </row>
    <row r="20" spans="1:10" x14ac:dyDescent="0.25">
      <c r="A20" s="64" t="s">
        <v>60</v>
      </c>
      <c r="B20" s="65" t="s">
        <v>61</v>
      </c>
      <c r="C20" s="81">
        <v>1433</v>
      </c>
      <c r="D20" s="82">
        <v>81.698973774230296</v>
      </c>
      <c r="E20" s="82">
        <v>80.786026200873394</v>
      </c>
      <c r="F20" s="6">
        <v>91.390728476821195</v>
      </c>
      <c r="G20" s="81">
        <v>1542</v>
      </c>
      <c r="H20" s="82">
        <v>83.396430502974596</v>
      </c>
      <c r="I20" s="82">
        <v>82.867132867132895</v>
      </c>
      <c r="J20" s="6">
        <v>90.225563909774394</v>
      </c>
    </row>
    <row r="21" spans="1:10" x14ac:dyDescent="0.25">
      <c r="A21" s="64" t="s">
        <v>62</v>
      </c>
      <c r="B21" s="65" t="s">
        <v>63</v>
      </c>
      <c r="C21" s="81">
        <v>219</v>
      </c>
      <c r="D21" s="82">
        <v>81.412639405204501</v>
      </c>
      <c r="E21" s="82">
        <v>80.616740088105701</v>
      </c>
      <c r="F21" s="6">
        <v>85.714285714285694</v>
      </c>
      <c r="G21" s="81">
        <v>202</v>
      </c>
      <c r="H21" s="82">
        <v>78.2945736434108</v>
      </c>
      <c r="I21" s="82">
        <v>76.991150442477903</v>
      </c>
      <c r="J21" s="6">
        <v>87.5</v>
      </c>
    </row>
    <row r="22" spans="1:10" x14ac:dyDescent="0.25">
      <c r="A22" s="64" t="s">
        <v>64</v>
      </c>
      <c r="B22" s="65" t="s">
        <v>65</v>
      </c>
      <c r="C22" s="81">
        <v>644</v>
      </c>
      <c r="D22" s="82">
        <v>88.705234159779593</v>
      </c>
      <c r="E22" s="82">
        <v>84.971098265895904</v>
      </c>
      <c r="F22" s="6">
        <v>92.105263157894697</v>
      </c>
      <c r="G22" s="81">
        <v>642</v>
      </c>
      <c r="H22" s="82">
        <v>85.372340425531902</v>
      </c>
      <c r="I22" s="82">
        <v>81.792717086834699</v>
      </c>
      <c r="J22" s="6">
        <v>88.607594936708793</v>
      </c>
    </row>
    <row r="23" spans="1:10" x14ac:dyDescent="0.25">
      <c r="A23" s="64" t="s">
        <v>66</v>
      </c>
      <c r="B23" s="65" t="s">
        <v>67</v>
      </c>
      <c r="C23" s="81">
        <v>761</v>
      </c>
      <c r="D23" s="82">
        <v>83.995584988962506</v>
      </c>
      <c r="E23" s="82">
        <v>83.909415971394495</v>
      </c>
      <c r="F23" s="6">
        <v>85.074626865671604</v>
      </c>
      <c r="G23" s="81">
        <v>690</v>
      </c>
      <c r="H23" s="82">
        <v>82.833133253301298</v>
      </c>
      <c r="I23" s="82">
        <v>82.664941785252296</v>
      </c>
      <c r="J23" s="6">
        <v>85</v>
      </c>
    </row>
    <row r="24" spans="1:10" x14ac:dyDescent="0.25">
      <c r="A24" s="66" t="s">
        <v>68</v>
      </c>
      <c r="B24" s="67" t="s">
        <v>69</v>
      </c>
      <c r="C24" s="81">
        <v>14</v>
      </c>
      <c r="D24" s="82">
        <v>87.5</v>
      </c>
      <c r="E24" s="82">
        <v>80</v>
      </c>
      <c r="F24" s="6">
        <v>100</v>
      </c>
      <c r="G24" s="81">
        <v>21</v>
      </c>
      <c r="H24" s="82">
        <v>95.454545454545496</v>
      </c>
      <c r="I24" s="82">
        <v>100</v>
      </c>
      <c r="J24" s="6">
        <v>94.117647058823493</v>
      </c>
    </row>
    <row r="25" spans="1:10" x14ac:dyDescent="0.25">
      <c r="A25" s="64" t="s">
        <v>134</v>
      </c>
      <c r="B25" s="65" t="s">
        <v>70</v>
      </c>
      <c r="C25" s="81">
        <v>580</v>
      </c>
      <c r="D25" s="82">
        <v>86.438152011922497</v>
      </c>
      <c r="E25" s="82">
        <v>80.2816901408451</v>
      </c>
      <c r="F25" s="6">
        <v>87.1666666666667</v>
      </c>
      <c r="G25" s="81">
        <v>561</v>
      </c>
      <c r="H25" s="82">
        <v>89.76</v>
      </c>
      <c r="I25" s="82">
        <v>92</v>
      </c>
      <c r="J25" s="6">
        <v>89.565217391304401</v>
      </c>
    </row>
    <row r="26" spans="1:10" x14ac:dyDescent="0.25">
      <c r="A26" s="64" t="s">
        <v>135</v>
      </c>
      <c r="B26" s="68" t="s">
        <v>71</v>
      </c>
      <c r="C26" s="81">
        <v>95</v>
      </c>
      <c r="D26" s="82">
        <v>90.476190476190496</v>
      </c>
      <c r="E26" s="82">
        <v>91.6666666666667</v>
      </c>
      <c r="F26" s="6">
        <v>90.322580645161295</v>
      </c>
      <c r="G26" s="81">
        <v>94</v>
      </c>
      <c r="H26" s="82">
        <v>93.069306930693102</v>
      </c>
      <c r="I26" s="82">
        <v>95.652173913043498</v>
      </c>
      <c r="J26" s="6">
        <v>92.307692307692307</v>
      </c>
    </row>
    <row r="27" spans="1:10" x14ac:dyDescent="0.25">
      <c r="A27" s="64" t="s">
        <v>72</v>
      </c>
      <c r="B27" s="65" t="s">
        <v>73</v>
      </c>
      <c r="C27" s="81">
        <v>4573</v>
      </c>
      <c r="D27" s="82">
        <v>78.479492019907298</v>
      </c>
      <c r="E27" s="82">
        <v>78.115446862075203</v>
      </c>
      <c r="F27" s="6">
        <v>86.090225563909797</v>
      </c>
      <c r="G27" s="81">
        <v>4644</v>
      </c>
      <c r="H27" s="82">
        <v>77.645878615616098</v>
      </c>
      <c r="I27" s="82">
        <v>77.304714989444093</v>
      </c>
      <c r="J27" s="6">
        <v>84.175084175084194</v>
      </c>
    </row>
    <row r="28" spans="1:10" x14ac:dyDescent="0.25">
      <c r="A28" s="64" t="s">
        <v>74</v>
      </c>
      <c r="B28" s="65" t="s">
        <v>75</v>
      </c>
      <c r="C28" s="81">
        <v>2248</v>
      </c>
      <c r="D28" s="82">
        <v>71.936000000000007</v>
      </c>
      <c r="E28" s="82">
        <v>71.626525899043202</v>
      </c>
      <c r="F28" s="6">
        <v>81.914893617021306</v>
      </c>
      <c r="G28" s="81">
        <v>2546</v>
      </c>
      <c r="H28" s="82">
        <v>77.362503798237597</v>
      </c>
      <c r="I28" s="82">
        <v>77.316692667706704</v>
      </c>
      <c r="J28" s="6">
        <v>79.069767441860506</v>
      </c>
    </row>
    <row r="29" spans="1:10" x14ac:dyDescent="0.25">
      <c r="A29" s="64" t="s">
        <v>76</v>
      </c>
      <c r="B29" s="65" t="s">
        <v>77</v>
      </c>
      <c r="C29" s="81">
        <v>412</v>
      </c>
      <c r="D29" s="82">
        <v>92.792792792792795</v>
      </c>
      <c r="E29" s="82">
        <v>92.268041237113394</v>
      </c>
      <c r="F29" s="6">
        <v>96.428571428571402</v>
      </c>
      <c r="G29" s="81">
        <v>438</v>
      </c>
      <c r="H29" s="82">
        <v>93.390191897654603</v>
      </c>
      <c r="I29" s="82">
        <v>93.673965936739705</v>
      </c>
      <c r="J29" s="6">
        <v>91.379310344827601</v>
      </c>
    </row>
    <row r="30" spans="1:10" x14ac:dyDescent="0.25">
      <c r="A30" s="64" t="s">
        <v>78</v>
      </c>
      <c r="B30" s="65" t="s">
        <v>79</v>
      </c>
      <c r="C30" s="81">
        <v>1051</v>
      </c>
      <c r="D30" s="82">
        <v>78.0252412769117</v>
      </c>
      <c r="E30" s="82">
        <v>77.906976744186096</v>
      </c>
      <c r="F30" s="6">
        <v>80.701754385964904</v>
      </c>
      <c r="G30" s="81">
        <v>1083</v>
      </c>
      <c r="H30" s="82">
        <v>77.913669064748206</v>
      </c>
      <c r="I30" s="82">
        <v>77.601809954751104</v>
      </c>
      <c r="J30" s="6">
        <v>84.375</v>
      </c>
    </row>
    <row r="31" spans="1:10" x14ac:dyDescent="0.25">
      <c r="A31" s="64" t="s">
        <v>80</v>
      </c>
      <c r="B31" s="65" t="s">
        <v>81</v>
      </c>
      <c r="C31" s="81">
        <v>4738</v>
      </c>
      <c r="D31" s="82">
        <v>77.468933943754095</v>
      </c>
      <c r="E31" s="82">
        <v>77.235085347304405</v>
      </c>
      <c r="F31" s="6">
        <v>84.422110552763797</v>
      </c>
      <c r="G31" s="81">
        <v>4611</v>
      </c>
      <c r="H31" s="82">
        <v>74.951235370611201</v>
      </c>
      <c r="I31" s="82">
        <v>74.627365600401902</v>
      </c>
      <c r="J31" s="6">
        <v>85.635359116022101</v>
      </c>
    </row>
    <row r="32" spans="1:10" x14ac:dyDescent="0.25">
      <c r="A32" s="69"/>
      <c r="B32" s="76" t="s">
        <v>82</v>
      </c>
      <c r="C32" s="78">
        <v>40989</v>
      </c>
      <c r="D32" s="77">
        <v>80.276145710928304</v>
      </c>
      <c r="E32" s="77">
        <v>78.905605435573904</v>
      </c>
      <c r="F32" s="4">
        <v>86.010152284263995</v>
      </c>
      <c r="G32" s="78">
        <v>38967</v>
      </c>
      <c r="H32" s="77">
        <v>79.085484656600102</v>
      </c>
      <c r="I32" s="77">
        <v>77.660388536446902</v>
      </c>
      <c r="J32" s="4">
        <v>85.675151238443107</v>
      </c>
    </row>
    <row r="33" spans="1:10" x14ac:dyDescent="0.25">
      <c r="A33" s="64"/>
      <c r="B33" s="68"/>
      <c r="C33" s="81"/>
      <c r="D33" s="82"/>
      <c r="E33" s="82"/>
      <c r="F33" s="6"/>
      <c r="G33" s="81"/>
      <c r="H33" s="82"/>
      <c r="I33" s="82"/>
      <c r="J33" s="6"/>
    </row>
    <row r="34" spans="1:10" x14ac:dyDescent="0.25">
      <c r="A34" s="64" t="s">
        <v>136</v>
      </c>
      <c r="B34" s="68" t="s">
        <v>83</v>
      </c>
      <c r="C34" s="81">
        <v>367</v>
      </c>
      <c r="D34" s="82">
        <v>81.919642857142904</v>
      </c>
      <c r="E34" s="82">
        <v>77.564102564102598</v>
      </c>
      <c r="F34" s="6">
        <v>84.246575342465803</v>
      </c>
      <c r="G34" s="81">
        <v>313</v>
      </c>
      <c r="H34" s="82">
        <v>83.023872679045098</v>
      </c>
      <c r="I34" s="82">
        <v>81.651376146789005</v>
      </c>
      <c r="J34" s="6">
        <v>83.582089552238799</v>
      </c>
    </row>
    <row r="35" spans="1:10" x14ac:dyDescent="0.25">
      <c r="A35" s="64" t="s">
        <v>84</v>
      </c>
      <c r="B35" s="65" t="s">
        <v>85</v>
      </c>
      <c r="C35" s="81">
        <v>1471</v>
      </c>
      <c r="D35" s="82">
        <v>67.291857273559003</v>
      </c>
      <c r="E35" s="82">
        <v>65.709261430246201</v>
      </c>
      <c r="F35" s="6">
        <v>72.9166666666667</v>
      </c>
      <c r="G35" s="81">
        <v>1555</v>
      </c>
      <c r="H35" s="82">
        <v>66.424604869713804</v>
      </c>
      <c r="I35" s="82">
        <v>66.923925027563399</v>
      </c>
      <c r="J35" s="6">
        <v>64.705882352941202</v>
      </c>
    </row>
    <row r="36" spans="1:10" x14ac:dyDescent="0.25">
      <c r="A36" s="64" t="s">
        <v>86</v>
      </c>
      <c r="B36" s="65" t="s">
        <v>87</v>
      </c>
      <c r="C36" s="81">
        <v>34746</v>
      </c>
      <c r="D36" s="82">
        <v>71.658967167134094</v>
      </c>
      <c r="E36" s="82">
        <v>69.450401080136601</v>
      </c>
      <c r="F36" s="6">
        <v>74.045310220544096</v>
      </c>
      <c r="G36" s="81">
        <v>39117</v>
      </c>
      <c r="H36" s="82">
        <v>71.778263023652698</v>
      </c>
      <c r="I36" s="82">
        <v>69.903385000347498</v>
      </c>
      <c r="J36" s="6">
        <v>73.875519962679306</v>
      </c>
    </row>
    <row r="37" spans="1:10" x14ac:dyDescent="0.25">
      <c r="A37" s="64" t="s">
        <v>88</v>
      </c>
      <c r="B37" s="65" t="s">
        <v>89</v>
      </c>
      <c r="C37" s="81">
        <v>7572</v>
      </c>
      <c r="D37" s="82">
        <v>74.586288416075604</v>
      </c>
      <c r="E37" s="82">
        <v>74.095547309832995</v>
      </c>
      <c r="F37" s="6">
        <v>74.948630136986296</v>
      </c>
      <c r="G37" s="81">
        <v>7959</v>
      </c>
      <c r="H37" s="82">
        <v>76.133537401951401</v>
      </c>
      <c r="I37" s="82">
        <v>75.871623181713204</v>
      </c>
      <c r="J37" s="6">
        <v>76.318797974848906</v>
      </c>
    </row>
    <row r="38" spans="1:10" x14ac:dyDescent="0.25">
      <c r="A38" s="64" t="s">
        <v>90</v>
      </c>
      <c r="B38" s="65" t="s">
        <v>91</v>
      </c>
      <c r="C38" s="81">
        <v>16709</v>
      </c>
      <c r="D38" s="82">
        <v>71.913062190660597</v>
      </c>
      <c r="E38" s="82">
        <v>70.891514500537099</v>
      </c>
      <c r="F38" s="6">
        <v>72.489229940764702</v>
      </c>
      <c r="G38" s="81">
        <v>16934</v>
      </c>
      <c r="H38" s="82">
        <v>70.102666004305306</v>
      </c>
      <c r="I38" s="82">
        <v>67.894497498863103</v>
      </c>
      <c r="J38" s="6">
        <v>71.3671875</v>
      </c>
    </row>
    <row r="39" spans="1:10" x14ac:dyDescent="0.25">
      <c r="A39" s="64" t="s">
        <v>92</v>
      </c>
      <c r="B39" s="65" t="s">
        <v>93</v>
      </c>
      <c r="C39" s="81">
        <v>3560</v>
      </c>
      <c r="D39" s="82">
        <v>77.916393083825795</v>
      </c>
      <c r="E39" s="82">
        <v>70.333633904418406</v>
      </c>
      <c r="F39" s="6">
        <v>80.346820809248598</v>
      </c>
      <c r="G39" s="81">
        <v>4055</v>
      </c>
      <c r="H39" s="82">
        <v>76.639576639576603</v>
      </c>
      <c r="I39" s="82">
        <v>71.381306865177805</v>
      </c>
      <c r="J39" s="6">
        <v>78.1969622733954</v>
      </c>
    </row>
    <row r="40" spans="1:10" x14ac:dyDescent="0.25">
      <c r="A40" s="64" t="s">
        <v>94</v>
      </c>
      <c r="B40" s="65" t="s">
        <v>95</v>
      </c>
      <c r="C40" s="81">
        <v>529</v>
      </c>
      <c r="D40" s="82">
        <v>82.5273010920437</v>
      </c>
      <c r="E40" s="82">
        <v>77.914110429447902</v>
      </c>
      <c r="F40" s="6">
        <v>87.301587301587304</v>
      </c>
      <c r="G40" s="81">
        <v>583</v>
      </c>
      <c r="H40" s="82">
        <v>84.126984126984098</v>
      </c>
      <c r="I40" s="82">
        <v>80.371352785145902</v>
      </c>
      <c r="J40" s="6">
        <v>88.607594936708793</v>
      </c>
    </row>
    <row r="41" spans="1:10" x14ac:dyDescent="0.25">
      <c r="A41" s="64" t="s">
        <v>96</v>
      </c>
      <c r="B41" s="65" t="s">
        <v>97</v>
      </c>
      <c r="C41" s="81">
        <v>1380</v>
      </c>
      <c r="D41" s="82">
        <v>76.880222841225603</v>
      </c>
      <c r="E41" s="82">
        <v>73.633440514469498</v>
      </c>
      <c r="F41" s="6">
        <v>84.210526315789494</v>
      </c>
      <c r="G41" s="81">
        <v>1479</v>
      </c>
      <c r="H41" s="82">
        <v>73.073122529644294</v>
      </c>
      <c r="I41" s="82">
        <v>69.293680297397799</v>
      </c>
      <c r="J41" s="6">
        <v>80.559646539027995</v>
      </c>
    </row>
    <row r="42" spans="1:10" x14ac:dyDescent="0.25">
      <c r="A42" s="64" t="s">
        <v>98</v>
      </c>
      <c r="B42" s="65" t="s">
        <v>99</v>
      </c>
      <c r="C42" s="81">
        <v>5497</v>
      </c>
      <c r="D42" s="82">
        <v>73.666577325113906</v>
      </c>
      <c r="E42" s="82">
        <v>65.438108484005596</v>
      </c>
      <c r="F42" s="6">
        <v>75.630810092961497</v>
      </c>
      <c r="G42" s="81">
        <v>5556</v>
      </c>
      <c r="H42" s="82">
        <v>75.458372945810098</v>
      </c>
      <c r="I42" s="82">
        <v>70.4737183646982</v>
      </c>
      <c r="J42" s="6">
        <v>76.777739608382007</v>
      </c>
    </row>
    <row r="43" spans="1:10" x14ac:dyDescent="0.25">
      <c r="A43" s="64" t="s">
        <v>100</v>
      </c>
      <c r="B43" s="65" t="s">
        <v>101</v>
      </c>
      <c r="C43" s="81">
        <v>5292</v>
      </c>
      <c r="D43" s="82">
        <v>78.400000000000006</v>
      </c>
      <c r="E43" s="82">
        <v>78.364455891822303</v>
      </c>
      <c r="F43" s="6">
        <v>78.810408921933103</v>
      </c>
      <c r="G43" s="81">
        <v>5583</v>
      </c>
      <c r="H43" s="82">
        <v>77.5632120033343</v>
      </c>
      <c r="I43" s="82">
        <v>77.638994668697606</v>
      </c>
      <c r="J43" s="6">
        <v>76.7772511848341</v>
      </c>
    </row>
    <row r="44" spans="1:10" x14ac:dyDescent="0.25">
      <c r="A44" s="64" t="s">
        <v>137</v>
      </c>
      <c r="B44" s="65" t="s">
        <v>102</v>
      </c>
      <c r="C44" s="81">
        <v>2650</v>
      </c>
      <c r="D44" s="82">
        <v>80.400485436893206</v>
      </c>
      <c r="E44" s="82">
        <v>70.4166666666667</v>
      </c>
      <c r="F44" s="6">
        <v>81.184554973822003</v>
      </c>
      <c r="G44" s="81">
        <v>2537</v>
      </c>
      <c r="H44" s="82">
        <v>81.106138107416896</v>
      </c>
      <c r="I44" s="82">
        <v>80.152671755725194</v>
      </c>
      <c r="J44" s="6">
        <v>81.1933007676204</v>
      </c>
    </row>
    <row r="45" spans="1:10" x14ac:dyDescent="0.25">
      <c r="A45" s="64" t="s">
        <v>103</v>
      </c>
      <c r="B45" s="65" t="s">
        <v>104</v>
      </c>
      <c r="C45" s="81">
        <v>5090</v>
      </c>
      <c r="D45" s="82">
        <v>60.358116921617501</v>
      </c>
      <c r="E45" s="82">
        <v>59.029779058597498</v>
      </c>
      <c r="F45" s="6">
        <v>60.793575814832302</v>
      </c>
      <c r="G45" s="81">
        <v>5298</v>
      </c>
      <c r="H45" s="82">
        <v>61.269804556493597</v>
      </c>
      <c r="I45" s="82">
        <v>60.748959778085997</v>
      </c>
      <c r="J45" s="6">
        <v>61.443553362122202</v>
      </c>
    </row>
    <row r="46" spans="1:10" x14ac:dyDescent="0.25">
      <c r="A46" s="64" t="s">
        <v>105</v>
      </c>
      <c r="B46" s="65" t="s">
        <v>106</v>
      </c>
      <c r="C46" s="81">
        <v>2713</v>
      </c>
      <c r="D46" s="82">
        <v>82.237041527735698</v>
      </c>
      <c r="E46" s="82">
        <v>75.182481751824795</v>
      </c>
      <c r="F46" s="6">
        <v>82.876033057851203</v>
      </c>
      <c r="G46" s="81">
        <v>2305</v>
      </c>
      <c r="H46" s="82">
        <v>74.378831881251998</v>
      </c>
      <c r="I46" s="82">
        <v>65.2</v>
      </c>
      <c r="J46" s="6">
        <v>75.184275184275194</v>
      </c>
    </row>
    <row r="47" spans="1:10" x14ac:dyDescent="0.25">
      <c r="A47" s="64" t="s">
        <v>107</v>
      </c>
      <c r="B47" s="65" t="s">
        <v>108</v>
      </c>
      <c r="C47" s="81">
        <v>7076</v>
      </c>
      <c r="D47" s="82">
        <v>86.736945329737694</v>
      </c>
      <c r="E47" s="82">
        <v>83.660351826793004</v>
      </c>
      <c r="F47" s="6">
        <v>88.485198000768904</v>
      </c>
      <c r="G47" s="81">
        <v>7197</v>
      </c>
      <c r="H47" s="82">
        <v>85.515684410646401</v>
      </c>
      <c r="I47" s="82">
        <v>82.591362126245897</v>
      </c>
      <c r="J47" s="6">
        <v>87.143914169441402</v>
      </c>
    </row>
    <row r="48" spans="1:10" x14ac:dyDescent="0.25">
      <c r="A48" s="64" t="s">
        <v>109</v>
      </c>
      <c r="B48" s="65" t="s">
        <v>110</v>
      </c>
      <c r="C48" s="81">
        <v>2155</v>
      </c>
      <c r="D48" s="82">
        <v>77.910339840925502</v>
      </c>
      <c r="E48" s="82">
        <v>56.521739130434803</v>
      </c>
      <c r="F48" s="6">
        <v>78.272058823529406</v>
      </c>
      <c r="G48" s="81">
        <v>1942</v>
      </c>
      <c r="H48" s="82">
        <v>78.496362166531895</v>
      </c>
      <c r="I48" s="82">
        <v>65.517241379310306</v>
      </c>
      <c r="J48" s="6">
        <v>78.807947019867598</v>
      </c>
    </row>
    <row r="49" spans="1:10" x14ac:dyDescent="0.25">
      <c r="A49" s="64" t="s">
        <v>111</v>
      </c>
      <c r="B49" s="65" t="s">
        <v>112</v>
      </c>
      <c r="C49" s="81">
        <v>717</v>
      </c>
      <c r="D49" s="82">
        <v>75.473684210526301</v>
      </c>
      <c r="E49" s="82">
        <v>75.104311543810894</v>
      </c>
      <c r="F49" s="6">
        <v>76.6233766233766</v>
      </c>
      <c r="G49" s="81">
        <v>722</v>
      </c>
      <c r="H49" s="82">
        <v>75.681341719077594</v>
      </c>
      <c r="I49" s="82">
        <v>76.376811594202906</v>
      </c>
      <c r="J49" s="6">
        <v>73.863636363636402</v>
      </c>
    </row>
    <row r="50" spans="1:10" x14ac:dyDescent="0.25">
      <c r="A50" s="64" t="s">
        <v>171</v>
      </c>
      <c r="B50" s="65" t="s">
        <v>172</v>
      </c>
      <c r="C50" s="81">
        <v>571</v>
      </c>
      <c r="D50" s="82">
        <v>79.526462395543206</v>
      </c>
      <c r="E50" s="82">
        <v>78.346456692913407</v>
      </c>
      <c r="F50" s="6">
        <v>82.380952380952394</v>
      </c>
      <c r="G50" s="81">
        <v>751</v>
      </c>
      <c r="H50" s="82">
        <v>80.493033226152207</v>
      </c>
      <c r="I50" s="82">
        <v>78.627145085803406</v>
      </c>
      <c r="J50" s="6">
        <v>84.589041095890394</v>
      </c>
    </row>
    <row r="51" spans="1:10" x14ac:dyDescent="0.25">
      <c r="A51" s="64" t="s">
        <v>138</v>
      </c>
      <c r="B51" s="65" t="s">
        <v>113</v>
      </c>
      <c r="C51" s="81">
        <v>1672</v>
      </c>
      <c r="D51" s="82">
        <v>79.619047619047606</v>
      </c>
      <c r="E51" s="82">
        <v>78.233438485804399</v>
      </c>
      <c r="F51" s="6">
        <v>79.865395401009494</v>
      </c>
      <c r="G51" s="81">
        <v>1605</v>
      </c>
      <c r="H51" s="77">
        <v>77.386692381870802</v>
      </c>
      <c r="I51" s="77">
        <v>71.854304635761594</v>
      </c>
      <c r="J51" s="4">
        <v>78.329571106094804</v>
      </c>
    </row>
    <row r="52" spans="1:10" x14ac:dyDescent="0.25">
      <c r="A52" s="69"/>
      <c r="B52" s="76" t="s">
        <v>114</v>
      </c>
      <c r="C52" s="78">
        <v>99767</v>
      </c>
      <c r="D52" s="77">
        <v>73.658136822054502</v>
      </c>
      <c r="E52" s="77">
        <v>71.520469880781704</v>
      </c>
      <c r="F52" s="4">
        <v>75.221114519427402</v>
      </c>
      <c r="G52" s="78">
        <v>105491</v>
      </c>
      <c r="H52" s="77">
        <v>73.197149577779498</v>
      </c>
      <c r="I52" s="77">
        <v>71.364300978517605</v>
      </c>
      <c r="J52" s="4">
        <v>74.590264038494396</v>
      </c>
    </row>
    <row r="53" spans="1:10" x14ac:dyDescent="0.25">
      <c r="A53" s="70"/>
      <c r="B53" s="71"/>
      <c r="C53" s="58"/>
      <c r="D53" s="57"/>
      <c r="E53" s="57"/>
      <c r="F53" s="48"/>
      <c r="G53" s="58"/>
      <c r="H53" s="57"/>
      <c r="I53" s="57"/>
      <c r="J53" s="48"/>
    </row>
    <row r="54" spans="1:10" x14ac:dyDescent="0.25">
      <c r="A54" s="80" t="s">
        <v>140</v>
      </c>
      <c r="B54" s="79" t="s">
        <v>140</v>
      </c>
      <c r="C54" s="78">
        <v>140756</v>
      </c>
      <c r="D54" s="77">
        <v>75.469958071053995</v>
      </c>
      <c r="E54" s="77">
        <v>74.612867826369694</v>
      </c>
      <c r="F54" s="4">
        <v>76.427517311840205</v>
      </c>
      <c r="G54" s="78">
        <v>144458</v>
      </c>
      <c r="H54" s="77">
        <v>74.697374748566403</v>
      </c>
      <c r="I54" s="77">
        <v>73.846692879666705</v>
      </c>
      <c r="J54" s="4">
        <v>75.661661683748306</v>
      </c>
    </row>
    <row r="55" spans="1:10" x14ac:dyDescent="0.25">
      <c r="A55" s="83"/>
      <c r="B55" s="83"/>
      <c r="C55" s="59"/>
      <c r="D55" s="60"/>
      <c r="E55" s="60"/>
      <c r="F55" s="61"/>
      <c r="G55" s="59"/>
      <c r="H55" s="60"/>
      <c r="I55" s="60"/>
      <c r="J55" s="61"/>
    </row>
    <row r="56" spans="1:10" x14ac:dyDescent="0.25">
      <c r="A56" s="11" t="s">
        <v>174</v>
      </c>
      <c r="B56" s="12"/>
      <c r="C56" s="11"/>
      <c r="D56" s="11"/>
    </row>
    <row r="57" spans="1:10" x14ac:dyDescent="0.25">
      <c r="A57" s="11" t="s">
        <v>183</v>
      </c>
      <c r="B57" s="12"/>
      <c r="C57" s="11"/>
      <c r="D57" s="11"/>
    </row>
    <row r="58" spans="1:10" ht="15" customHeight="1" x14ac:dyDescent="0.25">
      <c r="A58" s="72"/>
      <c r="B58" s="72"/>
      <c r="C58" s="72"/>
      <c r="D58" s="72"/>
      <c r="E58" s="72"/>
      <c r="F58" s="72"/>
      <c r="G58" s="72"/>
      <c r="H58" s="72"/>
      <c r="I58" s="72"/>
      <c r="J58" s="72"/>
    </row>
  </sheetData>
  <mergeCells count="3">
    <mergeCell ref="A3:B4"/>
    <mergeCell ref="C3:F3"/>
    <mergeCell ref="G3:J3"/>
  </mergeCells>
  <pageMargins left="0.70866141732283472" right="0.70866141732283472" top="0.74803149606299213" bottom="0.74803149606299213" header="0.31496062992125984" footer="0.31496062992125984"/>
  <pageSetup paperSize="9" scale="5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workbookViewId="0"/>
  </sheetViews>
  <sheetFormatPr baseColWidth="10" defaultRowHeight="15" x14ac:dyDescent="0.25"/>
  <cols>
    <col min="1" max="1" width="26" customWidth="1"/>
    <col min="2" max="2" width="38.42578125" customWidth="1"/>
    <col min="3" max="12" width="8.28515625" customWidth="1"/>
    <col min="13" max="15" width="8.42578125" customWidth="1"/>
  </cols>
  <sheetData>
    <row r="1" spans="1:16" ht="18.75" customHeight="1" x14ac:dyDescent="0.25">
      <c r="A1" s="41" t="s">
        <v>179</v>
      </c>
      <c r="B1" s="87"/>
      <c r="C1" s="88"/>
      <c r="D1" s="88"/>
      <c r="E1" s="88"/>
      <c r="F1" s="88"/>
      <c r="G1" s="88"/>
    </row>
    <row r="3" spans="1:16" ht="24" customHeight="1" x14ac:dyDescent="0.25">
      <c r="A3" s="89"/>
      <c r="B3" s="90"/>
      <c r="C3" s="86">
        <v>2011</v>
      </c>
      <c r="D3" s="86">
        <v>2012</v>
      </c>
      <c r="E3" s="86">
        <v>2013</v>
      </c>
      <c r="F3" s="86">
        <v>2014</v>
      </c>
      <c r="G3" s="86">
        <v>2015</v>
      </c>
      <c r="H3" s="86">
        <v>2016</v>
      </c>
      <c r="I3" s="86">
        <v>2017</v>
      </c>
      <c r="J3" s="86">
        <v>2018</v>
      </c>
      <c r="K3" s="86">
        <v>2019</v>
      </c>
      <c r="L3" s="86">
        <v>2020</v>
      </c>
      <c r="M3" s="86">
        <v>2021</v>
      </c>
      <c r="N3" s="86">
        <v>2022</v>
      </c>
      <c r="O3" s="86">
        <v>2023</v>
      </c>
      <c r="P3" s="86">
        <v>2024</v>
      </c>
    </row>
    <row r="4" spans="1:16" x14ac:dyDescent="0.25">
      <c r="A4" s="92" t="s">
        <v>31</v>
      </c>
      <c r="B4" s="84" t="s">
        <v>157</v>
      </c>
      <c r="C4" s="82">
        <v>6.4731654572841082</v>
      </c>
      <c r="D4" s="82">
        <v>6.1375648323455589</v>
      </c>
      <c r="E4" s="82">
        <v>5.8031112360603512</v>
      </c>
      <c r="F4" s="82">
        <v>5.4184850961231952</v>
      </c>
      <c r="G4" s="82">
        <v>5.4260712130356064</v>
      </c>
      <c r="H4" s="82">
        <v>9.6683781334944126</v>
      </c>
      <c r="I4" s="82">
        <v>9.4826393275935708</v>
      </c>
      <c r="J4" s="82">
        <v>9.8288226000000005</v>
      </c>
      <c r="K4" s="82">
        <v>9.9</v>
      </c>
      <c r="L4" s="33">
        <v>10.044791099999999</v>
      </c>
      <c r="M4" s="33">
        <v>10.0331934</v>
      </c>
      <c r="N4" s="33">
        <v>10.1059949362743</v>
      </c>
      <c r="O4" s="33"/>
      <c r="P4" s="33"/>
    </row>
    <row r="5" spans="1:16" x14ac:dyDescent="0.25">
      <c r="A5" s="92"/>
      <c r="B5" s="84" t="s">
        <v>158</v>
      </c>
      <c r="C5" s="82">
        <v>12.685704285651786</v>
      </c>
      <c r="D5" s="82">
        <v>12.386138674922448</v>
      </c>
      <c r="E5" s="82">
        <v>12.104652797301096</v>
      </c>
      <c r="F5" s="82">
        <v>11.812981412897953</v>
      </c>
      <c r="G5" s="82">
        <v>12.089318044659022</v>
      </c>
      <c r="H5" s="82">
        <v>11.922681969193597</v>
      </c>
      <c r="I5" s="82">
        <v>11.931363524237556</v>
      </c>
      <c r="J5" s="82">
        <v>11.744737499999999</v>
      </c>
      <c r="K5" s="82">
        <v>12.2</v>
      </c>
      <c r="L5" s="82">
        <v>12.443589100000001</v>
      </c>
      <c r="M5" s="82">
        <v>12.818199699999999</v>
      </c>
      <c r="N5" s="82">
        <v>12.949512938248301</v>
      </c>
      <c r="O5" s="82"/>
      <c r="P5" s="82"/>
    </row>
    <row r="6" spans="1:16" x14ac:dyDescent="0.25">
      <c r="A6" s="92"/>
      <c r="B6" s="84" t="s">
        <v>159</v>
      </c>
      <c r="C6" s="82">
        <v>10.476940480878005</v>
      </c>
      <c r="D6" s="82">
        <v>10.269566879845081</v>
      </c>
      <c r="E6" s="82">
        <v>10.034790553837505</v>
      </c>
      <c r="F6" s="82">
        <v>9.6302864859538992</v>
      </c>
      <c r="G6" s="82">
        <v>9.8901629450814728</v>
      </c>
      <c r="H6" s="82">
        <v>5.206886137118695</v>
      </c>
      <c r="I6" s="82">
        <v>5.1110349018404539</v>
      </c>
      <c r="J6" s="82">
        <v>5.1318529000000002</v>
      </c>
      <c r="K6" s="82">
        <v>5</v>
      </c>
      <c r="L6" s="82">
        <v>4.7300719000000004</v>
      </c>
      <c r="M6" s="82">
        <v>4.5406706000000003</v>
      </c>
      <c r="N6" s="82">
        <v>4.1351971849118101</v>
      </c>
      <c r="O6" s="82"/>
      <c r="P6" s="82"/>
    </row>
    <row r="7" spans="1:16" x14ac:dyDescent="0.25">
      <c r="A7" s="92"/>
      <c r="B7" s="93" t="s">
        <v>162</v>
      </c>
      <c r="C7" s="77">
        <v>29.635810223813898</v>
      </c>
      <c r="D7" s="77">
        <v>28.793270387113086</v>
      </c>
      <c r="E7" s="77">
        <v>27.942554587198948</v>
      </c>
      <c r="F7" s="77">
        <v>26.861752994975046</v>
      </c>
      <c r="G7" s="77">
        <v>27.4055522027761</v>
      </c>
      <c r="H7" s="77">
        <v>26.797946239806702</v>
      </c>
      <c r="I7" s="77">
        <v>26.525037753671583</v>
      </c>
      <c r="J7" s="77">
        <v>26.705412899999999</v>
      </c>
      <c r="K7" s="77">
        <v>27.1</v>
      </c>
      <c r="L7" s="77">
        <v>27.2184521</v>
      </c>
      <c r="M7" s="77">
        <v>27.392063700000001</v>
      </c>
      <c r="N7" s="77">
        <v>27.1907050594344</v>
      </c>
      <c r="O7" s="77">
        <v>28.3489263598102</v>
      </c>
      <c r="P7" s="77">
        <v>29.624141900822899</v>
      </c>
    </row>
    <row r="8" spans="1:16" x14ac:dyDescent="0.25">
      <c r="A8" s="92"/>
      <c r="B8" s="93"/>
      <c r="C8" s="82"/>
      <c r="D8" s="82"/>
      <c r="E8" s="82"/>
      <c r="F8" s="82"/>
      <c r="G8" s="82"/>
      <c r="H8" s="82"/>
      <c r="I8" s="82"/>
      <c r="J8" s="82"/>
      <c r="K8" s="82"/>
      <c r="L8" s="82"/>
      <c r="M8" s="82"/>
      <c r="N8" s="82"/>
      <c r="O8" s="82"/>
      <c r="P8" s="82"/>
    </row>
    <row r="9" spans="1:16" x14ac:dyDescent="0.25">
      <c r="A9" s="92" t="s">
        <v>32</v>
      </c>
      <c r="B9" s="84" t="s">
        <v>124</v>
      </c>
      <c r="C9" s="82">
        <v>26.422665141657138</v>
      </c>
      <c r="D9" s="82">
        <v>25.738672455580978</v>
      </c>
      <c r="E9" s="82">
        <v>23.532236903757848</v>
      </c>
      <c r="F9" s="82">
        <v>22.338717623261985</v>
      </c>
      <c r="G9" s="82">
        <v>22.31442365721183</v>
      </c>
      <c r="H9" s="82">
        <v>9.1887647236484451</v>
      </c>
      <c r="I9" s="82">
        <v>9.3093635122045129</v>
      </c>
      <c r="J9" s="82">
        <v>9.4482997999999991</v>
      </c>
      <c r="K9" s="82">
        <v>9.8000000000000007</v>
      </c>
      <c r="L9" s="82">
        <v>9.6717197000000006</v>
      </c>
      <c r="M9" s="82">
        <v>9.4346715000000003</v>
      </c>
      <c r="N9" s="82">
        <v>8.4849590181521695</v>
      </c>
      <c r="O9" s="82">
        <v>7.3532959815564398</v>
      </c>
      <c r="P9" s="82">
        <v>6.7443397433164201</v>
      </c>
    </row>
    <row r="10" spans="1:16" x14ac:dyDescent="0.25">
      <c r="A10" s="92"/>
      <c r="B10" s="84" t="s">
        <v>115</v>
      </c>
      <c r="C10" s="82">
        <v>12.358827242670268</v>
      </c>
      <c r="D10" s="82">
        <v>11.939635767103097</v>
      </c>
      <c r="E10" s="82">
        <v>10.755786711648394</v>
      </c>
      <c r="F10" s="82">
        <v>10.091051878126105</v>
      </c>
      <c r="G10" s="82">
        <v>9.0422450211225112</v>
      </c>
      <c r="H10" s="82">
        <v>1.8139534883720929</v>
      </c>
      <c r="I10" s="82">
        <v>1.9168637077414581</v>
      </c>
      <c r="J10" s="82">
        <v>1.9245893999999999</v>
      </c>
      <c r="K10" s="82">
        <v>1.8</v>
      </c>
      <c r="L10" s="82">
        <v>1.9418842000000001</v>
      </c>
      <c r="M10" s="82">
        <v>1.9540150000000001</v>
      </c>
      <c r="N10" s="82">
        <v>1.84579238724628</v>
      </c>
      <c r="O10" s="82">
        <v>1.72211350293542</v>
      </c>
      <c r="P10" s="82">
        <v>1.5898818914424599</v>
      </c>
    </row>
    <row r="11" spans="1:16" x14ac:dyDescent="0.25">
      <c r="A11" s="92"/>
      <c r="B11" s="84" t="s">
        <v>123</v>
      </c>
      <c r="C11" s="82">
        <v>2.125013281333008</v>
      </c>
      <c r="D11" s="82">
        <v>2.1751598838105695</v>
      </c>
      <c r="E11" s="82">
        <v>2.0839190328928874</v>
      </c>
      <c r="F11" s="82">
        <v>1.9601365488382336</v>
      </c>
      <c r="G11" s="82">
        <v>1.8153289076644537</v>
      </c>
      <c r="H11" s="82">
        <v>21.573542736333433</v>
      </c>
      <c r="I11" s="82">
        <v>21.119193304815024</v>
      </c>
      <c r="J11" s="82">
        <v>20.3822577</v>
      </c>
      <c r="K11" s="82">
        <v>19.5</v>
      </c>
      <c r="L11" s="82">
        <v>19.556140800000001</v>
      </c>
      <c r="M11" s="82">
        <v>20.242762800000001</v>
      </c>
      <c r="N11" s="82">
        <v>19.8021713942411</v>
      </c>
      <c r="O11" s="82">
        <v>19.4381148969252</v>
      </c>
      <c r="P11" s="82">
        <v>19.795441947725202</v>
      </c>
    </row>
    <row r="12" spans="1:16" x14ac:dyDescent="0.25">
      <c r="A12" s="92"/>
      <c r="B12" s="84" t="s">
        <v>116</v>
      </c>
      <c r="C12" s="82">
        <v>2.3106394414965092</v>
      </c>
      <c r="D12" s="82">
        <v>2.3934776039321859</v>
      </c>
      <c r="E12" s="82">
        <v>2.376768812669853</v>
      </c>
      <c r="F12" s="82">
        <v>2.4974063834843139</v>
      </c>
      <c r="G12" s="82">
        <v>2.6294508147254074</v>
      </c>
      <c r="H12" s="82">
        <v>2.6517668378133497</v>
      </c>
      <c r="I12" s="82">
        <v>2.7092395718643392</v>
      </c>
      <c r="J12" s="82">
        <v>2.7995605000000001</v>
      </c>
      <c r="K12" s="82">
        <v>2.9</v>
      </c>
      <c r="L12" s="82">
        <v>2.9316767000000001</v>
      </c>
      <c r="M12" s="82">
        <v>3.0712559000000001</v>
      </c>
      <c r="N12" s="82">
        <v>3.00122301849547</v>
      </c>
      <c r="O12" s="82">
        <v>2.7424067769348301</v>
      </c>
      <c r="P12" s="82">
        <v>2.57056666524538</v>
      </c>
    </row>
    <row r="13" spans="1:16" x14ac:dyDescent="0.25">
      <c r="A13" s="92"/>
      <c r="B13" s="84" t="s">
        <v>117</v>
      </c>
      <c r="C13" s="82">
        <v>1.0387564922280763</v>
      </c>
      <c r="D13" s="82">
        <v>1.0521187303036095</v>
      </c>
      <c r="E13" s="82">
        <v>1.0079889419923156</v>
      </c>
      <c r="F13" s="82">
        <v>0.96673795489715364</v>
      </c>
      <c r="G13" s="82">
        <v>0.97827398913699448</v>
      </c>
      <c r="H13" s="82">
        <v>1.0625188764723648</v>
      </c>
      <c r="I13" s="82">
        <v>0.99212437352971272</v>
      </c>
      <c r="J13" s="82">
        <v>0.99814939999999996</v>
      </c>
      <c r="K13" s="82">
        <v>0.9</v>
      </c>
      <c r="L13" s="82">
        <v>0.94196290000000005</v>
      </c>
      <c r="M13" s="82">
        <v>0.88477150000000004</v>
      </c>
      <c r="N13" s="82">
        <v>0.81749131013174303</v>
      </c>
      <c r="O13" s="82">
        <v>0.76133286867007999</v>
      </c>
      <c r="P13" s="82">
        <v>0.75310194857800705</v>
      </c>
    </row>
    <row r="14" spans="1:16" x14ac:dyDescent="0.25">
      <c r="A14" s="92"/>
      <c r="B14" s="84" t="s">
        <v>118</v>
      </c>
      <c r="C14" s="82">
        <v>0.70500440627753924</v>
      </c>
      <c r="D14" s="82">
        <v>0.72464215012118482</v>
      </c>
      <c r="E14" s="82">
        <v>0.70342517102427138</v>
      </c>
      <c r="F14" s="82">
        <v>0.23183164386022867</v>
      </c>
      <c r="G14" s="82">
        <v>0.21303560651780326</v>
      </c>
      <c r="H14" s="82">
        <v>0.23014195107218363</v>
      </c>
      <c r="I14" s="82">
        <v>0.25810876667328481</v>
      </c>
      <c r="J14" s="82">
        <v>0.24173030000000001</v>
      </c>
      <c r="K14" s="82">
        <v>0.3</v>
      </c>
      <c r="L14" s="82">
        <v>0.24083640000000001</v>
      </c>
      <c r="M14" s="82">
        <v>0.24576990000000001</v>
      </c>
      <c r="N14" s="82">
        <v>0.39426254130369498</v>
      </c>
      <c r="O14" s="82">
        <v>0.36779883655470103</v>
      </c>
      <c r="P14" s="82">
        <v>0.37788342642732298</v>
      </c>
    </row>
    <row r="15" spans="1:16" x14ac:dyDescent="0.25">
      <c r="A15" s="92"/>
      <c r="B15" s="93" t="s">
        <v>160</v>
      </c>
      <c r="C15" s="77">
        <v>44.960906005662537</v>
      </c>
      <c r="D15" s="77">
        <v>44.023706590851624</v>
      </c>
      <c r="E15" s="77">
        <v>40.460125573985565</v>
      </c>
      <c r="F15" s="77">
        <v>38.085882032468021</v>
      </c>
      <c r="G15" s="77">
        <v>36.992757996378998</v>
      </c>
      <c r="H15" s="77">
        <v>36.520688613711869</v>
      </c>
      <c r="I15" s="77">
        <v>36.304893236828327</v>
      </c>
      <c r="J15" s="77">
        <v>35.794587100000001</v>
      </c>
      <c r="K15" s="77">
        <v>35.200000000000003</v>
      </c>
      <c r="L15" s="77">
        <v>35.284220699999999</v>
      </c>
      <c r="M15" s="77">
        <v>35.833246600000003</v>
      </c>
      <c r="N15" s="77">
        <v>34.3458996695704</v>
      </c>
      <c r="O15" s="77">
        <v>32.385062863576699</v>
      </c>
      <c r="P15" s="77">
        <v>31.831215622734799</v>
      </c>
    </row>
    <row r="16" spans="1:16" x14ac:dyDescent="0.25">
      <c r="A16" s="92"/>
      <c r="B16" s="93"/>
      <c r="C16" s="82"/>
      <c r="D16" s="82"/>
      <c r="E16" s="82"/>
      <c r="F16" s="82"/>
      <c r="G16" s="82"/>
      <c r="H16" s="82"/>
      <c r="I16" s="82"/>
      <c r="J16" s="82"/>
      <c r="K16" s="82"/>
      <c r="L16" s="82"/>
      <c r="M16" s="82"/>
      <c r="N16" s="82"/>
      <c r="O16" s="82"/>
      <c r="P16" s="82"/>
    </row>
    <row r="17" spans="1:16" x14ac:dyDescent="0.25">
      <c r="A17" s="92" t="s">
        <v>33</v>
      </c>
      <c r="B17" s="84" t="s">
        <v>119</v>
      </c>
      <c r="C17" s="82">
        <v>7.3456709104431903</v>
      </c>
      <c r="D17" s="82">
        <v>7.958112600139378</v>
      </c>
      <c r="E17" s="82">
        <v>8.4932293130915557</v>
      </c>
      <c r="F17" s="82">
        <v>10.030196071612794</v>
      </c>
      <c r="G17" s="82">
        <v>9.7869643934821955</v>
      </c>
      <c r="H17" s="82">
        <v>9.7456961643008153</v>
      </c>
      <c r="I17" s="82">
        <v>9.5554392361424476</v>
      </c>
      <c r="J17" s="82">
        <v>9.3708072999999992</v>
      </c>
      <c r="K17" s="82">
        <v>9.6</v>
      </c>
      <c r="L17" s="82">
        <v>9.4404492999999992</v>
      </c>
      <c r="M17" s="82">
        <v>8.7546117999999993</v>
      </c>
      <c r="N17" s="82">
        <v>12.723683645882501</v>
      </c>
      <c r="O17" s="82">
        <v>13.2836501085704</v>
      </c>
      <c r="P17" s="82">
        <v>13.1800835713981</v>
      </c>
    </row>
    <row r="18" spans="1:16" x14ac:dyDescent="0.25">
      <c r="A18" s="92"/>
      <c r="B18" s="84" t="s">
        <v>120</v>
      </c>
      <c r="C18" s="82">
        <v>13.141957137232108</v>
      </c>
      <c r="D18" s="82">
        <v>13.800886838648404</v>
      </c>
      <c r="E18" s="82">
        <v>16.520241776778182</v>
      </c>
      <c r="F18" s="82">
        <v>17.031511716191702</v>
      </c>
      <c r="G18" s="82">
        <v>16.928183464091731</v>
      </c>
      <c r="H18" s="82">
        <v>16.55693144065237</v>
      </c>
      <c r="I18" s="82">
        <v>15.611067992707975</v>
      </c>
      <c r="J18" s="82">
        <v>14.986699099999999</v>
      </c>
      <c r="K18" s="82">
        <v>14.5</v>
      </c>
      <c r="L18" s="82">
        <v>14.002836</v>
      </c>
      <c r="M18" s="82">
        <v>13.4253958</v>
      </c>
      <c r="N18" s="82">
        <v>15.394477105951999</v>
      </c>
      <c r="O18" s="82">
        <v>16.353108329088801</v>
      </c>
      <c r="P18" s="82">
        <v>16.6540527864239</v>
      </c>
    </row>
    <row r="19" spans="1:16" x14ac:dyDescent="0.25">
      <c r="A19" s="92"/>
      <c r="B19" s="84" t="s">
        <v>121</v>
      </c>
      <c r="C19" s="91" t="s">
        <v>1</v>
      </c>
      <c r="D19" s="91" t="s">
        <v>1</v>
      </c>
      <c r="E19" s="82">
        <v>1.7301564989223128</v>
      </c>
      <c r="F19" s="82">
        <v>3.1726160462272301</v>
      </c>
      <c r="G19" s="82">
        <v>3.9022329511164759</v>
      </c>
      <c r="H19" s="82">
        <v>5.3222591362126241</v>
      </c>
      <c r="I19" s="82">
        <v>6.4605406446100995</v>
      </c>
      <c r="J19" s="82">
        <v>7.2889197000000001</v>
      </c>
      <c r="K19" s="82">
        <v>7.5</v>
      </c>
      <c r="L19" s="82">
        <v>8.3409297999999996</v>
      </c>
      <c r="M19" s="82">
        <v>8.8968691999999994</v>
      </c>
      <c r="N19" s="82">
        <v>3.86270008153457</v>
      </c>
      <c r="O19" s="82">
        <v>3.58630673136209</v>
      </c>
      <c r="P19" s="82">
        <v>2.8237325715260302</v>
      </c>
    </row>
    <row r="20" spans="1:16" x14ac:dyDescent="0.25">
      <c r="A20" s="92"/>
      <c r="B20" s="93" t="s">
        <v>161</v>
      </c>
      <c r="C20" s="85">
        <v>20.487628047675301</v>
      </c>
      <c r="D20" s="85">
        <v>21.758999438787782</v>
      </c>
      <c r="E20" s="77">
        <v>26.743627588792052</v>
      </c>
      <c r="F20" s="77">
        <v>30.234323834031727</v>
      </c>
      <c r="G20" s="77">
        <v>30.617380808690402</v>
      </c>
      <c r="H20" s="77">
        <v>31.62488674116581</v>
      </c>
      <c r="I20" s="77">
        <v>31.627047873460523</v>
      </c>
      <c r="J20" s="77">
        <v>31.646426099999999</v>
      </c>
      <c r="K20" s="77">
        <v>31.6</v>
      </c>
      <c r="L20" s="77">
        <v>31.784215100000001</v>
      </c>
      <c r="M20" s="77">
        <v>31.076876800000001</v>
      </c>
      <c r="N20" s="77">
        <v>31.9808608333691</v>
      </c>
      <c r="O20" s="77">
        <v>33.223065169021297</v>
      </c>
      <c r="P20" s="77">
        <v>32.657868929348098</v>
      </c>
    </row>
    <row r="21" spans="1:16" x14ac:dyDescent="0.25">
      <c r="A21" s="92"/>
      <c r="B21" s="93"/>
      <c r="C21" s="91"/>
      <c r="D21" s="91"/>
      <c r="E21" s="82"/>
      <c r="F21" s="82"/>
      <c r="G21" s="82"/>
      <c r="H21" s="82"/>
      <c r="I21" s="82"/>
      <c r="J21" s="82"/>
      <c r="K21" s="82"/>
      <c r="L21" s="82"/>
      <c r="M21" s="82"/>
      <c r="N21" s="82"/>
      <c r="O21" s="82"/>
      <c r="P21" s="82"/>
    </row>
    <row r="22" spans="1:16" x14ac:dyDescent="0.25">
      <c r="A22" s="92" t="s">
        <v>163</v>
      </c>
      <c r="B22" s="84" t="s">
        <v>34</v>
      </c>
      <c r="C22" s="82">
        <v>4.9156557228482685</v>
      </c>
      <c r="D22" s="82">
        <v>5.4240235832475063</v>
      </c>
      <c r="E22" s="82">
        <v>4.8536922500234283</v>
      </c>
      <c r="F22" s="82">
        <v>4.8180411385252029</v>
      </c>
      <c r="G22" s="82">
        <v>4.9843089921544959</v>
      </c>
      <c r="H22" s="82">
        <v>5.0564784053156151</v>
      </c>
      <c r="I22" s="82">
        <v>5.543021136039564</v>
      </c>
      <c r="J22" s="82">
        <v>5.8535738999999998</v>
      </c>
      <c r="K22" s="82">
        <v>6.1</v>
      </c>
      <c r="L22" s="82">
        <v>5.7057969999999996</v>
      </c>
      <c r="M22" s="82">
        <v>5.6978129373257929</v>
      </c>
      <c r="N22" s="82">
        <v>5.8962365360683204</v>
      </c>
      <c r="O22" s="82">
        <v>6.0429456075918804</v>
      </c>
      <c r="P22" s="82">
        <v>5.8867735470941902</v>
      </c>
    </row>
    <row r="23" spans="1:16" x14ac:dyDescent="0.25">
      <c r="A23" s="92"/>
      <c r="B23" s="93" t="s">
        <v>164</v>
      </c>
      <c r="C23" s="77">
        <v>4.9156557228482685</v>
      </c>
      <c r="D23" s="77">
        <v>5.4240235832475063</v>
      </c>
      <c r="E23" s="77">
        <v>4.8536922500234283</v>
      </c>
      <c r="F23" s="77">
        <v>4.8180411385252029</v>
      </c>
      <c r="G23" s="77">
        <v>4.9843089921544959</v>
      </c>
      <c r="H23" s="77">
        <v>5.0564784053156151</v>
      </c>
      <c r="I23" s="77">
        <v>5.543021136039564</v>
      </c>
      <c r="J23" s="77">
        <v>5.8535738999999998</v>
      </c>
      <c r="K23" s="77">
        <v>6.1</v>
      </c>
      <c r="L23" s="77">
        <v>5.7057969999999996</v>
      </c>
      <c r="M23" s="77">
        <v>5.6978129373257929</v>
      </c>
      <c r="N23" s="77">
        <v>6.4825344376260601</v>
      </c>
      <c r="O23" s="77">
        <v>6.0429456075918804</v>
      </c>
      <c r="P23" s="77">
        <v>5.8867735470941902</v>
      </c>
    </row>
    <row r="24" spans="1:16" x14ac:dyDescent="0.25">
      <c r="A24" s="92"/>
      <c r="B24" s="93"/>
      <c r="C24" s="82"/>
      <c r="D24" s="82"/>
      <c r="E24" s="82"/>
      <c r="F24" s="82"/>
      <c r="G24" s="82"/>
      <c r="H24" s="82"/>
      <c r="I24" s="82"/>
      <c r="J24" s="82"/>
      <c r="K24" s="82"/>
      <c r="L24" s="82"/>
      <c r="M24" s="82"/>
      <c r="N24" s="82"/>
      <c r="O24" s="82"/>
      <c r="P24" s="82"/>
    </row>
    <row r="25" spans="1:16" x14ac:dyDescent="0.25">
      <c r="A25" s="94" t="s">
        <v>140</v>
      </c>
      <c r="B25" s="95" t="s">
        <v>140</v>
      </c>
      <c r="C25" s="77">
        <v>100.00000000000001</v>
      </c>
      <c r="D25" s="77">
        <v>100</v>
      </c>
      <c r="E25" s="77">
        <v>100</v>
      </c>
      <c r="F25" s="77">
        <v>100</v>
      </c>
      <c r="G25" s="77">
        <v>100</v>
      </c>
      <c r="H25" s="77">
        <v>100</v>
      </c>
      <c r="I25" s="77">
        <v>100</v>
      </c>
      <c r="J25" s="77">
        <v>100</v>
      </c>
      <c r="K25" s="77">
        <v>100</v>
      </c>
      <c r="L25" s="77">
        <v>100</v>
      </c>
      <c r="M25" s="77">
        <v>100</v>
      </c>
      <c r="N25" s="77">
        <v>100</v>
      </c>
      <c r="O25" s="77">
        <v>100</v>
      </c>
      <c r="P25" s="77">
        <v>100</v>
      </c>
    </row>
    <row r="26" spans="1:16" x14ac:dyDescent="0.25">
      <c r="A26" s="17"/>
      <c r="B26" s="17"/>
      <c r="C26" s="17"/>
      <c r="D26" s="17"/>
      <c r="E26" s="17"/>
      <c r="F26" s="17"/>
      <c r="G26" s="17"/>
      <c r="H26" s="17"/>
      <c r="I26" s="17"/>
      <c r="J26" s="17"/>
    </row>
    <row r="27" spans="1:16" x14ac:dyDescent="0.25">
      <c r="A27" s="17" t="s">
        <v>142</v>
      </c>
      <c r="B27" s="17"/>
      <c r="C27" s="17"/>
      <c r="D27" s="17"/>
      <c r="E27" s="17"/>
      <c r="F27" s="17"/>
      <c r="G27" s="17"/>
      <c r="H27" s="17"/>
      <c r="I27" s="17"/>
      <c r="J27" s="17"/>
    </row>
    <row r="28" spans="1:16" x14ac:dyDescent="0.25">
      <c r="A28" s="17"/>
      <c r="B28" s="17"/>
      <c r="C28" s="17"/>
      <c r="D28" s="17"/>
      <c r="E28" s="17"/>
      <c r="F28" s="17"/>
      <c r="G28" s="17"/>
      <c r="H28" s="17"/>
      <c r="I28" s="17"/>
      <c r="J28" s="17"/>
    </row>
    <row r="29" spans="1:16" x14ac:dyDescent="0.25">
      <c r="A29" s="11" t="s">
        <v>174</v>
      </c>
      <c r="B29" s="12"/>
      <c r="C29" s="11"/>
      <c r="D29" s="11"/>
    </row>
    <row r="30" spans="1:16" x14ac:dyDescent="0.25">
      <c r="A30" s="11" t="s">
        <v>183</v>
      </c>
      <c r="B30" s="12"/>
      <c r="C30" s="11"/>
      <c r="D30" s="11"/>
    </row>
  </sheetData>
  <pageMargins left="0.70866141732283472" right="0.70866141732283472" top="0.74803149606299213" bottom="0.74803149606299213" header="0.31496062992125984" footer="0.31496062992125984"/>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workbookViewId="0"/>
  </sheetViews>
  <sheetFormatPr baseColWidth="10" defaultRowHeight="15" x14ac:dyDescent="0.25"/>
  <cols>
    <col min="1" max="1" width="25.7109375" customWidth="1"/>
    <col min="2" max="2" width="39.28515625" customWidth="1"/>
  </cols>
  <sheetData>
    <row r="1" spans="1:8" ht="18.75" customHeight="1" x14ac:dyDescent="0.25">
      <c r="A1" s="41" t="s">
        <v>180</v>
      </c>
      <c r="B1" s="99"/>
    </row>
    <row r="3" spans="1:8" ht="15" customHeight="1" x14ac:dyDescent="0.25">
      <c r="A3" s="131"/>
      <c r="B3" s="97"/>
      <c r="C3" s="133">
        <v>2023</v>
      </c>
      <c r="D3" s="134"/>
      <c r="E3" s="135"/>
      <c r="F3" s="133">
        <v>2024</v>
      </c>
      <c r="G3" s="134"/>
      <c r="H3" s="135"/>
    </row>
    <row r="4" spans="1:8" ht="30" customHeight="1" x14ac:dyDescent="0.25">
      <c r="A4" s="132"/>
      <c r="B4" s="98"/>
      <c r="C4" s="100" t="s">
        <v>4</v>
      </c>
      <c r="D4" s="101" t="s">
        <v>5</v>
      </c>
      <c r="E4" s="102" t="s">
        <v>125</v>
      </c>
      <c r="F4" s="100" t="s">
        <v>4</v>
      </c>
      <c r="G4" s="101" t="s">
        <v>5</v>
      </c>
      <c r="H4" s="102" t="s">
        <v>125</v>
      </c>
    </row>
    <row r="5" spans="1:8" x14ac:dyDescent="0.25">
      <c r="A5" s="92" t="s">
        <v>31</v>
      </c>
      <c r="B5" s="93" t="s">
        <v>162</v>
      </c>
      <c r="C5" s="20">
        <v>50346</v>
      </c>
      <c r="D5" s="20">
        <v>43031</v>
      </c>
      <c r="E5" s="4">
        <v>85.470543836650407</v>
      </c>
      <c r="F5" s="20">
        <v>53539</v>
      </c>
      <c r="G5" s="20">
        <v>44987</v>
      </c>
      <c r="H5" s="4">
        <v>84.026597433646501</v>
      </c>
    </row>
    <row r="6" spans="1:8" x14ac:dyDescent="0.25">
      <c r="A6" s="92"/>
      <c r="B6" s="93"/>
      <c r="C6" s="5"/>
      <c r="D6" s="5"/>
      <c r="E6" s="6"/>
      <c r="F6" s="5"/>
      <c r="G6" s="5"/>
      <c r="H6" s="6"/>
    </row>
    <row r="7" spans="1:8" x14ac:dyDescent="0.25">
      <c r="A7" s="92" t="s">
        <v>32</v>
      </c>
      <c r="B7" s="84" t="s">
        <v>124</v>
      </c>
      <c r="C7" s="5">
        <v>13150</v>
      </c>
      <c r="D7" s="5">
        <v>10820</v>
      </c>
      <c r="E7" s="6">
        <v>82.281368821292801</v>
      </c>
      <c r="F7" s="5">
        <v>12403</v>
      </c>
      <c r="G7" s="5">
        <v>10193</v>
      </c>
      <c r="H7" s="6">
        <v>82.181730226558102</v>
      </c>
    </row>
    <row r="8" spans="1:8" x14ac:dyDescent="0.25">
      <c r="A8" s="92"/>
      <c r="B8" s="84" t="s">
        <v>115</v>
      </c>
      <c r="C8" s="5">
        <v>3071</v>
      </c>
      <c r="D8" s="5">
        <v>2421</v>
      </c>
      <c r="E8" s="6">
        <v>78.834255942689694</v>
      </c>
      <c r="F8" s="5">
        <v>2902</v>
      </c>
      <c r="G8" s="5">
        <v>2265</v>
      </c>
      <c r="H8" s="6">
        <v>78.049620951068206</v>
      </c>
    </row>
    <row r="9" spans="1:8" x14ac:dyDescent="0.25">
      <c r="A9" s="92"/>
      <c r="B9" s="84" t="s">
        <v>123</v>
      </c>
      <c r="C9" s="5">
        <v>33898</v>
      </c>
      <c r="D9" s="5">
        <v>24674</v>
      </c>
      <c r="E9" s="6">
        <v>72.788955100595899</v>
      </c>
      <c r="F9" s="5">
        <v>35982</v>
      </c>
      <c r="G9" s="5">
        <v>26289</v>
      </c>
      <c r="H9" s="6">
        <v>73.061530765382699</v>
      </c>
    </row>
    <row r="10" spans="1:8" x14ac:dyDescent="0.25">
      <c r="A10" s="92"/>
      <c r="B10" s="84" t="s">
        <v>116</v>
      </c>
      <c r="C10" s="5">
        <v>4708</v>
      </c>
      <c r="D10" s="5">
        <v>3553</v>
      </c>
      <c r="E10" s="6">
        <v>75.467289719626194</v>
      </c>
      <c r="F10" s="5">
        <v>4637</v>
      </c>
      <c r="G10" s="5">
        <v>3410</v>
      </c>
      <c r="H10" s="6">
        <v>73.538926029760603</v>
      </c>
    </row>
    <row r="11" spans="1:8" x14ac:dyDescent="0.25">
      <c r="A11" s="92"/>
      <c r="B11" s="84" t="s">
        <v>117</v>
      </c>
      <c r="C11" s="5">
        <v>1379</v>
      </c>
      <c r="D11" s="5">
        <v>1240</v>
      </c>
      <c r="E11" s="6">
        <v>89.920232052211702</v>
      </c>
      <c r="F11" s="5">
        <v>1392</v>
      </c>
      <c r="G11" s="5">
        <v>1250</v>
      </c>
      <c r="H11" s="6">
        <v>89.798850574712603</v>
      </c>
    </row>
    <row r="12" spans="1:8" x14ac:dyDescent="0.25">
      <c r="A12" s="92"/>
      <c r="B12" s="84" t="s">
        <v>118</v>
      </c>
      <c r="C12" s="5">
        <v>653</v>
      </c>
      <c r="D12" s="5">
        <v>531</v>
      </c>
      <c r="E12" s="6">
        <v>81.3169984686064</v>
      </c>
      <c r="F12" s="5">
        <v>687</v>
      </c>
      <c r="G12" s="5">
        <v>559</v>
      </c>
      <c r="H12" s="6">
        <v>81.368267831149893</v>
      </c>
    </row>
    <row r="13" spans="1:8" x14ac:dyDescent="0.25">
      <c r="A13" s="92"/>
      <c r="B13" s="93" t="s">
        <v>160</v>
      </c>
      <c r="C13" s="20">
        <v>56859</v>
      </c>
      <c r="D13" s="20">
        <v>43239</v>
      </c>
      <c r="E13" s="4">
        <v>76.046008547459493</v>
      </c>
      <c r="F13" s="20">
        <v>58003</v>
      </c>
      <c r="G13" s="20">
        <v>43966</v>
      </c>
      <c r="H13" s="4">
        <v>75.799527610640794</v>
      </c>
    </row>
    <row r="14" spans="1:8" x14ac:dyDescent="0.25">
      <c r="A14" s="92"/>
      <c r="B14" s="93"/>
      <c r="C14" s="5"/>
      <c r="D14" s="5"/>
      <c r="E14" s="6"/>
      <c r="F14" s="5"/>
      <c r="G14" s="5"/>
      <c r="H14" s="6"/>
    </row>
    <row r="15" spans="1:8" x14ac:dyDescent="0.25">
      <c r="A15" s="92" t="s">
        <v>33</v>
      </c>
      <c r="B15" s="84" t="s">
        <v>119</v>
      </c>
      <c r="C15" s="5">
        <v>22681</v>
      </c>
      <c r="D15" s="5">
        <v>16121</v>
      </c>
      <c r="E15" s="6">
        <v>71.077113002072196</v>
      </c>
      <c r="F15" s="5">
        <v>24122</v>
      </c>
      <c r="G15" s="5">
        <v>17036</v>
      </c>
      <c r="H15" s="6">
        <v>70.624326341099405</v>
      </c>
    </row>
    <row r="16" spans="1:8" x14ac:dyDescent="0.25">
      <c r="A16" s="92"/>
      <c r="B16" s="84" t="s">
        <v>120</v>
      </c>
      <c r="C16" s="5">
        <v>27104</v>
      </c>
      <c r="D16" s="5">
        <v>16421</v>
      </c>
      <c r="E16" s="6">
        <v>60.585153482880798</v>
      </c>
      <c r="F16" s="5">
        <v>29961</v>
      </c>
      <c r="G16" s="5">
        <v>18414</v>
      </c>
      <c r="H16" s="6">
        <v>61.459897867227397</v>
      </c>
    </row>
    <row r="17" spans="1:8" x14ac:dyDescent="0.25">
      <c r="A17" s="92"/>
      <c r="B17" s="84" t="s">
        <v>121</v>
      </c>
      <c r="C17" s="5">
        <v>5748</v>
      </c>
      <c r="D17" s="5">
        <v>3436</v>
      </c>
      <c r="E17" s="6">
        <v>59.777313848295101</v>
      </c>
      <c r="F17" s="5">
        <v>4887</v>
      </c>
      <c r="G17" s="5">
        <v>2742</v>
      </c>
      <c r="H17" s="6">
        <v>56.108041743400896</v>
      </c>
    </row>
    <row r="18" spans="1:8" x14ac:dyDescent="0.25">
      <c r="A18" s="92"/>
      <c r="B18" s="93" t="s">
        <v>161</v>
      </c>
      <c r="C18" s="20">
        <v>55533</v>
      </c>
      <c r="D18" s="20">
        <v>35978</v>
      </c>
      <c r="E18" s="4">
        <v>64.786703401581093</v>
      </c>
      <c r="F18" s="20">
        <v>58970</v>
      </c>
      <c r="G18" s="20">
        <v>38192</v>
      </c>
      <c r="H18" s="4">
        <v>64.765134814312404</v>
      </c>
    </row>
    <row r="19" spans="1:8" x14ac:dyDescent="0.25">
      <c r="A19" s="92"/>
      <c r="B19" s="93"/>
      <c r="C19" s="5"/>
      <c r="D19" s="5"/>
      <c r="E19" s="6"/>
      <c r="F19" s="5"/>
      <c r="G19" s="5"/>
      <c r="H19" s="6"/>
    </row>
    <row r="20" spans="1:8" x14ac:dyDescent="0.25">
      <c r="A20" s="92" t="s">
        <v>163</v>
      </c>
      <c r="B20" s="84" t="s">
        <v>34</v>
      </c>
      <c r="C20" s="5">
        <v>8967</v>
      </c>
      <c r="D20" s="5">
        <v>6571</v>
      </c>
      <c r="E20" s="6">
        <v>73.279803724768598</v>
      </c>
      <c r="F20" s="5">
        <v>9046</v>
      </c>
      <c r="G20" s="5">
        <v>6434</v>
      </c>
      <c r="H20" s="6">
        <v>71.125359274817598</v>
      </c>
    </row>
    <row r="21" spans="1:8" x14ac:dyDescent="0.25">
      <c r="A21" s="92"/>
      <c r="B21" s="93" t="s">
        <v>164</v>
      </c>
      <c r="C21" s="20">
        <v>8967</v>
      </c>
      <c r="D21" s="20">
        <v>6571</v>
      </c>
      <c r="E21" s="96">
        <v>73.279803724768598</v>
      </c>
      <c r="F21" s="20">
        <v>9046</v>
      </c>
      <c r="G21" s="20">
        <v>6434</v>
      </c>
      <c r="H21" s="96">
        <v>71.125359274817598</v>
      </c>
    </row>
    <row r="22" spans="1:8" x14ac:dyDescent="0.25">
      <c r="A22" s="92"/>
      <c r="B22" s="93"/>
      <c r="C22" s="20"/>
      <c r="D22" s="20"/>
      <c r="E22" s="4"/>
      <c r="F22" s="20"/>
      <c r="G22" s="20"/>
      <c r="H22" s="4"/>
    </row>
    <row r="23" spans="1:8" x14ac:dyDescent="0.25">
      <c r="A23" s="94" t="s">
        <v>140</v>
      </c>
      <c r="B23" s="95" t="s">
        <v>140</v>
      </c>
      <c r="C23" s="20">
        <v>171705</v>
      </c>
      <c r="D23" s="20">
        <v>128819</v>
      </c>
      <c r="E23" s="4">
        <v>75.023441367461601</v>
      </c>
      <c r="F23" s="20">
        <v>179558</v>
      </c>
      <c r="G23" s="20">
        <v>133579</v>
      </c>
      <c r="H23" s="4">
        <v>74.393232270352797</v>
      </c>
    </row>
    <row r="24" spans="1:8" ht="15" customHeight="1" x14ac:dyDescent="0.25">
      <c r="A24" s="17"/>
      <c r="B24" s="17"/>
      <c r="C24" s="17"/>
      <c r="D24" s="17"/>
      <c r="E24" s="17"/>
      <c r="F24" s="17"/>
      <c r="G24" s="17"/>
      <c r="H24" s="17"/>
    </row>
    <row r="25" spans="1:8" x14ac:dyDescent="0.25">
      <c r="A25" s="11" t="s">
        <v>174</v>
      </c>
      <c r="B25" s="12"/>
      <c r="C25" s="11"/>
      <c r="D25" s="11"/>
    </row>
    <row r="26" spans="1:8" x14ac:dyDescent="0.25">
      <c r="A26" s="11" t="s">
        <v>183</v>
      </c>
      <c r="B26" s="12"/>
      <c r="C26" s="11"/>
      <c r="D26" s="11"/>
    </row>
  </sheetData>
  <mergeCells count="3">
    <mergeCell ref="A3:A4"/>
    <mergeCell ref="C3:E3"/>
    <mergeCell ref="F3:H3"/>
  </mergeCells>
  <pageMargins left="0.70866141732283472" right="0.70866141732283472" top="0.74803149606299213" bottom="0.74803149606299213" header="0.31496062992125984" footer="0.31496062992125984"/>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Sommaire</vt:lpstr>
      <vt:lpstr>Tableau 1</vt:lpstr>
      <vt:lpstr>Tableau 2</vt:lpstr>
      <vt:lpstr>Tableau 3</vt:lpstr>
      <vt:lpstr>Tableau 4</vt:lpstr>
      <vt:lpstr>Annexe 1</vt:lpstr>
      <vt:lpstr>Annexe 2</vt:lpstr>
      <vt:lpstr>Annexe 3</vt:lpstr>
      <vt:lpstr>Annexe 4</vt:lpstr>
      <vt:lpstr>'Tableau 3'!_03_tableau3_bis</vt:lpstr>
      <vt:lpstr>'Annexe 2'!Impression_des_titres</vt:lpstr>
      <vt:lpstr>'Annexe 1'!Zone_d_impression</vt:lpstr>
      <vt:lpstr>'Annexe 2'!Zone_d_impression</vt:lpstr>
      <vt:lpstr>'Annexe 3'!Zone_d_impression</vt:lpstr>
      <vt:lpstr>'Annexe 4'!Zone_d_impression</vt:lpstr>
      <vt:lpstr>'Tableau 1'!Zone_d_impression</vt:lpstr>
      <vt:lpstr>'Tableau 2'!Zone_d_impression</vt:lpstr>
      <vt:lpstr>'Tableau 4'!Zone_d_impression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2020-05-14T10:55:19Z</cp:lastPrinted>
  <dcterms:created xsi:type="dcterms:W3CDTF">2016-03-11T15:56:45Z</dcterms:created>
  <dcterms:modified xsi:type="dcterms:W3CDTF">2025-05-19T11:17:53Z</dcterms:modified>
</cp:coreProperties>
</file>