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94D295C1-2C5E-4C55-BC95-E2D5C12A3F09}" xr6:coauthVersionLast="47" xr6:coauthVersionMax="47" xr10:uidLastSave="{00000000-0000-0000-0000-000000000000}"/>
  <bookViews>
    <workbookView xWindow="-25320" yWindow="-120" windowWidth="25440" windowHeight="15390" tabRatio="891" activeTab="10" xr2:uid="{00000000-000D-0000-FFFF-FFFF00000000}"/>
  </bookViews>
  <sheets>
    <sheet name="Graphique 1" sheetId="2" r:id="rId1"/>
    <sheet name="Graphique 2" sheetId="3" r:id="rId2"/>
    <sheet name="Tableau 1" sheetId="5" r:id="rId3"/>
    <sheet name="Graphique 3" sheetId="7" r:id="rId4"/>
    <sheet name="Tableau 2" sheetId="8" r:id="rId5"/>
    <sheet name="Graphique 4" sheetId="9" r:id="rId6"/>
    <sheet name="Tableau 3" sheetId="11" r:id="rId7"/>
    <sheet name="Graphique 5" sheetId="19" r:id="rId8"/>
    <sheet name="Tableau 4" sheetId="16" r:id="rId9"/>
    <sheet name="Graphique 6" sheetId="14" r:id="rId10"/>
    <sheet name="Carte" sheetId="15" r:id="rId11"/>
  </sheets>
  <definedNames>
    <definedName name="_xlnm._FilterDatabase" localSheetId="7" hidden="1">'Graphique 5'!$A$4:$E$16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3" l="1"/>
  <c r="E11" i="3"/>
  <c r="C17" i="19" l="1"/>
  <c r="B17" i="19"/>
  <c r="I33" i="3" l="1"/>
  <c r="I32" i="3"/>
  <c r="H33" i="3"/>
  <c r="H32" i="3"/>
  <c r="G33" i="3"/>
  <c r="G32" i="3"/>
  <c r="E30" i="3"/>
  <c r="G30" i="3" l="1"/>
  <c r="E29" i="3"/>
  <c r="I31" i="3" l="1"/>
  <c r="G31" i="3"/>
  <c r="H31" i="3"/>
  <c r="H30" i="3"/>
  <c r="E28" i="3"/>
  <c r="I30" i="3" s="1"/>
  <c r="E26" i="3"/>
  <c r="I29" i="3" s="1"/>
  <c r="E25" i="3"/>
  <c r="E24" i="3"/>
  <c r="H28" i="3" s="1"/>
  <c r="H25" i="3"/>
  <c r="G25" i="3"/>
  <c r="E23" i="3"/>
  <c r="H24" i="3"/>
  <c r="G24" i="3"/>
  <c r="E22" i="3"/>
  <c r="I25" i="3" s="1"/>
  <c r="E17" i="3"/>
  <c r="I23" i="3" s="1"/>
  <c r="E16" i="3"/>
  <c r="G22" i="3" s="1"/>
  <c r="E15" i="3"/>
  <c r="H21" i="3" s="1"/>
  <c r="E14" i="3"/>
  <c r="H20" i="3" s="1"/>
  <c r="E13" i="3"/>
  <c r="H19" i="3" s="1"/>
  <c r="E12" i="3"/>
  <c r="H18" i="3"/>
  <c r="E10" i="3"/>
  <c r="E9" i="3"/>
  <c r="H16" i="3" s="1"/>
  <c r="E8" i="3"/>
  <c r="H15" i="3" s="1"/>
  <c r="E7" i="3"/>
  <c r="H14" i="3" s="1"/>
  <c r="E6" i="3"/>
  <c r="I13" i="3" s="1"/>
  <c r="E5" i="3"/>
  <c r="H12" i="3" l="1"/>
  <c r="G12" i="3"/>
  <c r="G26" i="3"/>
  <c r="H26" i="3"/>
  <c r="I17" i="3"/>
  <c r="G23" i="3"/>
  <c r="H23" i="3"/>
  <c r="I28" i="3"/>
  <c r="I18" i="3"/>
  <c r="I14" i="3"/>
  <c r="G15" i="3"/>
  <c r="G28" i="3"/>
  <c r="I12" i="3"/>
  <c r="G18" i="3"/>
  <c r="I27" i="3"/>
  <c r="I22" i="3"/>
  <c r="H13" i="3"/>
  <c r="G20" i="3"/>
  <c r="I20" i="3"/>
  <c r="G13" i="3"/>
  <c r="G21" i="3"/>
  <c r="G29" i="3"/>
  <c r="G19" i="3"/>
  <c r="H29" i="3"/>
  <c r="I26" i="3"/>
  <c r="H22" i="3"/>
  <c r="I16" i="3"/>
  <c r="I19" i="3"/>
  <c r="I15" i="3"/>
  <c r="G16" i="3"/>
  <c r="G27" i="3"/>
  <c r="G14" i="3"/>
  <c r="G17" i="3"/>
  <c r="H17" i="3"/>
  <c r="H27" i="3"/>
  <c r="I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G12" authorId="0" shapeId="0" xr:uid="{207FD43C-FD0D-4856-BA0C-72EF6247384D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pourquoi e?  Un oubli</t>
        </r>
      </text>
    </comment>
    <comment ref="G14" authorId="0" shapeId="0" xr:uid="{47266F5F-861D-4B7A-A9DA-B33DEB45AEA7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pourquoi p? Un oubli</t>
        </r>
      </text>
    </comment>
  </commentList>
</comments>
</file>

<file path=xl/sharedStrings.xml><?xml version="1.0" encoding="utf-8"?>
<sst xmlns="http://schemas.openxmlformats.org/spreadsheetml/2006/main" count="256" uniqueCount="204">
  <si>
    <t>En raison des arrondis, le total peut différer de la somme des éléments qui le composent.</t>
  </si>
  <si>
    <t>Les dépenses globales de R&amp;D sont mesurées en se référant, soit au financement des travaux de R&amp;D, soit à leur exécution par
deux grandes acteurs économiques : les administrations et les entreprises. Les administrations désignent ici les secteurs de l'Etat,
de l'enseignement supérieur et les institutions sans but lucratif. Le financement de la R&amp;D par les administrations comprend les
contrats et les subventions en provenance du secteur des administrations pour la R&amp;D exécutée dans le secteur des entreprises. Il n'inclut
pas les mesures d'incitation fiscale telles que le crédit d'impôt recherche (CIR) ou le statut de jeune entreprise innovante (JEI).</t>
  </si>
  <si>
    <t>Champ : ensemble des entreprises et des administrations localisées en France.</t>
  </si>
  <si>
    <t>ANNEES</t>
  </si>
  <si>
    <t>DIRDE Volume</t>
  </si>
  <si>
    <t>DIRDA Volume</t>
  </si>
  <si>
    <t>DIRD Volume</t>
  </si>
  <si>
    <t>Contribution des entreprises</t>
  </si>
  <si>
    <t>Contribution des administrations</t>
  </si>
  <si>
    <t>Evolution annuelle de la DIRD</t>
  </si>
  <si>
    <t>Champ constant 2008</t>
  </si>
  <si>
    <t>Champ comparable 2010</t>
  </si>
  <si>
    <t xml:space="preserve">2006(r) </t>
  </si>
  <si>
    <t xml:space="preserve">2009(r) </t>
  </si>
  <si>
    <t>Champ constant 2013</t>
  </si>
  <si>
    <t>Champ constant 2015</t>
  </si>
  <si>
    <t>Champ constant 2014</t>
  </si>
  <si>
    <t>Champ constant 2016</t>
  </si>
  <si>
    <t xml:space="preserve">2014(r) </t>
  </si>
  <si>
    <t xml:space="preserve">2015(r) </t>
  </si>
  <si>
    <t>Champ constant 2018</t>
  </si>
  <si>
    <t>Champ comparable 2020</t>
  </si>
  <si>
    <t xml:space="preserve">2019(r) </t>
  </si>
  <si>
    <t>Estimation</t>
  </si>
  <si>
    <t>(e) estimation</t>
  </si>
  <si>
    <t>Champ comparable 2022</t>
  </si>
  <si>
    <t>2022 (r)</t>
  </si>
  <si>
    <t>Principales branches de recherche</t>
  </si>
  <si>
    <t>DIRDE</t>
  </si>
  <si>
    <t>Dont financements publics directs</t>
  </si>
  <si>
    <t>En M€</t>
  </si>
  <si>
    <t>En % du total</t>
  </si>
  <si>
    <t>En % de la DIRDE financée</t>
  </si>
  <si>
    <t>Industries manufacturières</t>
  </si>
  <si>
    <t>Industrie automobile</t>
  </si>
  <si>
    <t>Construction aéronautique et spatiale</t>
  </si>
  <si>
    <t>Industrie pharmaceutique</t>
  </si>
  <si>
    <t>Industrie chimique</t>
  </si>
  <si>
    <t>Fabrication d'instruments et appareils de mesure, d'essai et de navigation, horlogerie</t>
  </si>
  <si>
    <t>Composants, cartes électroniques, ordinateurs, équipements</t>
  </si>
  <si>
    <t>Fabrication de machines et équipements non compris ailleurs</t>
  </si>
  <si>
    <t>Fabrication d'équipements électriques</t>
  </si>
  <si>
    <t>Fabrication d'équipement de communication</t>
  </si>
  <si>
    <t>Autres branches des industries manufacturières</t>
  </si>
  <si>
    <t>Primaire, énergie, construction</t>
  </si>
  <si>
    <t>Services</t>
  </si>
  <si>
    <t>Activités spécialisées, scientifiques et techniques</t>
  </si>
  <si>
    <t>Activités informatiques et service d'information</t>
  </si>
  <si>
    <t>Edition, audiovisuel et diffusion</t>
  </si>
  <si>
    <t>Télécommunications</t>
  </si>
  <si>
    <t>Autres branches de services</t>
  </si>
  <si>
    <t>Total</t>
  </si>
  <si>
    <t>* Financements publics directs reçus par l'entreprise pour ses travaux de R&amp;D exécutés en interne (DIRDE). Hors mesures fiscales d'incitations à la recherche telles que le crédit d'impôt recherche (CIR) ou le dispositif jeune entreprise innovante (JEI). Les financements des sous-traitances et collaborations sur contrats publics sont exclus.</t>
  </si>
  <si>
    <t>s : secret statistique.</t>
  </si>
  <si>
    <t>Champ : ensemble des entreprises localisées en France.</t>
  </si>
  <si>
    <t>Sources : MESR-Sies et Insee.</t>
  </si>
  <si>
    <t>DERDE</t>
  </si>
  <si>
    <t>Entreprises françaises</t>
  </si>
  <si>
    <t>Dont appartenant au groupe</t>
  </si>
  <si>
    <t>Dont hors groupe</t>
  </si>
  <si>
    <t>Entreprises étrangères</t>
  </si>
  <si>
    <t>Administrations françaises (hors enseignement supérieur)</t>
  </si>
  <si>
    <t>Enseignement supérieur</t>
  </si>
  <si>
    <t>Étranger hors entreprises</t>
  </si>
  <si>
    <t>TOTAL</t>
  </si>
  <si>
    <t>En %
du total</t>
  </si>
  <si>
    <t>Établissements publics et services ministériels</t>
  </si>
  <si>
    <t>dont : EPST (y compris CNRS)</t>
  </si>
  <si>
    <t xml:space="preserve">             EPIC</t>
  </si>
  <si>
    <t>Établissements d'enseignement supérieur et de recherche</t>
  </si>
  <si>
    <t>Institutions sans but lucratif</t>
  </si>
  <si>
    <t xml:space="preserve">Total </t>
  </si>
  <si>
    <t>Champ : ensemble des administrations localisées en France.</t>
  </si>
  <si>
    <t>Dotations Mires</t>
  </si>
  <si>
    <t>Dotations hors Mires</t>
  </si>
  <si>
    <t>Ressources contractuelles</t>
  </si>
  <si>
    <t>Ressources propres</t>
  </si>
  <si>
    <t>TOTAL Ressources (M€)</t>
  </si>
  <si>
    <t>Établissements publics de recherche et services ministériels</t>
  </si>
  <si>
    <t>dont : EPIC</t>
  </si>
  <si>
    <t>Champ : ensemble des administrations localisées en France.</t>
  </si>
  <si>
    <t>Effectif des personnels de R&amp;D</t>
  </si>
  <si>
    <t>Effectif de chercheurs</t>
  </si>
  <si>
    <t>En équivalent temps plein (ETP)</t>
  </si>
  <si>
    <t>Entreprises</t>
  </si>
  <si>
    <t>Administrations</t>
  </si>
  <si>
    <t>Dépenses intérieures de R&amp;D</t>
  </si>
  <si>
    <t>Chercheurs</t>
  </si>
  <si>
    <t>En M$ PPA *</t>
  </si>
  <si>
    <t>DIRD / PIB         (en %)</t>
  </si>
  <si>
    <t>Part des entreprises (en %)</t>
  </si>
  <si>
    <t>En milliers d'ETP **</t>
  </si>
  <si>
    <t>États-Unis</t>
  </si>
  <si>
    <t>dp</t>
  </si>
  <si>
    <t>ne</t>
  </si>
  <si>
    <t>Japon</t>
  </si>
  <si>
    <t>d</t>
  </si>
  <si>
    <t>Allemagne</t>
  </si>
  <si>
    <t>Corée du Sud</t>
  </si>
  <si>
    <t>Royaume-Uni</t>
  </si>
  <si>
    <t>p</t>
  </si>
  <si>
    <t>--</t>
  </si>
  <si>
    <t>France</t>
  </si>
  <si>
    <t>Italie</t>
  </si>
  <si>
    <t>Canada</t>
  </si>
  <si>
    <t>Espagne</t>
  </si>
  <si>
    <t>Pays-Bas</t>
  </si>
  <si>
    <t>Belgique</t>
  </si>
  <si>
    <t>Suède</t>
  </si>
  <si>
    <t>e</t>
  </si>
  <si>
    <t>Autriche</t>
  </si>
  <si>
    <t>Finlande</t>
  </si>
  <si>
    <t>OCDE</t>
  </si>
  <si>
    <t>Union européenne (UE 27)</t>
  </si>
  <si>
    <t>* A parité de pouvoir d'achat courante.</t>
  </si>
  <si>
    <t>** Le nombre de chercheurs est évalué en équivalent temps plein.</t>
  </si>
  <si>
    <t>(d) définition différente.</t>
  </si>
  <si>
    <t>(e) estimation ou projection nationale.</t>
  </si>
  <si>
    <t>(p) donnée provisoire.</t>
  </si>
  <si>
    <t>(r) rupture de série.</t>
  </si>
  <si>
    <t>Dépenses intérieures de R&amp;D des administrations</t>
  </si>
  <si>
    <t>Dépenses intérieures de R&amp;D des entreprises</t>
  </si>
  <si>
    <t>PIB régional 2021</t>
  </si>
  <si>
    <t>Effort de recherche</t>
  </si>
  <si>
    <t>Île-de-France</t>
  </si>
  <si>
    <t>Auvergne-Rhône-Alpes</t>
  </si>
  <si>
    <t>Occitanie</t>
  </si>
  <si>
    <t>Provence-Alpes-Côte d'Azur</t>
  </si>
  <si>
    <t>Nouvelle-Aquitaine</t>
  </si>
  <si>
    <t>Grand Est</t>
  </si>
  <si>
    <t>Bretagne</t>
  </si>
  <si>
    <t>Hauts-de-France</t>
  </si>
  <si>
    <t>Pays-de-la-Loire</t>
  </si>
  <si>
    <t>Bourgogne-Franche-Comté</t>
  </si>
  <si>
    <t>Normandie</t>
  </si>
  <si>
    <t>Centre-Val de Loire</t>
  </si>
  <si>
    <t>Drom</t>
  </si>
  <si>
    <t>Corse</t>
  </si>
  <si>
    <t>PIB régional 2022</t>
  </si>
  <si>
    <t>Note : dans les Drom, l’effort de recherche est de 0,52 % en 2022.</t>
  </si>
  <si>
    <t>Pour mille emplois</t>
  </si>
  <si>
    <t>Graphique 1 - Le financement et l'exécution de la recherche en France en 2023</t>
  </si>
  <si>
    <t>2023 (r)</t>
  </si>
  <si>
    <t>2024 (e)</t>
  </si>
  <si>
    <t>Champ comparable 2023</t>
  </si>
  <si>
    <t>Note de lecture: En 2023, la DIRD diminue de 0,5 % en volume. Cette évolution résulte de la baisse des dépenses de R&amp;D dans les entreprises pour 0,3 points de pourcentage
 et celle des administrations pour 0,1 points de pourcentage.</t>
  </si>
  <si>
    <t>Graphique 3 - Secteurs bénéficiaires de la DERD des entreprises, en pourcentage de la DERDE reçue en 2023</t>
  </si>
  <si>
    <t>Note : en 2023, 23 % des dépenses extérieures de R&amp;D des entreprises sont destinées à des entreprises étrangères appartenant au même groupe, soit 3,2 Md€.</t>
  </si>
  <si>
    <t>Tableau 3 - Effectifs de recherche dans les entreprises et le secteur des administrations en 2023</t>
  </si>
  <si>
    <t>Évolution 2023/2022 en volume (en %)</t>
  </si>
  <si>
    <t>Tableau 2 -  Dépenses intérieures de R&amp;D du secteur des administrations par secteur d'exécution en 2023</t>
  </si>
  <si>
    <t>Lecture : en 2023, les dépenses totales de R&amp;D des établissements publics de recherche et services ministériels sont financés avec 14,0 Md€ de ressources, dont 49,9 % proviennent de dotations budgétaires de la Mires, 19,3 % de dotations budgétaires hors Mires, 22,8 % de ressources sur contrats de R&amp;D et 8,0 % de ressources propres.</t>
  </si>
  <si>
    <t>Dépenses intérieures de R&amp;D des entreprises et des administrations par région en 2023 en pourcentage du PIB régional (effort de recherche en %)</t>
  </si>
  <si>
    <t>(n) donnée 2022.</t>
  </si>
  <si>
    <t>Source : OCDE, MSTI septembre 2025.</t>
  </si>
  <si>
    <t>Tableau 4  - Indicateurs de l'effort de recherche des principaux pays de l'OCDE et de l'Union européenne en 2023</t>
  </si>
  <si>
    <t>En milliers de personnes physiques</t>
  </si>
  <si>
    <t>Disciplines de recherche</t>
  </si>
  <si>
    <t>Sciences humaines</t>
  </si>
  <si>
    <t>Sciences de la terre et environnement</t>
  </si>
  <si>
    <t>Sciences sociales</t>
  </si>
  <si>
    <t>Gestion et encadrement de la R&amp;D</t>
  </si>
  <si>
    <t>Sciences agricoles</t>
  </si>
  <si>
    <t>Sciences physiques</t>
  </si>
  <si>
    <t>Sciences médicales</t>
  </si>
  <si>
    <t>Sciences biologiques</t>
  </si>
  <si>
    <t>Chimie</t>
  </si>
  <si>
    <t>Mathématiques et informatique</t>
  </si>
  <si>
    <t>Siences de l'ingénieur 2</t>
  </si>
  <si>
    <t>Sciences de l'ingénieur 1</t>
  </si>
  <si>
    <t xml:space="preserve">Sciences de l'ingénieur 1 : génie électrique, électronique, informatique, automatique, traitement du signal, photonique, optronique, etc. </t>
  </si>
  <si>
    <t xml:space="preserve">Sciences de l'ingénieur 2 : génie civil, mécanique, génie des matériaux, ingénierie du son, mécanique des milieux fluides, thermique, énergétique, génie des procédés, etc. </t>
  </si>
  <si>
    <t>Champ : ensemble des entreprises et des organimes publics ayant mené des activités internes de R&amp;D en France en 2023.</t>
  </si>
  <si>
    <t xml:space="preserve">(m) sous-estimé ou fondé sur des données sous-estimées </t>
  </si>
  <si>
    <t>Sources : MESRE-SIES et Insee.</t>
  </si>
  <si>
    <t>Source: MESRE-SIES et Insee</t>
  </si>
  <si>
    <t>Source : MESRE-SIES.</t>
  </si>
  <si>
    <t>Source : MESRE–SIES.</t>
  </si>
  <si>
    <t>Source:  MESRE - SIES.</t>
  </si>
  <si>
    <t>n</t>
  </si>
  <si>
    <t>dpr</t>
  </si>
  <si>
    <t>ndemr</t>
  </si>
  <si>
    <t>s</t>
  </si>
  <si>
    <t>Ensemble des effectifs</t>
  </si>
  <si>
    <t>Sources : MESRE-SIES, enquêtes annuelles sur les moyens consacrés à la recherche et au développement expérimental dans les entreprises et dans les organismes publics en 2023.</t>
  </si>
  <si>
    <t>Tableau 1 - Dépenses intérieures de R&amp;D des entreprises et financements publics reçus* par branche de recherche en 2023</t>
  </si>
  <si>
    <t>En %</t>
  </si>
  <si>
    <t>Graphique 6 - Dépenses intérieures de R&amp;D des entreprises et des administrations par région en 2023</t>
  </si>
  <si>
    <t>Graphique 6 - Dépenses intérieures de R&amp;D des entreprises et des administrations par région en 2023 (en millions d'euros)</t>
  </si>
  <si>
    <t>Répartition (en %)</t>
  </si>
  <si>
    <t>Montant (en M€)</t>
  </si>
  <si>
    <t>Graphique 2 - Contributions*des entreprises et des administrations à l'évolution de la DIRD entre 2005 et 2024 (en volume)</t>
  </si>
  <si>
    <t>*La méthode de calcul pour la contribution de la DIRDE aux fluctuations de la DIRD est la suivante:</t>
  </si>
  <si>
    <t>Graphique 5 - Effectif des chercheurs en personnes physiques dans les entreprises et les administrations, selon les disciplines de recherche en 2023</t>
  </si>
  <si>
    <t>Graphique 2 - Contributions* des entreprises et des administrations à l'évolution de la DIRD entre 2005 et 2024 (en volume)</t>
  </si>
  <si>
    <t>Graphique 4 - Structure de financement de la recherche du secteur des administrations en 2023 et montants correspondants (en M€)</t>
  </si>
  <si>
    <t>[(DIRDE année N - DIRDE année N-1) / (DIRD année N-1)] * 100</t>
  </si>
  <si>
    <t>(r) rupture de série</t>
  </si>
  <si>
    <t>Evolution en volume 2022/2023 (en %)</t>
  </si>
  <si>
    <t>Évolution 2022/2023 (en %)</t>
  </si>
  <si>
    <t>Part des chercheurs dans l'effectif de R&amp;D (en %)</t>
  </si>
  <si>
    <t xml:space="preserve"> dont  Universités et établissements d'enseignement 
           supérieur sous contrat MESRE</t>
  </si>
  <si>
    <t xml:space="preserve"> dont Universités et établissements d'enseignement 
          supérieur sous contrat MESRE</t>
  </si>
  <si>
    <t>dont  Universités et établissements d'enseignement 
            supérieur sous contrat MESRE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</si>
</sst>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0.0"/>
    <numFmt numFmtId="166" formatCode="0.000"/>
    <numFmt numFmtId="167" formatCode="0_)"/>
    <numFmt numFmtId="168" formatCode="_-* #,##0.00\ [$€-1]_-;\-* #,##0.00\ [$€-1]_-;_-* \-??\ [$€-1]_-"/>
    <numFmt numFmtId="169" formatCode="0.0000"/>
    <numFmt numFmtId="170" formatCode="_-* #,##0.00\ _€_-;\-* #,##0.00\ _€_-;_-* &quot;-&quot;??\ _€_-;_-@_-"/>
    <numFmt numFmtId="171" formatCode="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ourier"/>
      <family val="3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trike/>
      <sz val="10"/>
      <color theme="1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7" fontId="6" fillId="0" borderId="0"/>
    <xf numFmtId="0" fontId="7" fillId="0" borderId="0"/>
    <xf numFmtId="168" fontId="7" fillId="0" borderId="0" applyBorder="0" applyProtection="0"/>
    <xf numFmtId="0" fontId="8" fillId="0" borderId="0"/>
    <xf numFmtId="170" fontId="3" fillId="0" borderId="0" applyFont="0" applyFill="0" applyBorder="0" applyAlignment="0" applyProtection="0"/>
    <xf numFmtId="0" fontId="3" fillId="0" borderId="0"/>
  </cellStyleXfs>
  <cellXfs count="30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164" fontId="0" fillId="2" borderId="0" xfId="1" applyNumberFormat="1" applyFont="1" applyFill="1"/>
    <xf numFmtId="9" fontId="2" fillId="2" borderId="0" xfId="1" applyFont="1" applyFill="1"/>
    <xf numFmtId="9" fontId="2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wrapText="1"/>
    </xf>
    <xf numFmtId="3" fontId="2" fillId="2" borderId="4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3" fontId="2" fillId="2" borderId="0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wrapText="1"/>
    </xf>
    <xf numFmtId="3" fontId="2" fillId="2" borderId="6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wrapText="1"/>
    </xf>
    <xf numFmtId="3" fontId="5" fillId="2" borderId="5" xfId="0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1" fontId="5" fillId="2" borderId="1" xfId="1" applyNumberFormat="1" applyFont="1" applyFill="1" applyBorder="1" applyAlignment="1">
      <alignment horizontal="center" vertical="center"/>
    </xf>
    <xf numFmtId="165" fontId="0" fillId="2" borderId="0" xfId="0" applyNumberFormat="1" applyFill="1"/>
    <xf numFmtId="1" fontId="5" fillId="2" borderId="3" xfId="1" applyNumberFormat="1" applyFont="1" applyFill="1" applyBorder="1" applyAlignment="1">
      <alignment horizontal="center" vertical="center"/>
    </xf>
    <xf numFmtId="1" fontId="2" fillId="2" borderId="7" xfId="1" applyNumberFormat="1" applyFont="1" applyFill="1" applyBorder="1" applyAlignment="1">
      <alignment horizontal="center" vertical="center"/>
    </xf>
    <xf numFmtId="1" fontId="2" fillId="2" borderId="8" xfId="1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>
      <alignment horizontal="center" vertical="center"/>
    </xf>
    <xf numFmtId="1" fontId="5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0" fontId="4" fillId="0" borderId="0" xfId="0" applyFont="1" applyFill="1"/>
    <xf numFmtId="165" fontId="2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2" fillId="0" borderId="3" xfId="0" applyFont="1" applyBorder="1"/>
    <xf numFmtId="165" fontId="2" fillId="0" borderId="3" xfId="0" applyNumberFormat="1" applyFont="1" applyBorder="1"/>
    <xf numFmtId="165" fontId="4" fillId="0" borderId="0" xfId="0" applyNumberFormat="1" applyFont="1"/>
    <xf numFmtId="2" fontId="4" fillId="0" borderId="0" xfId="0" applyNumberFormat="1" applyFont="1"/>
    <xf numFmtId="165" fontId="2" fillId="0" borderId="0" xfId="1" applyNumberFormat="1" applyFont="1" applyBorder="1"/>
    <xf numFmtId="0" fontId="2" fillId="0" borderId="2" xfId="0" applyFont="1" applyBorder="1"/>
    <xf numFmtId="165" fontId="2" fillId="0" borderId="2" xfId="0" applyNumberFormat="1" applyFont="1" applyBorder="1"/>
    <xf numFmtId="2" fontId="4" fillId="2" borderId="0" xfId="0" applyNumberFormat="1" applyFont="1" applyFill="1"/>
    <xf numFmtId="165" fontId="4" fillId="2" borderId="0" xfId="0" applyNumberFormat="1" applyFont="1" applyFill="1"/>
    <xf numFmtId="9" fontId="4" fillId="0" borderId="0" xfId="1" applyFont="1" applyFill="1"/>
    <xf numFmtId="9" fontId="4" fillId="2" borderId="0" xfId="1" applyFont="1" applyFill="1"/>
    <xf numFmtId="0" fontId="2" fillId="0" borderId="5" xfId="0" applyFont="1" applyBorder="1"/>
    <xf numFmtId="165" fontId="2" fillId="0" borderId="5" xfId="0" applyNumberFormat="1" applyFont="1" applyBorder="1"/>
    <xf numFmtId="0" fontId="2" fillId="0" borderId="1" xfId="0" applyFont="1" applyFill="1" applyBorder="1"/>
    <xf numFmtId="165" fontId="2" fillId="0" borderId="1" xfId="0" applyNumberFormat="1" applyFont="1" applyBorder="1"/>
    <xf numFmtId="9" fontId="4" fillId="2" borderId="0" xfId="0" applyNumberFormat="1" applyFont="1" applyFill="1"/>
    <xf numFmtId="165" fontId="2" fillId="2" borderId="0" xfId="0" applyNumberFormat="1" applyFont="1" applyFill="1"/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2" fontId="2" fillId="2" borderId="0" xfId="1" applyNumberFormat="1" applyFont="1" applyFill="1"/>
    <xf numFmtId="165" fontId="2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165" fontId="2" fillId="2" borderId="0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/>
    <xf numFmtId="0" fontId="11" fillId="2" borderId="0" xfId="0" applyFont="1" applyFill="1"/>
    <xf numFmtId="164" fontId="11" fillId="2" borderId="0" xfId="1" applyNumberFormat="1" applyFont="1" applyFill="1"/>
    <xf numFmtId="164" fontId="2" fillId="2" borderId="0" xfId="0" applyNumberFormat="1" applyFont="1" applyFill="1"/>
    <xf numFmtId="0" fontId="2" fillId="2" borderId="10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 vertical="center" wrapText="1" indent="5"/>
    </xf>
    <xf numFmtId="165" fontId="2" fillId="2" borderId="1" xfId="0" applyNumberFormat="1" applyFont="1" applyFill="1" applyBorder="1" applyAlignment="1">
      <alignment horizontal="right" vertical="center" wrapText="1" indent="5"/>
    </xf>
    <xf numFmtId="165" fontId="2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right" vertical="center" wrapText="1" indent="5"/>
    </xf>
    <xf numFmtId="165" fontId="4" fillId="2" borderId="1" xfId="0" applyNumberFormat="1" applyFont="1" applyFill="1" applyBorder="1" applyAlignment="1">
      <alignment horizontal="right" vertical="center" wrapText="1" indent="5"/>
    </xf>
    <xf numFmtId="165" fontId="4" fillId="2" borderId="1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 wrapText="1" indent="5"/>
    </xf>
    <xf numFmtId="165" fontId="5" fillId="2" borderId="1" xfId="0" applyNumberFormat="1" applyFont="1" applyFill="1" applyBorder="1" applyAlignment="1">
      <alignment horizontal="right" vertical="center" wrapText="1" indent="5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3" fontId="5" fillId="2" borderId="10" xfId="0" applyNumberFormat="1" applyFont="1" applyFill="1" applyBorder="1" applyAlignment="1">
      <alignment horizontal="right" vertical="center" wrapText="1" indent="5"/>
    </xf>
    <xf numFmtId="3" fontId="2" fillId="2" borderId="8" xfId="0" applyNumberFormat="1" applyFont="1" applyFill="1" applyBorder="1" applyAlignment="1">
      <alignment horizontal="right" vertical="center" wrapText="1" indent="5"/>
    </xf>
    <xf numFmtId="0" fontId="4" fillId="2" borderId="2" xfId="0" applyFont="1" applyFill="1" applyBorder="1" applyAlignment="1">
      <alignment wrapText="1"/>
    </xf>
    <xf numFmtId="3" fontId="4" fillId="2" borderId="8" xfId="0" applyNumberFormat="1" applyFont="1" applyFill="1" applyBorder="1" applyAlignment="1">
      <alignment horizontal="right" vertical="center" wrapText="1" indent="5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14" xfId="0" quotePrefix="1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3" fontId="5" fillId="2" borderId="8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165" fontId="2" fillId="2" borderId="1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0" fontId="5" fillId="2" borderId="18" xfId="0" applyFont="1" applyFill="1" applyBorder="1"/>
    <xf numFmtId="3" fontId="5" fillId="2" borderId="1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/>
    <xf numFmtId="3" fontId="5" fillId="2" borderId="23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165" fontId="5" fillId="2" borderId="24" xfId="0" applyNumberFormat="1" applyFont="1" applyFill="1" applyBorder="1" applyAlignment="1">
      <alignment horizontal="center" vertical="center"/>
    </xf>
    <xf numFmtId="0" fontId="14" fillId="2" borderId="0" xfId="0" applyFont="1" applyFill="1"/>
    <xf numFmtId="166" fontId="2" fillId="2" borderId="0" xfId="0" applyNumberFormat="1" applyFont="1" applyFill="1"/>
    <xf numFmtId="2" fontId="2" fillId="2" borderId="0" xfId="0" applyNumberFormat="1" applyFont="1" applyFill="1"/>
    <xf numFmtId="165" fontId="3" fillId="2" borderId="0" xfId="2" applyNumberFormat="1" applyFont="1" applyFill="1" applyAlignment="1" applyProtection="1">
      <alignment horizontal="left"/>
    </xf>
    <xf numFmtId="165" fontId="3" fillId="2" borderId="0" xfId="2" applyNumberFormat="1" applyFont="1" applyFill="1" applyAlignment="1" applyProtection="1">
      <alignment horizontal="right"/>
    </xf>
    <xf numFmtId="3" fontId="2" fillId="2" borderId="0" xfId="0" quotePrefix="1" applyNumberFormat="1" applyFont="1" applyFill="1"/>
    <xf numFmtId="165" fontId="2" fillId="2" borderId="0" xfId="0" quotePrefix="1" applyNumberFormat="1" applyFont="1" applyFill="1"/>
    <xf numFmtId="0" fontId="2" fillId="2" borderId="0" xfId="0" quotePrefix="1" applyFont="1" applyFill="1"/>
    <xf numFmtId="169" fontId="2" fillId="2" borderId="0" xfId="0" applyNumberFormat="1" applyFont="1" applyFill="1"/>
    <xf numFmtId="0" fontId="2" fillId="2" borderId="21" xfId="0" applyFont="1" applyFill="1" applyBorder="1"/>
    <xf numFmtId="0" fontId="2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3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/>
    <xf numFmtId="1" fontId="2" fillId="2" borderId="0" xfId="0" applyNumberFormat="1" applyFont="1" applyFill="1"/>
    <xf numFmtId="171" fontId="2" fillId="2" borderId="0" xfId="0" applyNumberFormat="1" applyFont="1" applyFill="1"/>
    <xf numFmtId="0" fontId="4" fillId="2" borderId="0" xfId="0" applyFont="1" applyFill="1" applyAlignment="1">
      <alignment horizontal="left" wrapText="1"/>
    </xf>
    <xf numFmtId="0" fontId="5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/>
    <xf numFmtId="165" fontId="2" fillId="0" borderId="3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164" fontId="2" fillId="0" borderId="3" xfId="1" applyNumberFormat="1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/>
    <xf numFmtId="165" fontId="2" fillId="0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/>
    <xf numFmtId="164" fontId="2" fillId="0" borderId="0" xfId="1" applyNumberFormat="1" applyFont="1" applyFill="1" applyBorder="1"/>
    <xf numFmtId="0" fontId="2" fillId="0" borderId="2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/>
    <xf numFmtId="165" fontId="2" fillId="0" borderId="5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/>
    <xf numFmtId="164" fontId="2" fillId="0" borderId="6" xfId="1" applyNumberFormat="1" applyFont="1" applyFill="1" applyBorder="1"/>
    <xf numFmtId="0" fontId="2" fillId="0" borderId="10" xfId="0" applyFont="1" applyFill="1" applyBorder="1"/>
    <xf numFmtId="164" fontId="2" fillId="0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5" fillId="0" borderId="1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165" fontId="2" fillId="0" borderId="8" xfId="0" applyNumberFormat="1" applyFont="1" applyFill="1" applyBorder="1" applyAlignment="1">
      <alignment horizontal="right" vertical="center" indent="5"/>
    </xf>
    <xf numFmtId="165" fontId="2" fillId="0" borderId="0" xfId="0" applyNumberFormat="1" applyFont="1" applyFill="1" applyBorder="1" applyAlignment="1">
      <alignment horizontal="right" vertical="center" indent="5"/>
    </xf>
    <xf numFmtId="165" fontId="2" fillId="0" borderId="14" xfId="0" applyNumberFormat="1" applyFont="1" applyFill="1" applyBorder="1" applyAlignment="1">
      <alignment horizontal="right" vertical="center" indent="5"/>
    </xf>
    <xf numFmtId="3" fontId="2" fillId="0" borderId="3" xfId="0" applyNumberFormat="1" applyFont="1" applyFill="1" applyBorder="1" applyAlignment="1">
      <alignment horizontal="right" vertical="center" indent="5"/>
    </xf>
    <xf numFmtId="0" fontId="4" fillId="0" borderId="8" xfId="0" applyFont="1" applyFill="1" applyBorder="1"/>
    <xf numFmtId="165" fontId="4" fillId="0" borderId="8" xfId="0" applyNumberFormat="1" applyFont="1" applyFill="1" applyBorder="1" applyAlignment="1">
      <alignment horizontal="right" vertical="center" indent="5"/>
    </xf>
    <xf numFmtId="165" fontId="4" fillId="0" borderId="0" xfId="0" applyNumberFormat="1" applyFont="1" applyFill="1" applyBorder="1" applyAlignment="1">
      <alignment horizontal="right" vertical="center" indent="5"/>
    </xf>
    <xf numFmtId="165" fontId="4" fillId="0" borderId="14" xfId="0" applyNumberFormat="1" applyFont="1" applyFill="1" applyBorder="1" applyAlignment="1">
      <alignment horizontal="right" vertical="center" indent="5"/>
    </xf>
    <xf numFmtId="3" fontId="4" fillId="0" borderId="2" xfId="0" applyNumberFormat="1" applyFont="1" applyFill="1" applyBorder="1" applyAlignment="1">
      <alignment horizontal="right" vertical="center" indent="5"/>
    </xf>
    <xf numFmtId="0" fontId="2" fillId="0" borderId="8" xfId="0" applyFont="1" applyFill="1" applyBorder="1"/>
    <xf numFmtId="3" fontId="2" fillId="0" borderId="2" xfId="0" applyNumberFormat="1" applyFont="1" applyFill="1" applyBorder="1" applyAlignment="1">
      <alignment horizontal="right" vertical="center" indent="5"/>
    </xf>
    <xf numFmtId="165" fontId="2" fillId="0" borderId="10" xfId="0" applyNumberFormat="1" applyFont="1" applyFill="1" applyBorder="1" applyAlignment="1">
      <alignment horizontal="right" vertical="center" indent="5"/>
    </xf>
    <xf numFmtId="165" fontId="2" fillId="0" borderId="11" xfId="0" applyNumberFormat="1" applyFont="1" applyFill="1" applyBorder="1" applyAlignment="1">
      <alignment horizontal="right" vertical="center" indent="5"/>
    </xf>
    <xf numFmtId="165" fontId="2" fillId="0" borderId="12" xfId="0" applyNumberFormat="1" applyFont="1" applyFill="1" applyBorder="1" applyAlignment="1">
      <alignment horizontal="right" vertical="center" indent="5"/>
    </xf>
    <xf numFmtId="3" fontId="2" fillId="0" borderId="1" xfId="0" applyNumberFormat="1" applyFont="1" applyFill="1" applyBorder="1" applyAlignment="1">
      <alignment horizontal="right" vertical="center" indent="5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165" fontId="2" fillId="2" borderId="0" xfId="0" applyNumberFormat="1" applyFont="1" applyFill="1" applyBorder="1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10" fontId="2" fillId="0" borderId="13" xfId="1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0" fontId="2" fillId="0" borderId="14" xfId="1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/>
    <xf numFmtId="3" fontId="2" fillId="0" borderId="10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10" fontId="2" fillId="0" borderId="3" xfId="1" applyNumberFormat="1" applyFont="1" applyFill="1" applyBorder="1" applyAlignment="1">
      <alignment horizontal="center" vertical="center"/>
    </xf>
    <xf numFmtId="10" fontId="2" fillId="0" borderId="2" xfId="1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/>
    <xf numFmtId="0" fontId="4" fillId="2" borderId="0" xfId="0" applyFont="1" applyFill="1" applyAlignment="1">
      <alignment wrapText="1"/>
    </xf>
    <xf numFmtId="0" fontId="4" fillId="0" borderId="0" xfId="0" applyFont="1"/>
    <xf numFmtId="0" fontId="16" fillId="2" borderId="0" xfId="0" applyFont="1" applyFill="1"/>
    <xf numFmtId="3" fontId="2" fillId="2" borderId="8" xfId="0" quotePrefix="1" applyNumberFormat="1" applyFont="1" applyFill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2" fillId="2" borderId="0" xfId="1" applyNumberFormat="1" applyFont="1" applyFill="1" applyAlignment="1">
      <alignment wrapText="1"/>
    </xf>
    <xf numFmtId="165" fontId="5" fillId="2" borderId="0" xfId="0" applyNumberFormat="1" applyFont="1" applyFill="1"/>
    <xf numFmtId="165" fontId="2" fillId="2" borderId="7" xfId="1" applyNumberFormat="1" applyFont="1" applyFill="1" applyBorder="1" applyAlignment="1">
      <alignment horizontal="center" vertical="center"/>
    </xf>
    <xf numFmtId="165" fontId="2" fillId="2" borderId="8" xfId="1" applyNumberFormat="1" applyFont="1" applyFill="1" applyBorder="1" applyAlignment="1">
      <alignment horizontal="center" vertical="center"/>
    </xf>
    <xf numFmtId="165" fontId="2" fillId="2" borderId="9" xfId="1" applyNumberFormat="1" applyFont="1" applyFill="1" applyBorder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right" vertical="center" wrapText="1" indent="5"/>
    </xf>
    <xf numFmtId="165" fontId="2" fillId="2" borderId="2" xfId="1" applyNumberFormat="1" applyFont="1" applyFill="1" applyBorder="1" applyAlignment="1">
      <alignment horizontal="right" vertical="center" wrapText="1" indent="5"/>
    </xf>
    <xf numFmtId="165" fontId="4" fillId="2" borderId="2" xfId="1" applyNumberFormat="1" applyFont="1" applyFill="1" applyBorder="1" applyAlignment="1">
      <alignment horizontal="right" vertical="center" wrapText="1" indent="5"/>
    </xf>
    <xf numFmtId="165" fontId="5" fillId="2" borderId="3" xfId="1" applyNumberFormat="1" applyFont="1" applyFill="1" applyBorder="1" applyAlignment="1">
      <alignment horizontal="center" vertical="center" wrapText="1"/>
    </xf>
    <xf numFmtId="165" fontId="2" fillId="2" borderId="8" xfId="1" applyNumberFormat="1" applyFont="1" applyFill="1" applyBorder="1" applyAlignment="1">
      <alignment horizontal="right" vertical="center" wrapText="1" indent="5"/>
    </xf>
    <xf numFmtId="165" fontId="2" fillId="2" borderId="3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3" fillId="0" borderId="0" xfId="0" quotePrefix="1" applyFont="1" applyAlignment="1">
      <alignment wrapText="1"/>
    </xf>
    <xf numFmtId="0" fontId="2" fillId="0" borderId="0" xfId="0" applyFont="1" applyAlignment="1">
      <alignment wrapText="1"/>
    </xf>
    <xf numFmtId="0" fontId="12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/>
  </cellXfs>
  <cellStyles count="8">
    <cellStyle name="Euro" xfId="4" xr:uid="{00000000-0005-0000-0000-000000000000}"/>
    <cellStyle name="Milliers 2 5" xfId="6" xr:uid="{00000000-0005-0000-0000-000001000000}"/>
    <cellStyle name="Motif" xfId="7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_02-G_XGDP" xfId="2" xr:uid="{00000000-0005-0000-0000-000006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00098645387447E-2"/>
          <c:y val="3.6506421284857635E-2"/>
          <c:w val="0.88256982977798926"/>
          <c:h val="0.79217422170578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2'!$G$3</c:f>
              <c:strCache>
                <c:ptCount val="1"/>
                <c:pt idx="0">
                  <c:v>Contribution des entreprises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'Graphique 2'!$F$14:$F$33</c:f>
              <c:strCache>
                <c:ptCount val="20"/>
                <c:pt idx="0">
                  <c:v>2005</c:v>
                </c:pt>
                <c:pt idx="1">
                  <c:v>2006(r) </c:v>
                </c:pt>
                <c:pt idx="2">
                  <c:v>2007</c:v>
                </c:pt>
                <c:pt idx="3">
                  <c:v>2008</c:v>
                </c:pt>
                <c:pt idx="4">
                  <c:v>2009(r) 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2014(r) </c:v>
                </c:pt>
                <c:pt idx="10">
                  <c:v>2015(r) 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2019(r) </c:v>
                </c:pt>
                <c:pt idx="15">
                  <c:v>2020</c:v>
                </c:pt>
                <c:pt idx="16">
                  <c:v>2021</c:v>
                </c:pt>
                <c:pt idx="17">
                  <c:v>2022 (r)</c:v>
                </c:pt>
                <c:pt idx="18">
                  <c:v>2023 (r)</c:v>
                </c:pt>
                <c:pt idx="19">
                  <c:v>2024 (e)</c:v>
                </c:pt>
              </c:strCache>
            </c:strRef>
          </c:cat>
          <c:val>
            <c:numRef>
              <c:f>'Graphique 2'!$G$14:$G$33</c:f>
              <c:numCache>
                <c:formatCode>0.0%</c:formatCode>
                <c:ptCount val="20"/>
                <c:pt idx="0">
                  <c:v>-1.25436149197986E-2</c:v>
                </c:pt>
                <c:pt idx="1">
                  <c:v>2.4924620290561937E-2</c:v>
                </c:pt>
                <c:pt idx="2">
                  <c:v>5.9382872368950847E-3</c:v>
                </c:pt>
                <c:pt idx="3">
                  <c:v>1.0503190425683052E-2</c:v>
                </c:pt>
                <c:pt idx="4">
                  <c:v>1.5758113722249979E-2</c:v>
                </c:pt>
                <c:pt idx="5">
                  <c:v>1.7674889906392859E-2</c:v>
                </c:pt>
                <c:pt idx="6">
                  <c:v>2.588220726147656E-2</c:v>
                </c:pt>
                <c:pt idx="7">
                  <c:v>1.8749501679824265E-2</c:v>
                </c:pt>
                <c:pt idx="8">
                  <c:v>6.7087114606419664E-3</c:v>
                </c:pt>
                <c:pt idx="9">
                  <c:v>7.6942473429847296E-3</c:v>
                </c:pt>
                <c:pt idx="10">
                  <c:v>3.5863477645538817E-3</c:v>
                </c:pt>
                <c:pt idx="11">
                  <c:v>1.0071131471194601E-2</c:v>
                </c:pt>
                <c:pt idx="12">
                  <c:v>1.0516649077989652E-2</c:v>
                </c:pt>
                <c:pt idx="13">
                  <c:v>1.325719979334106E-2</c:v>
                </c:pt>
                <c:pt idx="14">
                  <c:v>1.4806918449872794E-2</c:v>
                </c:pt>
                <c:pt idx="15">
                  <c:v>-2.8908550226047679E-2</c:v>
                </c:pt>
                <c:pt idx="16">
                  <c:v>2.5062570384811179E-2</c:v>
                </c:pt>
                <c:pt idx="17">
                  <c:v>2.2848042199619074E-2</c:v>
                </c:pt>
                <c:pt idx="18">
                  <c:v>-3.2308301523039326E-3</c:v>
                </c:pt>
                <c:pt idx="19">
                  <c:v>8.413107516350226E-3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B-4594-BC20-ECA7908DD586}"/>
            </c:ext>
          </c:extLst>
        </c:ser>
        <c:ser>
          <c:idx val="1"/>
          <c:order val="1"/>
          <c:tx>
            <c:strRef>
              <c:f>'Graphique 2'!$H$3</c:f>
              <c:strCache>
                <c:ptCount val="1"/>
                <c:pt idx="0">
                  <c:v>Contribution des administrations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'Graphique 2'!$F$14:$F$33</c:f>
              <c:strCache>
                <c:ptCount val="20"/>
                <c:pt idx="0">
                  <c:v>2005</c:v>
                </c:pt>
                <c:pt idx="1">
                  <c:v>2006(r) </c:v>
                </c:pt>
                <c:pt idx="2">
                  <c:v>2007</c:v>
                </c:pt>
                <c:pt idx="3">
                  <c:v>2008</c:v>
                </c:pt>
                <c:pt idx="4">
                  <c:v>2009(r) 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2014(r) </c:v>
                </c:pt>
                <c:pt idx="10">
                  <c:v>2015(r) 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2019(r) </c:v>
                </c:pt>
                <c:pt idx="15">
                  <c:v>2020</c:v>
                </c:pt>
                <c:pt idx="16">
                  <c:v>2021</c:v>
                </c:pt>
                <c:pt idx="17">
                  <c:v>2022 (r)</c:v>
                </c:pt>
                <c:pt idx="18">
                  <c:v>2023 (r)</c:v>
                </c:pt>
                <c:pt idx="19">
                  <c:v>2024 (e)</c:v>
                </c:pt>
              </c:strCache>
            </c:strRef>
          </c:cat>
          <c:val>
            <c:numRef>
              <c:f>'Graphique 2'!$H$14:$H$33</c:f>
              <c:numCache>
                <c:formatCode>0.0%</c:formatCode>
                <c:ptCount val="20"/>
                <c:pt idx="0">
                  <c:v>8.2535783952556209E-3</c:v>
                </c:pt>
                <c:pt idx="1">
                  <c:v>-7.1503178885509266E-4</c:v>
                </c:pt>
                <c:pt idx="2">
                  <c:v>5.1123962335578449E-3</c:v>
                </c:pt>
                <c:pt idx="3">
                  <c:v>1.0198611274932498E-2</c:v>
                </c:pt>
                <c:pt idx="4">
                  <c:v>2.6614152646422379E-2</c:v>
                </c:pt>
                <c:pt idx="5">
                  <c:v>1.2282998046144453E-2</c:v>
                </c:pt>
                <c:pt idx="6">
                  <c:v>2.1622202514934487E-3</c:v>
                </c:pt>
                <c:pt idx="7">
                  <c:v>6.0832291521881014E-4</c:v>
                </c:pt>
                <c:pt idx="8">
                  <c:v>3.5521942936735753E-3</c:v>
                </c:pt>
                <c:pt idx="9">
                  <c:v>-1.7497587190185805E-3</c:v>
                </c:pt>
                <c:pt idx="10">
                  <c:v>1.7383043770814773E-3</c:v>
                </c:pt>
                <c:pt idx="11">
                  <c:v>-1.2196692350948369E-3</c:v>
                </c:pt>
                <c:pt idx="12">
                  <c:v>1.5793498185606369E-3</c:v>
                </c:pt>
                <c:pt idx="13">
                  <c:v>4.3645245602775516E-3</c:v>
                </c:pt>
                <c:pt idx="14">
                  <c:v>1.839198444470555E-3</c:v>
                </c:pt>
                <c:pt idx="15">
                  <c:v>-1.4243729119485534E-2</c:v>
                </c:pt>
                <c:pt idx="16">
                  <c:v>1.2264779075609437E-2</c:v>
                </c:pt>
                <c:pt idx="17">
                  <c:v>3.2024230150027124E-3</c:v>
                </c:pt>
                <c:pt idx="18">
                  <c:v>-1.4980079749243292E-3</c:v>
                </c:pt>
                <c:pt idx="19">
                  <c:v>4.8879737366606243E-3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B-4594-BC20-ECA7908DD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984696"/>
        <c:axId val="1"/>
      </c:barChart>
      <c:lineChart>
        <c:grouping val="standard"/>
        <c:varyColors val="0"/>
        <c:ser>
          <c:idx val="2"/>
          <c:order val="2"/>
          <c:tx>
            <c:strRef>
              <c:f>'Graphique 2'!$I$3</c:f>
              <c:strCache>
                <c:ptCount val="1"/>
                <c:pt idx="0">
                  <c:v>Evolution annuelle de la DIRD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</c:spPr>
          </c:marker>
          <c:cat>
            <c:strRef>
              <c:f>'Graphique 2'!$F$14:$F$33</c:f>
              <c:strCache>
                <c:ptCount val="20"/>
                <c:pt idx="0">
                  <c:v>2005</c:v>
                </c:pt>
                <c:pt idx="1">
                  <c:v>2006(r) </c:v>
                </c:pt>
                <c:pt idx="2">
                  <c:v>2007</c:v>
                </c:pt>
                <c:pt idx="3">
                  <c:v>2008</c:v>
                </c:pt>
                <c:pt idx="4">
                  <c:v>2009(r) 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2014(r) </c:v>
                </c:pt>
                <c:pt idx="10">
                  <c:v>2015(r) 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2019(r) </c:v>
                </c:pt>
                <c:pt idx="15">
                  <c:v>2020</c:v>
                </c:pt>
                <c:pt idx="16">
                  <c:v>2021</c:v>
                </c:pt>
                <c:pt idx="17">
                  <c:v>2022 (r)</c:v>
                </c:pt>
                <c:pt idx="18">
                  <c:v>2023 (r)</c:v>
                </c:pt>
                <c:pt idx="19">
                  <c:v>2024 (e)</c:v>
                </c:pt>
              </c:strCache>
            </c:strRef>
          </c:cat>
          <c:val>
            <c:numRef>
              <c:f>'Graphique 2'!$I$14:$I$33</c:f>
              <c:numCache>
                <c:formatCode>0.0%</c:formatCode>
                <c:ptCount val="20"/>
                <c:pt idx="0">
                  <c:v>-4.2900365245428507E-3</c:v>
                </c:pt>
                <c:pt idx="1">
                  <c:v>2.4209588501706847E-2</c:v>
                </c:pt>
                <c:pt idx="2">
                  <c:v>1.1050683470453126E-2</c:v>
                </c:pt>
                <c:pt idx="3">
                  <c:v>2.070180170061553E-2</c:v>
                </c:pt>
                <c:pt idx="4">
                  <c:v>4.2372266368672307E-2</c:v>
                </c:pt>
                <c:pt idx="5">
                  <c:v>2.9957887952537288E-2</c:v>
                </c:pt>
                <c:pt idx="6">
                  <c:v>2.8044427512970094E-2</c:v>
                </c:pt>
                <c:pt idx="7">
                  <c:v>1.9357824595042983E-2</c:v>
                </c:pt>
                <c:pt idx="8">
                  <c:v>1.0260905754315708E-2</c:v>
                </c:pt>
                <c:pt idx="9">
                  <c:v>5.9444886239661265E-3</c:v>
                </c:pt>
                <c:pt idx="10">
                  <c:v>5.3246521416354664E-3</c:v>
                </c:pt>
                <c:pt idx="11">
                  <c:v>8.8514622361004491E-3</c:v>
                </c:pt>
                <c:pt idx="12">
                  <c:v>1.2095998896550331E-2</c:v>
                </c:pt>
                <c:pt idx="13">
                  <c:v>1.7621724353618529E-2</c:v>
                </c:pt>
                <c:pt idx="14">
                  <c:v>1.6646116894343255E-2</c:v>
                </c:pt>
                <c:pt idx="15">
                  <c:v>-4.3152279345533118E-2</c:v>
                </c:pt>
                <c:pt idx="16">
                  <c:v>3.7327349460420711E-2</c:v>
                </c:pt>
                <c:pt idx="17">
                  <c:v>2.6050465214621843E-2</c:v>
                </c:pt>
                <c:pt idx="18">
                  <c:v>-4.7288381272282409E-3</c:v>
                </c:pt>
                <c:pt idx="19">
                  <c:v>1.3301074083462039E-2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3B-4594-BC20-ECA7908DD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84696"/>
        <c:axId val="1"/>
      </c:lineChart>
      <c:catAx>
        <c:axId val="454984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54984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858899614805025"/>
          <c:y val="0.84121852000138397"/>
          <c:w val="0.46102321102479643"/>
          <c:h val="0.1226838850002506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A5-4E07-8AE4-8562730CD13B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A5-4E07-8AE4-8562730CD13B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A5-4E07-8AE4-8562730CD13B}"/>
              </c:ext>
            </c:extLst>
          </c:dPt>
          <c:dPt>
            <c:idx val="5"/>
            <c:invertIfNegative val="0"/>
            <c:bubble3D val="0"/>
            <c:spPr>
              <a:pattFill prst="wdDn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A5-4E07-8AE4-8562730CD13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7516CE9-FB75-44B7-B76A-25F2F645132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BA5-4E07-8AE4-8562730CD13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5ECABBF-A4E8-47EF-8948-727E777D637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BA5-4E07-8AE4-8562730CD13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251567-F3B7-4367-8E50-839BA92C2E7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BA5-4E07-8AE4-8562730CD13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241E93E-ADF4-4D73-8034-532FAC4D1CA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BA5-4E07-8AE4-8562730CD13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F8AB4ED-E685-4C98-BA3D-1CF2AB40812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BA5-4E07-8AE4-8562730CD13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AD95894-EF47-45EC-A507-F50A5EA901A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BA5-4E07-8AE4-8562730CD13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D3FCBA9-9B98-4BE6-8B48-166A4AF3C52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BA5-4E07-8AE4-8562730CD13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02B8C57-D698-4545-9C02-A52D6C17B79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BA5-4E07-8AE4-8562730CD13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FC6BDE4-2F30-47E5-9D22-4D6E00F29EC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BA5-4E07-8AE4-8562730CD1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3'!$A$4:$A$12</c:f>
              <c:strCache>
                <c:ptCount val="9"/>
                <c:pt idx="0">
                  <c:v>Entreprises françaises</c:v>
                </c:pt>
                <c:pt idx="1">
                  <c:v>Dont appartenant au groupe</c:v>
                </c:pt>
                <c:pt idx="2">
                  <c:v>Dont hors groupe</c:v>
                </c:pt>
                <c:pt idx="3">
                  <c:v>Entreprises étrangères</c:v>
                </c:pt>
                <c:pt idx="4">
                  <c:v>Dont appartenant au groupe</c:v>
                </c:pt>
                <c:pt idx="5">
                  <c:v>Dont hors groupe</c:v>
                </c:pt>
                <c:pt idx="6">
                  <c:v>Administrations françaises (hors enseignement supérieur)</c:v>
                </c:pt>
                <c:pt idx="7">
                  <c:v>Enseignement supérieur</c:v>
                </c:pt>
                <c:pt idx="8">
                  <c:v>Étranger hors entreprises</c:v>
                </c:pt>
              </c:strCache>
            </c:strRef>
          </c:cat>
          <c:val>
            <c:numRef>
              <c:f>'Graphique 3'!$B$4:$B$12</c:f>
              <c:numCache>
                <c:formatCode>0.0%</c:formatCode>
                <c:ptCount val="9"/>
                <c:pt idx="0">
                  <c:v>0.53112078800898532</c:v>
                </c:pt>
                <c:pt idx="1">
                  <c:v>0.17510561984276063</c:v>
                </c:pt>
                <c:pt idx="2">
                  <c:v>0.35601413645429497</c:v>
                </c:pt>
                <c:pt idx="3">
                  <c:v>0.41804398907019846</c:v>
                </c:pt>
                <c:pt idx="4">
                  <c:v>0.23398470866778598</c:v>
                </c:pt>
                <c:pt idx="5">
                  <c:v>0.18405928040241248</c:v>
                </c:pt>
                <c:pt idx="6">
                  <c:v>2.9982358729310751E-2</c:v>
                </c:pt>
                <c:pt idx="7">
                  <c:v>1.664845132801996E-2</c:v>
                </c:pt>
                <c:pt idx="8">
                  <c:v>4.2044128634855646E-3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3'!$C$4:$C$12</c15:f>
                <c15:dlblRangeCache>
                  <c:ptCount val="9"/>
                  <c:pt idx="0">
                    <c:v>7 156</c:v>
                  </c:pt>
                  <c:pt idx="1">
                    <c:v>2 359</c:v>
                  </c:pt>
                  <c:pt idx="2">
                    <c:v>4 796</c:v>
                  </c:pt>
                  <c:pt idx="3">
                    <c:v>5 632</c:v>
                  </c:pt>
                  <c:pt idx="4">
                    <c:v>3 152</c:v>
                  </c:pt>
                  <c:pt idx="5">
                    <c:v>2 480</c:v>
                  </c:pt>
                  <c:pt idx="6">
                    <c:v>404</c:v>
                  </c:pt>
                  <c:pt idx="7">
                    <c:v>224</c:v>
                  </c:pt>
                  <c:pt idx="8">
                    <c:v>57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3BA5-4E07-8AE4-8562730CD1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48420072"/>
        <c:axId val="552437080"/>
      </c:barChart>
      <c:catAx>
        <c:axId val="548420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2437080"/>
        <c:crosses val="autoZero"/>
        <c:auto val="1"/>
        <c:lblAlgn val="ctr"/>
        <c:lblOffset val="100"/>
        <c:noMultiLvlLbl val="0"/>
      </c:catAx>
      <c:valAx>
        <c:axId val="5524370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8420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Graphique 4</a:t>
            </a:r>
            <a:r>
              <a:rPr lang="fr-FR" sz="9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- Structure de financement de la recherche du secteur des administrations en 2023 et montants correspondants (en M€)</a:t>
            </a:r>
            <a:endParaRPr lang="fr-FR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'Graphique 4'!$B$3</c:f>
              <c:strCache>
                <c:ptCount val="1"/>
                <c:pt idx="0">
                  <c:v>Dotations Mires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FB44223-7ACF-4537-8431-7962741F87C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0D5-423E-8268-1F6D615C2F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FF0A99F-16E1-45EC-ADEB-161F5380511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0D5-423E-8268-1F6D615C2F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4EF1B7E-616B-4F01-A46C-F9A21B1C5D9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0D5-423E-8268-1F6D615C2F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1D37B56-0D60-4257-AC6A-2543813A6E4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0D5-423E-8268-1F6D615C2F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6D23146-E5FA-49E2-B188-5734E602765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0D5-423E-8268-1F6D615C2F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92D3EEC-287F-43C0-AAC7-7AC8A5FF4F3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0D5-423E-8268-1F6D615C2F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947B170-8462-4464-A0F8-9B2B2378000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0D5-423E-8268-1F6D615C2F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'Graphique 4'!$A$4:$A$10</c:f>
              <c:strCache>
                <c:ptCount val="7"/>
                <c:pt idx="0">
                  <c:v>Établissements publics de recherche et services ministériels</c:v>
                </c:pt>
                <c:pt idx="1">
                  <c:v>dont : EPST (y compris CNRS)</c:v>
                </c:pt>
                <c:pt idx="2">
                  <c:v>dont : EPIC</c:v>
                </c:pt>
                <c:pt idx="3">
                  <c:v>Établissements d'enseignement supérieur et de recherche</c:v>
                </c:pt>
                <c:pt idx="4">
                  <c:v>dont  Universités et établissements d'enseignement 
            supérieur sous contrat MESRE</c:v>
                </c:pt>
                <c:pt idx="5">
                  <c:v>Institutions sans but lucratif</c:v>
                </c:pt>
                <c:pt idx="6">
                  <c:v>Total </c:v>
                </c:pt>
              </c:strCache>
            </c:strRef>
          </c:cat>
          <c:val>
            <c:numRef>
              <c:f>'Graphique 4'!$B$4:$B$10</c:f>
              <c:numCache>
                <c:formatCode>0.0</c:formatCode>
                <c:ptCount val="7"/>
                <c:pt idx="0">
                  <c:v>49.850472167815134</c:v>
                </c:pt>
                <c:pt idx="1">
                  <c:v>72.933555941514854</c:v>
                </c:pt>
                <c:pt idx="2">
                  <c:v>42.040132633673025</c:v>
                </c:pt>
                <c:pt idx="3">
                  <c:v>48.748645579522339</c:v>
                </c:pt>
                <c:pt idx="4">
                  <c:v>68.156727129420162</c:v>
                </c:pt>
                <c:pt idx="5">
                  <c:v>7.1968406378086787</c:v>
                </c:pt>
                <c:pt idx="6">
                  <c:v>47.336615564868687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4'!$F$4:$F$10</c15:f>
                <c15:dlblRangeCache>
                  <c:ptCount val="7"/>
                  <c:pt idx="0">
                    <c:v>14 020</c:v>
                  </c:pt>
                  <c:pt idx="1">
                    <c:v>6 798</c:v>
                  </c:pt>
                  <c:pt idx="2">
                    <c:v>4 467</c:v>
                  </c:pt>
                  <c:pt idx="3">
                    <c:v>9 097</c:v>
                  </c:pt>
                  <c:pt idx="4">
                    <c:v>6 204</c:v>
                  </c:pt>
                  <c:pt idx="5">
                    <c:v>1 198</c:v>
                  </c:pt>
                  <c:pt idx="6">
                    <c:v>24 315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F0D5-423E-8268-1F6D615C2F61}"/>
            </c:ext>
          </c:extLst>
        </c:ser>
        <c:ser>
          <c:idx val="1"/>
          <c:order val="1"/>
          <c:tx>
            <c:strRef>
              <c:f>'Graphique 4'!$C$3</c:f>
              <c:strCache>
                <c:ptCount val="1"/>
                <c:pt idx="0">
                  <c:v>Dotations hors Mires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'Graphique 4'!$A$4:$A$10</c:f>
              <c:strCache>
                <c:ptCount val="7"/>
                <c:pt idx="0">
                  <c:v>Établissements publics de recherche et services ministériels</c:v>
                </c:pt>
                <c:pt idx="1">
                  <c:v>dont : EPST (y compris CNRS)</c:v>
                </c:pt>
                <c:pt idx="2">
                  <c:v>dont : EPIC</c:v>
                </c:pt>
                <c:pt idx="3">
                  <c:v>Établissements d'enseignement supérieur et de recherche</c:v>
                </c:pt>
                <c:pt idx="4">
                  <c:v>dont  Universités et établissements d'enseignement 
            supérieur sous contrat MESRE</c:v>
                </c:pt>
                <c:pt idx="5">
                  <c:v>Institutions sans but lucratif</c:v>
                </c:pt>
                <c:pt idx="6">
                  <c:v>Total </c:v>
                </c:pt>
              </c:strCache>
            </c:strRef>
          </c:cat>
          <c:val>
            <c:numRef>
              <c:f>'Graphique 4'!$C$4:$C$10</c:f>
              <c:numCache>
                <c:formatCode>0.0</c:formatCode>
                <c:ptCount val="7"/>
                <c:pt idx="0">
                  <c:v>19.338060658045713</c:v>
                </c:pt>
                <c:pt idx="1">
                  <c:v>0.17768877843995751</c:v>
                </c:pt>
                <c:pt idx="2">
                  <c:v>6.2345259035730543</c:v>
                </c:pt>
                <c:pt idx="3">
                  <c:v>1.0359272663218144</c:v>
                </c:pt>
                <c:pt idx="4">
                  <c:v>0.62568674399731139</c:v>
                </c:pt>
                <c:pt idx="5">
                  <c:v>2.525473167306671</c:v>
                </c:pt>
                <c:pt idx="6">
                  <c:v>11.662479276478791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D5-423E-8268-1F6D615C2F61}"/>
            </c:ext>
          </c:extLst>
        </c:ser>
        <c:ser>
          <c:idx val="2"/>
          <c:order val="2"/>
          <c:tx>
            <c:strRef>
              <c:f>'Graphique 4'!$D$3</c:f>
              <c:strCache>
                <c:ptCount val="1"/>
                <c:pt idx="0">
                  <c:v>Ressources contractuelles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'Graphique 4'!$A$4:$A$10</c:f>
              <c:strCache>
                <c:ptCount val="7"/>
                <c:pt idx="0">
                  <c:v>Établissements publics de recherche et services ministériels</c:v>
                </c:pt>
                <c:pt idx="1">
                  <c:v>dont : EPST (y compris CNRS)</c:v>
                </c:pt>
                <c:pt idx="2">
                  <c:v>dont : EPIC</c:v>
                </c:pt>
                <c:pt idx="3">
                  <c:v>Établissements d'enseignement supérieur et de recherche</c:v>
                </c:pt>
                <c:pt idx="4">
                  <c:v>dont  Universités et établissements d'enseignement 
            supérieur sous contrat MESRE</c:v>
                </c:pt>
                <c:pt idx="5">
                  <c:v>Institutions sans but lucratif</c:v>
                </c:pt>
                <c:pt idx="6">
                  <c:v>Total </c:v>
                </c:pt>
              </c:strCache>
            </c:strRef>
          </c:cat>
          <c:val>
            <c:numRef>
              <c:f>'Graphique 4'!$D$4:$D$10</c:f>
              <c:numCache>
                <c:formatCode>0.0</c:formatCode>
                <c:ptCount val="7"/>
                <c:pt idx="0">
                  <c:v>22.810304148981341</c:v>
                </c:pt>
                <c:pt idx="1">
                  <c:v>24.455837677729232</c:v>
                </c:pt>
                <c:pt idx="2">
                  <c:v>32.304455218896827</c:v>
                </c:pt>
                <c:pt idx="3">
                  <c:v>27.269381136349089</c:v>
                </c:pt>
                <c:pt idx="4">
                  <c:v>28.025483168778042</c:v>
                </c:pt>
                <c:pt idx="5">
                  <c:v>50.495298834470191</c:v>
                </c:pt>
                <c:pt idx="6">
                  <c:v>25.842635068754916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D5-423E-8268-1F6D615C2F61}"/>
            </c:ext>
          </c:extLst>
        </c:ser>
        <c:ser>
          <c:idx val="3"/>
          <c:order val="3"/>
          <c:tx>
            <c:strRef>
              <c:f>'Graphique 4'!$E$3</c:f>
              <c:strCache>
                <c:ptCount val="1"/>
                <c:pt idx="0">
                  <c:v>Ressources propres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'Graphique 4'!$A$4:$A$10</c:f>
              <c:strCache>
                <c:ptCount val="7"/>
                <c:pt idx="0">
                  <c:v>Établissements publics de recherche et services ministériels</c:v>
                </c:pt>
                <c:pt idx="1">
                  <c:v>dont : EPST (y compris CNRS)</c:v>
                </c:pt>
                <c:pt idx="2">
                  <c:v>dont : EPIC</c:v>
                </c:pt>
                <c:pt idx="3">
                  <c:v>Établissements d'enseignement supérieur et de recherche</c:v>
                </c:pt>
                <c:pt idx="4">
                  <c:v>dont  Universités et établissements d'enseignement 
            supérieur sous contrat MESRE</c:v>
                </c:pt>
                <c:pt idx="5">
                  <c:v>Institutions sans but lucratif</c:v>
                </c:pt>
                <c:pt idx="6">
                  <c:v>Total </c:v>
                </c:pt>
              </c:strCache>
            </c:strRef>
          </c:cat>
          <c:val>
            <c:numRef>
              <c:f>'Graphique 4'!$E$4:$E$10</c:f>
              <c:numCache>
                <c:formatCode>0.0</c:formatCode>
                <c:ptCount val="7"/>
                <c:pt idx="0">
                  <c:v>7.9701309519538519</c:v>
                </c:pt>
                <c:pt idx="1">
                  <c:v>2.4326410484850056</c:v>
                </c:pt>
                <c:pt idx="2">
                  <c:v>19.344633747349018</c:v>
                </c:pt>
                <c:pt idx="3">
                  <c:v>21.678762347229991</c:v>
                </c:pt>
                <c:pt idx="4">
                  <c:v>2.3475801063652315</c:v>
                </c:pt>
                <c:pt idx="5">
                  <c:v>39.090963876238391</c:v>
                </c:pt>
                <c:pt idx="6">
                  <c:v>14.632193070429828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D5-423E-8268-1F6D615C2F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0153808"/>
        <c:axId val="560154136"/>
      </c:barChart>
      <c:catAx>
        <c:axId val="560153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alpha val="96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154136"/>
        <c:crosses val="autoZero"/>
        <c:auto val="1"/>
        <c:lblAlgn val="ctr"/>
        <c:lblOffset val="100"/>
        <c:tickLblSkip val="1"/>
        <c:noMultiLvlLbl val="0"/>
      </c:catAx>
      <c:valAx>
        <c:axId val="5601541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15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406223475796868"/>
          <c:y val="9.0389589029830797E-2"/>
          <c:w val="0.46335070056541439"/>
          <c:h val="0.713913776443740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'Graphique 5'!$B$4</c:f>
              <c:strCache>
                <c:ptCount val="1"/>
                <c:pt idx="0">
                  <c:v>Entreprises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'Graphique 5'!$A$5:$A$16</c:f>
              <c:strCache>
                <c:ptCount val="12"/>
                <c:pt idx="0">
                  <c:v>Sciences humaines</c:v>
                </c:pt>
                <c:pt idx="1">
                  <c:v>Sciences de la terre et environnement</c:v>
                </c:pt>
                <c:pt idx="2">
                  <c:v>Sciences sociales</c:v>
                </c:pt>
                <c:pt idx="3">
                  <c:v>Gestion et encadrement de la R&amp;D</c:v>
                </c:pt>
                <c:pt idx="4">
                  <c:v>Sciences agricoles</c:v>
                </c:pt>
                <c:pt idx="5">
                  <c:v>Sciences physiques</c:v>
                </c:pt>
                <c:pt idx="6">
                  <c:v>Sciences médicales</c:v>
                </c:pt>
                <c:pt idx="7">
                  <c:v>Sciences biologiques</c:v>
                </c:pt>
                <c:pt idx="8">
                  <c:v>Chimie</c:v>
                </c:pt>
                <c:pt idx="9">
                  <c:v>Mathématiques et informatique</c:v>
                </c:pt>
                <c:pt idx="10">
                  <c:v>Siences de l'ingénieur 2</c:v>
                </c:pt>
                <c:pt idx="11">
                  <c:v>Sciences de l'ingénieur 1</c:v>
                </c:pt>
              </c:strCache>
            </c:strRef>
          </c:cat>
          <c:val>
            <c:numRef>
              <c:f>'Graphique 5'!$B$5:$B$16</c:f>
              <c:numCache>
                <c:formatCode>0.0</c:formatCode>
                <c:ptCount val="12"/>
                <c:pt idx="0">
                  <c:v>1.2</c:v>
                </c:pt>
                <c:pt idx="1">
                  <c:v>2.6</c:v>
                </c:pt>
                <c:pt idx="2">
                  <c:v>5.9</c:v>
                </c:pt>
                <c:pt idx="3">
                  <c:v>6.1999999999999993</c:v>
                </c:pt>
                <c:pt idx="4">
                  <c:v>6.6</c:v>
                </c:pt>
                <c:pt idx="5">
                  <c:v>7.9</c:v>
                </c:pt>
                <c:pt idx="6">
                  <c:v>10.9</c:v>
                </c:pt>
                <c:pt idx="7">
                  <c:v>12.2</c:v>
                </c:pt>
                <c:pt idx="8">
                  <c:v>19</c:v>
                </c:pt>
                <c:pt idx="9">
                  <c:v>63.400000000000006</c:v>
                </c:pt>
                <c:pt idx="10">
                  <c:v>66.099999999999994</c:v>
                </c:pt>
                <c:pt idx="11">
                  <c:v>98.2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8-464A-B44F-8D11F39E3E1F}"/>
            </c:ext>
          </c:extLst>
        </c:ser>
        <c:ser>
          <c:idx val="1"/>
          <c:order val="1"/>
          <c:tx>
            <c:strRef>
              <c:f>'Graphique 5'!$C$4</c:f>
              <c:strCache>
                <c:ptCount val="1"/>
                <c:pt idx="0">
                  <c:v>Administrations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'Graphique 5'!$A$5:$A$16</c:f>
              <c:strCache>
                <c:ptCount val="12"/>
                <c:pt idx="0">
                  <c:v>Sciences humaines</c:v>
                </c:pt>
                <c:pt idx="1">
                  <c:v>Sciences de la terre et environnement</c:v>
                </c:pt>
                <c:pt idx="2">
                  <c:v>Sciences sociales</c:v>
                </c:pt>
                <c:pt idx="3">
                  <c:v>Gestion et encadrement de la R&amp;D</c:v>
                </c:pt>
                <c:pt idx="4">
                  <c:v>Sciences agricoles</c:v>
                </c:pt>
                <c:pt idx="5">
                  <c:v>Sciences physiques</c:v>
                </c:pt>
                <c:pt idx="6">
                  <c:v>Sciences médicales</c:v>
                </c:pt>
                <c:pt idx="7">
                  <c:v>Sciences biologiques</c:v>
                </c:pt>
                <c:pt idx="8">
                  <c:v>Chimie</c:v>
                </c:pt>
                <c:pt idx="9">
                  <c:v>Mathématiques et informatique</c:v>
                </c:pt>
                <c:pt idx="10">
                  <c:v>Siences de l'ingénieur 2</c:v>
                </c:pt>
                <c:pt idx="11">
                  <c:v>Sciences de l'ingénieur 1</c:v>
                </c:pt>
              </c:strCache>
            </c:strRef>
          </c:cat>
          <c:val>
            <c:numRef>
              <c:f>'Graphique 5'!$C$5:$C$16</c:f>
              <c:numCache>
                <c:formatCode>0.0</c:formatCode>
                <c:ptCount val="12"/>
                <c:pt idx="0">
                  <c:v>19</c:v>
                </c:pt>
                <c:pt idx="1">
                  <c:v>7.7</c:v>
                </c:pt>
                <c:pt idx="2">
                  <c:v>29.9</c:v>
                </c:pt>
                <c:pt idx="3">
                  <c:v>7.7</c:v>
                </c:pt>
                <c:pt idx="4">
                  <c:v>2.2000000000000002</c:v>
                </c:pt>
                <c:pt idx="5">
                  <c:v>10.9</c:v>
                </c:pt>
                <c:pt idx="6">
                  <c:v>21.4</c:v>
                </c:pt>
                <c:pt idx="7">
                  <c:v>26.2</c:v>
                </c:pt>
                <c:pt idx="8">
                  <c:v>11.2</c:v>
                </c:pt>
                <c:pt idx="9">
                  <c:v>18.7</c:v>
                </c:pt>
                <c:pt idx="10">
                  <c:v>13.7</c:v>
                </c:pt>
                <c:pt idx="11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8-464A-B44F-8D11F39E3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011560"/>
        <c:axId val="540009264"/>
      </c:barChart>
      <c:catAx>
        <c:axId val="540011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0009264"/>
        <c:crosses val="autoZero"/>
        <c:auto val="1"/>
        <c:lblAlgn val="ctr"/>
        <c:lblOffset val="100"/>
        <c:noMultiLvlLbl val="0"/>
      </c:catAx>
      <c:valAx>
        <c:axId val="540009264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0011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031940037346077E-3"/>
          <c:y val="0.84141613877212718"/>
          <c:w val="0.29784892674834684"/>
          <c:h val="5.3776680511856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'Graphique 6'!$C$4</c:f>
              <c:strCache>
                <c:ptCount val="1"/>
                <c:pt idx="0">
                  <c:v>Dépenses intérieures de R&amp;D des administrations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'Graphique 6'!$B$5:$B$18</c:f>
              <c:strCache>
                <c:ptCount val="14"/>
                <c:pt idx="0">
                  <c:v>Île-de-France</c:v>
                </c:pt>
                <c:pt idx="1">
                  <c:v>Auvergne-Rhône-Alpes</c:v>
                </c:pt>
                <c:pt idx="2">
                  <c:v>Occitanie</c:v>
                </c:pt>
                <c:pt idx="3">
                  <c:v>Provence-Alpes-Côte d'Azur</c:v>
                </c:pt>
                <c:pt idx="4">
                  <c:v>Nouvelle-Aquitaine</c:v>
                </c:pt>
                <c:pt idx="5">
                  <c:v>Grand Est</c:v>
                </c:pt>
                <c:pt idx="6">
                  <c:v>Bretagne</c:v>
                </c:pt>
                <c:pt idx="7">
                  <c:v>Hauts-de-France</c:v>
                </c:pt>
                <c:pt idx="8">
                  <c:v>Pays-de-la-Loire</c:v>
                </c:pt>
                <c:pt idx="9">
                  <c:v>Bourgogne-Franche-Comté</c:v>
                </c:pt>
                <c:pt idx="10">
                  <c:v>Normandie</c:v>
                </c:pt>
                <c:pt idx="11">
                  <c:v>Centre-Val de Loire</c:v>
                </c:pt>
                <c:pt idx="12">
                  <c:v>Drom</c:v>
                </c:pt>
                <c:pt idx="13">
                  <c:v>Corse</c:v>
                </c:pt>
              </c:strCache>
            </c:strRef>
          </c:cat>
          <c:val>
            <c:numRef>
              <c:f>'Graphique 6'!$C$5:$C$18</c:f>
              <c:numCache>
                <c:formatCode>#,##0</c:formatCode>
                <c:ptCount val="14"/>
                <c:pt idx="0">
                  <c:v>7332.9751999999999</c:v>
                </c:pt>
                <c:pt idx="1">
                  <c:v>2707.4856</c:v>
                </c:pt>
                <c:pt idx="2">
                  <c:v>2960.8588</c:v>
                </c:pt>
                <c:pt idx="3">
                  <c:v>1855.4088999999999</c:v>
                </c:pt>
                <c:pt idx="4">
                  <c:v>1062.8501000000001</c:v>
                </c:pt>
                <c:pt idx="5">
                  <c:v>1186.6841999999999</c:v>
                </c:pt>
                <c:pt idx="6">
                  <c:v>877.22519999999997</c:v>
                </c:pt>
                <c:pt idx="7">
                  <c:v>788.851</c:v>
                </c:pt>
                <c:pt idx="8">
                  <c:v>623.79790000000003</c:v>
                </c:pt>
                <c:pt idx="9">
                  <c:v>312.60840000000002</c:v>
                </c:pt>
                <c:pt idx="10">
                  <c:v>436.47620000000001</c:v>
                </c:pt>
                <c:pt idx="11">
                  <c:v>319.11930000000001</c:v>
                </c:pt>
                <c:pt idx="12">
                  <c:v>362.18730000000005</c:v>
                </c:pt>
                <c:pt idx="13">
                  <c:v>25.915099999999999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6-47EB-9A58-44A32BFEAA70}"/>
            </c:ext>
          </c:extLst>
        </c:ser>
        <c:ser>
          <c:idx val="1"/>
          <c:order val="1"/>
          <c:tx>
            <c:strRef>
              <c:f>'Graphique 6'!$D$4</c:f>
              <c:strCache>
                <c:ptCount val="1"/>
                <c:pt idx="0">
                  <c:v>Dépenses intérieures de R&amp;D des entreprises</c:v>
                </c:pt>
              </c:strCache>
            </c:strRef>
          </c:tx>
          <c:spPr>
            <a:solidFill>
              <a:srgbClr val="FF6969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'Graphique 6'!$B$5:$B$18</c:f>
              <c:strCache>
                <c:ptCount val="14"/>
                <c:pt idx="0">
                  <c:v>Île-de-France</c:v>
                </c:pt>
                <c:pt idx="1">
                  <c:v>Auvergne-Rhône-Alpes</c:v>
                </c:pt>
                <c:pt idx="2">
                  <c:v>Occitanie</c:v>
                </c:pt>
                <c:pt idx="3">
                  <c:v>Provence-Alpes-Côte d'Azur</c:v>
                </c:pt>
                <c:pt idx="4">
                  <c:v>Nouvelle-Aquitaine</c:v>
                </c:pt>
                <c:pt idx="5">
                  <c:v>Grand Est</c:v>
                </c:pt>
                <c:pt idx="6">
                  <c:v>Bretagne</c:v>
                </c:pt>
                <c:pt idx="7">
                  <c:v>Hauts-de-France</c:v>
                </c:pt>
                <c:pt idx="8">
                  <c:v>Pays-de-la-Loire</c:v>
                </c:pt>
                <c:pt idx="9">
                  <c:v>Bourgogne-Franche-Comté</c:v>
                </c:pt>
                <c:pt idx="10">
                  <c:v>Normandie</c:v>
                </c:pt>
                <c:pt idx="11">
                  <c:v>Centre-Val de Loire</c:v>
                </c:pt>
                <c:pt idx="12">
                  <c:v>Drom</c:v>
                </c:pt>
                <c:pt idx="13">
                  <c:v>Corse</c:v>
                </c:pt>
              </c:strCache>
            </c:strRef>
          </c:cat>
          <c:val>
            <c:numRef>
              <c:f>'Graphique 6'!$D$5:$D$18</c:f>
              <c:numCache>
                <c:formatCode>#,##0</c:formatCode>
                <c:ptCount val="14"/>
                <c:pt idx="0">
                  <c:v>16741.678</c:v>
                </c:pt>
                <c:pt idx="1">
                  <c:v>7000.3714</c:v>
                </c:pt>
                <c:pt idx="2">
                  <c:v>4117.4520000000002</c:v>
                </c:pt>
                <c:pt idx="3">
                  <c:v>2560.9540999999999</c:v>
                </c:pt>
                <c:pt idx="4">
                  <c:v>2070.0855000000001</c:v>
                </c:pt>
                <c:pt idx="5">
                  <c:v>1213.576</c:v>
                </c:pt>
                <c:pt idx="6">
                  <c:v>1247.9222</c:v>
                </c:pt>
                <c:pt idx="7">
                  <c:v>1261.6955</c:v>
                </c:pt>
                <c:pt idx="8">
                  <c:v>1286.1273000000001</c:v>
                </c:pt>
                <c:pt idx="9">
                  <c:v>1160.5523000000001</c:v>
                </c:pt>
                <c:pt idx="10">
                  <c:v>1012.0824</c:v>
                </c:pt>
                <c:pt idx="11">
                  <c:v>916.09930000000008</c:v>
                </c:pt>
                <c:pt idx="12">
                  <c:v>25.068999999999999</c:v>
                </c:pt>
                <c:pt idx="13">
                  <c:v>15.8582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6-47EB-9A58-44A32BFEAA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19484528"/>
        <c:axId val="519480592"/>
      </c:barChart>
      <c:catAx>
        <c:axId val="51948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9480592"/>
        <c:crosses val="autoZero"/>
        <c:auto val="1"/>
        <c:lblAlgn val="ctr"/>
        <c:lblOffset val="100"/>
        <c:noMultiLvlLbl val="0"/>
      </c:catAx>
      <c:valAx>
        <c:axId val="5194805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948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379095</xdr:colOff>
      <xdr:row>0</xdr:row>
      <xdr:rowOff>0</xdr:rowOff>
    </xdr:from>
    <xdr:to>
      <xdr:col>14</xdr:col>
      <xdr:colOff>330695</xdr:colOff>
      <xdr:row>26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" y="0"/>
          <a:ext cx="8752700" cy="4577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95250</xdr:rowOff>
    </xdr:from>
    <xdr:to>
      <xdr:col>8</xdr:col>
      <xdr:colOff>1409699</xdr:colOff>
      <xdr:row>62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17</xdr:row>
      <xdr:rowOff>38099</xdr:rowOff>
    </xdr:from>
    <xdr:to>
      <xdr:col>8</xdr:col>
      <xdr:colOff>447675</xdr:colOff>
      <xdr:row>31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161924</xdr:rowOff>
    </xdr:from>
    <xdr:to>
      <xdr:col>7</xdr:col>
      <xdr:colOff>0</xdr:colOff>
      <xdr:row>30</xdr:row>
      <xdr:rowOff>19049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474345</xdr:colOff>
      <xdr:row>18</xdr:row>
      <xdr:rowOff>24765</xdr:rowOff>
    </xdr:from>
    <xdr:to>
      <xdr:col>5</xdr:col>
      <xdr:colOff>114300</xdr:colOff>
      <xdr:row>39</xdr:row>
      <xdr:rowOff>28574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6A5EF7B-DC06-4A8F-A8CC-CD383E892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21</xdr:row>
      <xdr:rowOff>161924</xdr:rowOff>
    </xdr:from>
    <xdr:to>
      <xdr:col>10</xdr:col>
      <xdr:colOff>152400</xdr:colOff>
      <xdr:row>43</xdr:row>
      <xdr:rowOff>19049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46190</xdr:colOff>
      <xdr:row>56</xdr:row>
      <xdr:rowOff>84621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8196E8-2AAB-5175-534C-100D49B64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1476190" cy="8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2"/>
  <sheetViews>
    <sheetView workbookViewId="0">
      <selection activeCell="B30" sqref="B30:O30"/>
    </sheetView>
  </sheetViews>
  <sheetFormatPr baseColWidth="10" defaultColWidth="9.109375" defaultRowHeight="13.2" x14ac:dyDescent="0.25"/>
  <cols>
    <col min="1" max="16384" width="9.109375" style="2"/>
  </cols>
  <sheetData>
    <row r="2" spans="2:18" x14ac:dyDescent="0.25">
      <c r="B2" s="257" t="s">
        <v>141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8"/>
    </row>
    <row r="13" spans="2:18" x14ac:dyDescent="0.25">
      <c r="R13" s="85"/>
    </row>
    <row r="29" spans="2:16" x14ac:dyDescent="0.25">
      <c r="B29" s="259" t="s">
        <v>0</v>
      </c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</row>
    <row r="30" spans="2:16" ht="94.2" customHeight="1" x14ac:dyDescent="0.25">
      <c r="B30" s="260" t="s">
        <v>1</v>
      </c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77"/>
    </row>
    <row r="31" spans="2:16" ht="14.25" customHeight="1" x14ac:dyDescent="0.25">
      <c r="B31" s="42" t="s">
        <v>2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7"/>
    </row>
    <row r="32" spans="2:16" ht="12" customHeight="1" x14ac:dyDescent="0.25">
      <c r="B32" s="261" t="s">
        <v>174</v>
      </c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P32" s="10"/>
    </row>
  </sheetData>
  <mergeCells count="4">
    <mergeCell ref="B2:N2"/>
    <mergeCell ref="B29:M29"/>
    <mergeCell ref="B30:O30"/>
    <mergeCell ref="B32:M3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Q46"/>
  <sheetViews>
    <sheetView topLeftCell="A16" workbookViewId="0">
      <selection activeCell="B1" sqref="B1:K1"/>
    </sheetView>
  </sheetViews>
  <sheetFormatPr baseColWidth="10" defaultColWidth="11.44140625" defaultRowHeight="13.2" x14ac:dyDescent="0.25"/>
  <cols>
    <col min="1" max="1" width="11.44140625" style="2"/>
    <col min="2" max="2" width="25.88671875" style="2" bestFit="1" customWidth="1"/>
    <col min="3" max="3" width="16.5546875" style="2" customWidth="1"/>
    <col min="4" max="4" width="15.5546875" style="2" customWidth="1"/>
    <col min="5" max="7" width="11.44140625" style="2"/>
    <col min="8" max="8" width="15.88671875" style="2" customWidth="1"/>
    <col min="9" max="9" width="16.5546875" style="2" customWidth="1"/>
    <col min="10" max="16384" width="11.44140625" style="2"/>
  </cols>
  <sheetData>
    <row r="1" spans="2:17" x14ac:dyDescent="0.25">
      <c r="B1" s="273" t="s">
        <v>187</v>
      </c>
      <c r="C1" s="273"/>
      <c r="D1" s="273"/>
      <c r="E1" s="273"/>
      <c r="F1" s="273"/>
      <c r="G1" s="273"/>
      <c r="H1" s="273"/>
      <c r="I1" s="273"/>
      <c r="J1" s="273"/>
      <c r="K1" s="273"/>
    </row>
    <row r="3" spans="2:17" x14ac:dyDescent="0.25">
      <c r="B3" s="152"/>
      <c r="C3" s="296">
        <v>2023</v>
      </c>
      <c r="D3" s="297"/>
      <c r="E3" s="297"/>
      <c r="F3" s="297"/>
      <c r="G3" s="298"/>
      <c r="H3" s="299">
        <v>2022</v>
      </c>
      <c r="I3" s="300"/>
      <c r="J3" s="300"/>
      <c r="K3" s="300"/>
      <c r="L3" s="301"/>
    </row>
    <row r="4" spans="2:17" ht="52.8" x14ac:dyDescent="0.25">
      <c r="B4" s="210"/>
      <c r="C4" s="211" t="s">
        <v>120</v>
      </c>
      <c r="D4" s="230" t="s">
        <v>121</v>
      </c>
      <c r="E4" s="185" t="s">
        <v>64</v>
      </c>
      <c r="F4" s="212" t="s">
        <v>138</v>
      </c>
      <c r="G4" s="185" t="s">
        <v>123</v>
      </c>
      <c r="H4" s="212" t="s">
        <v>120</v>
      </c>
      <c r="I4" s="230" t="s">
        <v>121</v>
      </c>
      <c r="J4" s="185" t="s">
        <v>64</v>
      </c>
      <c r="K4" s="186" t="s">
        <v>122</v>
      </c>
      <c r="L4" s="185" t="s">
        <v>123</v>
      </c>
    </row>
    <row r="5" spans="2:17" x14ac:dyDescent="0.25">
      <c r="B5" s="162" t="s">
        <v>124</v>
      </c>
      <c r="C5" s="213">
        <v>7332.9751999999999</v>
      </c>
      <c r="D5" s="214">
        <v>16741.678</v>
      </c>
      <c r="E5" s="183">
        <v>24074.653200000001</v>
      </c>
      <c r="F5" s="214">
        <v>860067.3</v>
      </c>
      <c r="G5" s="227">
        <v>2.7991592285859498E-2</v>
      </c>
      <c r="H5" s="213">
        <v>6436.0084999999999</v>
      </c>
      <c r="I5" s="214">
        <v>15907.0808198133</v>
      </c>
      <c r="J5" s="183">
        <v>22343.089319813298</v>
      </c>
      <c r="K5" s="216">
        <v>788968.25231594534</v>
      </c>
      <c r="L5" s="215">
        <v>2.8319376925785251E-2</v>
      </c>
      <c r="N5" s="40"/>
      <c r="O5" s="40"/>
      <c r="P5" s="40"/>
      <c r="Q5" s="40"/>
    </row>
    <row r="6" spans="2:17" x14ac:dyDescent="0.25">
      <c r="B6" s="170" t="s">
        <v>125</v>
      </c>
      <c r="C6" s="217">
        <v>2707.4856</v>
      </c>
      <c r="D6" s="218">
        <v>7000.3714</v>
      </c>
      <c r="E6" s="231">
        <v>9707.857</v>
      </c>
      <c r="F6" s="218">
        <v>328611</v>
      </c>
      <c r="G6" s="228">
        <v>2.9542093843480589E-2</v>
      </c>
      <c r="H6" s="217">
        <v>2574.4862000000003</v>
      </c>
      <c r="I6" s="218">
        <v>6757.8093995397903</v>
      </c>
      <c r="J6" s="231">
        <v>9332.2955995397897</v>
      </c>
      <c r="K6" s="220">
        <v>307144.82915084029</v>
      </c>
      <c r="L6" s="219">
        <v>3.038402315070932E-2</v>
      </c>
      <c r="N6" s="40"/>
      <c r="O6" s="40"/>
      <c r="P6" s="40"/>
      <c r="Q6" s="40"/>
    </row>
    <row r="7" spans="2:17" x14ac:dyDescent="0.25">
      <c r="B7" s="170" t="s">
        <v>126</v>
      </c>
      <c r="C7" s="217">
        <v>2960.8588</v>
      </c>
      <c r="D7" s="218">
        <v>4117.4520000000002</v>
      </c>
      <c r="E7" s="231">
        <v>7078.3108000000002</v>
      </c>
      <c r="F7" s="218">
        <v>213319.5</v>
      </c>
      <c r="G7" s="228">
        <v>3.3181733503031836E-2</v>
      </c>
      <c r="H7" s="217">
        <v>3224.2130000000002</v>
      </c>
      <c r="I7" s="218">
        <v>4051.02180202312</v>
      </c>
      <c r="J7" s="231">
        <v>7275.2348020231202</v>
      </c>
      <c r="K7" s="220">
        <v>194625.31702169345</v>
      </c>
      <c r="L7" s="219">
        <v>3.7380721652015107E-2</v>
      </c>
      <c r="N7" s="40"/>
      <c r="O7" s="154"/>
      <c r="P7" s="40"/>
      <c r="Q7" s="40"/>
    </row>
    <row r="8" spans="2:17" x14ac:dyDescent="0.25">
      <c r="B8" s="170" t="s">
        <v>127</v>
      </c>
      <c r="C8" s="217">
        <v>1855.4088999999999</v>
      </c>
      <c r="D8" s="218">
        <v>2560.9540999999999</v>
      </c>
      <c r="E8" s="231">
        <v>4416.3629999999994</v>
      </c>
      <c r="F8" s="218">
        <v>196216.8</v>
      </c>
      <c r="G8" s="228">
        <v>2.2507568159301342E-2</v>
      </c>
      <c r="H8" s="217">
        <v>1791.4021</v>
      </c>
      <c r="I8" s="218">
        <v>2302.2508790173497</v>
      </c>
      <c r="J8" s="231">
        <v>4093.6529790173499</v>
      </c>
      <c r="K8" s="220">
        <v>208415.57612972133</v>
      </c>
      <c r="L8" s="219">
        <v>1.9641780403540435E-2</v>
      </c>
      <c r="N8" s="40"/>
      <c r="O8" s="40"/>
      <c r="P8" s="40"/>
      <c r="Q8" s="40"/>
    </row>
    <row r="9" spans="2:17" x14ac:dyDescent="0.25">
      <c r="B9" s="170" t="s">
        <v>128</v>
      </c>
      <c r="C9" s="217">
        <v>1062.8501000000001</v>
      </c>
      <c r="D9" s="218">
        <v>2070.0855000000001</v>
      </c>
      <c r="E9" s="231">
        <v>3132.9356000000002</v>
      </c>
      <c r="F9" s="218">
        <v>213662.4</v>
      </c>
      <c r="G9" s="228">
        <v>1.466301791985862E-2</v>
      </c>
      <c r="H9" s="217">
        <v>1108.8423</v>
      </c>
      <c r="I9" s="218">
        <v>1878.24311221115</v>
      </c>
      <c r="J9" s="231">
        <v>2987.08541221115</v>
      </c>
      <c r="K9" s="220">
        <v>201189.08841382188</v>
      </c>
      <c r="L9" s="219">
        <v>1.4847154166070242E-2</v>
      </c>
      <c r="N9" s="40"/>
      <c r="O9" s="40"/>
      <c r="P9" s="40"/>
      <c r="Q9" s="40"/>
    </row>
    <row r="10" spans="2:17" x14ac:dyDescent="0.25">
      <c r="B10" s="170" t="s">
        <v>129</v>
      </c>
      <c r="C10" s="217">
        <v>1186.6841999999999</v>
      </c>
      <c r="D10" s="218">
        <v>1213.576</v>
      </c>
      <c r="E10" s="231">
        <v>2400.2601999999997</v>
      </c>
      <c r="F10" s="218">
        <v>189104.7</v>
      </c>
      <c r="G10" s="228">
        <v>1.2692758032983842E-2</v>
      </c>
      <c r="H10" s="217">
        <v>1168.2782</v>
      </c>
      <c r="I10" s="218">
        <v>1245.52966590048</v>
      </c>
      <c r="J10" s="231">
        <v>2413.80786590048</v>
      </c>
      <c r="K10" s="220">
        <v>180371.97921882002</v>
      </c>
      <c r="L10" s="219">
        <v>1.3382388308619408E-2</v>
      </c>
      <c r="N10" s="40"/>
      <c r="O10" s="40"/>
      <c r="P10" s="40"/>
      <c r="Q10" s="40"/>
    </row>
    <row r="11" spans="2:17" x14ac:dyDescent="0.25">
      <c r="B11" s="170" t="s">
        <v>130</v>
      </c>
      <c r="C11" s="217">
        <v>877.22519999999997</v>
      </c>
      <c r="D11" s="218">
        <v>1247.9222</v>
      </c>
      <c r="E11" s="231">
        <v>2125.1473999999998</v>
      </c>
      <c r="F11" s="218">
        <v>119169.1</v>
      </c>
      <c r="G11" s="228">
        <v>1.7833040612037849E-2</v>
      </c>
      <c r="H11" s="217">
        <v>854.33230000000003</v>
      </c>
      <c r="I11" s="218">
        <v>1257.5843266084298</v>
      </c>
      <c r="J11" s="231">
        <v>2111.9166266084299</v>
      </c>
      <c r="K11" s="220">
        <v>116115.56499724097</v>
      </c>
      <c r="L11" s="219">
        <v>1.8188057963276594E-2</v>
      </c>
      <c r="N11" s="40"/>
      <c r="O11" s="40"/>
      <c r="P11" s="40"/>
      <c r="Q11" s="40"/>
    </row>
    <row r="12" spans="2:17" x14ac:dyDescent="0.25">
      <c r="B12" s="170" t="s">
        <v>131</v>
      </c>
      <c r="C12" s="217">
        <v>788.851</v>
      </c>
      <c r="D12" s="218">
        <v>1261.6955</v>
      </c>
      <c r="E12" s="231">
        <v>2050.5464999999999</v>
      </c>
      <c r="F12" s="218">
        <v>196683.4</v>
      </c>
      <c r="G12" s="228">
        <v>1.0425620565843381E-2</v>
      </c>
      <c r="H12" s="217">
        <v>818.45259999999996</v>
      </c>
      <c r="I12" s="218">
        <v>1285.2570729772599</v>
      </c>
      <c r="J12" s="231">
        <v>2103.7096729772597</v>
      </c>
      <c r="K12" s="220">
        <v>186971.66506394339</v>
      </c>
      <c r="L12" s="219">
        <v>1.1251489214998441E-2</v>
      </c>
      <c r="N12" s="40"/>
      <c r="O12" s="40"/>
      <c r="P12" s="40"/>
      <c r="Q12" s="40"/>
    </row>
    <row r="13" spans="2:17" x14ac:dyDescent="0.25">
      <c r="B13" s="170" t="s">
        <v>132</v>
      </c>
      <c r="C13" s="217">
        <v>623.79790000000003</v>
      </c>
      <c r="D13" s="218">
        <v>1286.1273000000001</v>
      </c>
      <c r="E13" s="231">
        <v>1909.9252000000001</v>
      </c>
      <c r="F13" s="218">
        <v>143616.6</v>
      </c>
      <c r="G13" s="228">
        <v>1.3298777439376786E-2</v>
      </c>
      <c r="H13" s="217">
        <v>607.17769999999996</v>
      </c>
      <c r="I13" s="218">
        <v>1141.21731440944</v>
      </c>
      <c r="J13" s="231">
        <v>1748.3950144094399</v>
      </c>
      <c r="K13" s="220">
        <v>138159.51772518523</v>
      </c>
      <c r="L13" s="219">
        <v>1.2654900966628977E-2</v>
      </c>
      <c r="N13" s="40"/>
      <c r="O13" s="40"/>
      <c r="P13" s="40"/>
      <c r="Q13" s="40"/>
    </row>
    <row r="14" spans="2:17" x14ac:dyDescent="0.25">
      <c r="B14" s="170" t="s">
        <v>133</v>
      </c>
      <c r="C14" s="217">
        <v>312.60840000000002</v>
      </c>
      <c r="D14" s="218">
        <v>1160.5523000000001</v>
      </c>
      <c r="E14" s="231">
        <v>1473.1607000000001</v>
      </c>
      <c r="F14" s="218">
        <v>91409.1</v>
      </c>
      <c r="G14" s="228">
        <v>1.6116127387754611E-2</v>
      </c>
      <c r="H14" s="217">
        <v>303.52729999999997</v>
      </c>
      <c r="I14" s="218">
        <v>1178.08810476032</v>
      </c>
      <c r="J14" s="231">
        <v>1481.61540476032</v>
      </c>
      <c r="K14" s="220">
        <v>88256.973358140764</v>
      </c>
      <c r="L14" s="219">
        <v>1.6787516593708987E-2</v>
      </c>
      <c r="N14" s="40"/>
      <c r="O14" s="40"/>
      <c r="P14" s="40"/>
      <c r="Q14" s="40"/>
    </row>
    <row r="15" spans="2:17" x14ac:dyDescent="0.25">
      <c r="B15" s="170" t="s">
        <v>134</v>
      </c>
      <c r="C15" s="217">
        <v>436.47620000000001</v>
      </c>
      <c r="D15" s="218">
        <v>1012.0824</v>
      </c>
      <c r="E15" s="231">
        <v>1448.5586000000001</v>
      </c>
      <c r="F15" s="218">
        <v>115941.7</v>
      </c>
      <c r="G15" s="228">
        <v>1.2493853376308955E-2</v>
      </c>
      <c r="H15" s="217">
        <v>431.66140000000001</v>
      </c>
      <c r="I15" s="218">
        <v>1040.31094882196</v>
      </c>
      <c r="J15" s="231">
        <v>1471.9723488219599</v>
      </c>
      <c r="K15" s="220">
        <v>108059.33264610454</v>
      </c>
      <c r="L15" s="219">
        <v>1.3621890055925897E-2</v>
      </c>
      <c r="N15" s="40"/>
      <c r="O15" s="40"/>
      <c r="P15" s="40"/>
      <c r="Q15" s="40"/>
    </row>
    <row r="16" spans="2:17" x14ac:dyDescent="0.25">
      <c r="B16" s="170" t="s">
        <v>135</v>
      </c>
      <c r="C16" s="217">
        <v>319.11930000000001</v>
      </c>
      <c r="D16" s="218">
        <v>916.09930000000008</v>
      </c>
      <c r="E16" s="231">
        <v>1235.2186000000002</v>
      </c>
      <c r="F16" s="218">
        <v>89893.2</v>
      </c>
      <c r="G16" s="228">
        <v>1.3740957046806657E-2</v>
      </c>
      <c r="H16" s="217">
        <v>315.42470000000003</v>
      </c>
      <c r="I16" s="218">
        <v>881.90850071081297</v>
      </c>
      <c r="J16" s="231">
        <v>1197.3332007108129</v>
      </c>
      <c r="K16" s="220">
        <v>80639.006940893087</v>
      </c>
      <c r="L16" s="219">
        <v>1.4848064803035535E-2</v>
      </c>
      <c r="N16" s="40"/>
      <c r="O16" s="40"/>
      <c r="P16" s="40"/>
      <c r="Q16" s="40"/>
    </row>
    <row r="17" spans="2:17" x14ac:dyDescent="0.25">
      <c r="B17" s="221" t="s">
        <v>136</v>
      </c>
      <c r="C17" s="217">
        <v>362.18730000000005</v>
      </c>
      <c r="D17" s="218">
        <v>25.068999999999999</v>
      </c>
      <c r="E17" s="231">
        <v>387.25630000000007</v>
      </c>
      <c r="F17" s="218">
        <v>54049.899999999994</v>
      </c>
      <c r="G17" s="228">
        <v>7.1647921642778271E-3</v>
      </c>
      <c r="H17" s="217">
        <v>213.14020000000002</v>
      </c>
      <c r="I17" s="218">
        <v>28.631947772881599</v>
      </c>
      <c r="J17" s="231">
        <v>241.77214777288162</v>
      </c>
      <c r="K17" s="220">
        <v>46131.062607167594</v>
      </c>
      <c r="L17" s="219">
        <v>5.2409837126820569E-3</v>
      </c>
      <c r="N17" s="40"/>
      <c r="O17" s="40"/>
      <c r="P17" s="40"/>
      <c r="Q17" s="40"/>
    </row>
    <row r="18" spans="2:17" x14ac:dyDescent="0.25">
      <c r="B18" s="170" t="s">
        <v>137</v>
      </c>
      <c r="C18" s="217">
        <v>25.915099999999999</v>
      </c>
      <c r="D18" s="218">
        <v>15.8582</v>
      </c>
      <c r="E18" s="231">
        <v>41.773299999999999</v>
      </c>
      <c r="F18" s="218">
        <v>10709.9</v>
      </c>
      <c r="G18" s="228">
        <v>3.9004379125855519E-3</v>
      </c>
      <c r="H18" s="217">
        <v>27.106999999999999</v>
      </c>
      <c r="I18" s="218">
        <v>9.9523535323431602</v>
      </c>
      <c r="J18" s="231">
        <v>37.05935353234316</v>
      </c>
      <c r="K18" s="220">
        <v>10386.834410482867</v>
      </c>
      <c r="L18" s="219">
        <v>3.5679160818180727E-3</v>
      </c>
      <c r="N18" s="40"/>
      <c r="O18" s="40"/>
      <c r="P18" s="40"/>
      <c r="Q18" s="40"/>
    </row>
    <row r="19" spans="2:17" x14ac:dyDescent="0.25">
      <c r="B19" s="71" t="s">
        <v>51</v>
      </c>
      <c r="C19" s="222">
        <v>20852.443200000002</v>
      </c>
      <c r="D19" s="223">
        <v>40629.523200000011</v>
      </c>
      <c r="E19" s="180">
        <v>61481.966400000012</v>
      </c>
      <c r="F19" s="223">
        <v>2822454.6</v>
      </c>
      <c r="G19" s="229">
        <v>2.1783155130289788E-2</v>
      </c>
      <c r="H19" s="222">
        <v>19969.105199999998</v>
      </c>
      <c r="I19" s="223">
        <v>38964.886248098643</v>
      </c>
      <c r="J19" s="180">
        <v>58933.991448098641</v>
      </c>
      <c r="K19" s="225">
        <v>2655435</v>
      </c>
      <c r="L19" s="224">
        <v>2.2193723984243123E-2</v>
      </c>
      <c r="N19" s="40"/>
      <c r="O19" s="40"/>
      <c r="P19" s="40"/>
      <c r="Q19" s="40"/>
    </row>
    <row r="20" spans="2:17" x14ac:dyDescent="0.25">
      <c r="F20" s="40"/>
    </row>
    <row r="21" spans="2:17" x14ac:dyDescent="0.25">
      <c r="B21" s="288" t="s">
        <v>188</v>
      </c>
      <c r="C21" s="288"/>
      <c r="D21" s="288"/>
      <c r="E21" s="288"/>
      <c r="F21" s="288"/>
      <c r="G21" s="288"/>
      <c r="H21" s="288"/>
      <c r="I21" s="288"/>
      <c r="J21" s="288"/>
      <c r="K21" s="288"/>
    </row>
    <row r="26" spans="2:17" x14ac:dyDescent="0.25">
      <c r="C26" s="153"/>
      <c r="D26" s="153"/>
      <c r="E26" s="153"/>
      <c r="H26" s="153"/>
      <c r="I26" s="153"/>
      <c r="J26" s="153"/>
    </row>
    <row r="27" spans="2:17" x14ac:dyDescent="0.25">
      <c r="C27" s="153"/>
      <c r="D27" s="153"/>
      <c r="E27" s="153"/>
      <c r="H27" s="153"/>
      <c r="I27" s="153"/>
      <c r="J27" s="153"/>
    </row>
    <row r="28" spans="2:17" x14ac:dyDescent="0.25">
      <c r="C28" s="153"/>
      <c r="D28" s="153"/>
      <c r="E28" s="153"/>
      <c r="H28" s="153"/>
      <c r="I28" s="153"/>
      <c r="J28" s="153"/>
    </row>
    <row r="29" spans="2:17" x14ac:dyDescent="0.25">
      <c r="C29" s="153"/>
      <c r="D29" s="153"/>
      <c r="E29" s="153"/>
      <c r="H29" s="153"/>
      <c r="I29" s="153"/>
      <c r="J29" s="153"/>
    </row>
    <row r="30" spans="2:17" x14ac:dyDescent="0.25">
      <c r="C30" s="153"/>
      <c r="D30" s="153"/>
      <c r="E30" s="153"/>
      <c r="H30" s="153"/>
      <c r="I30" s="153"/>
      <c r="J30" s="153"/>
    </row>
    <row r="31" spans="2:17" x14ac:dyDescent="0.25">
      <c r="C31" s="153"/>
      <c r="D31" s="153"/>
      <c r="E31" s="153"/>
      <c r="H31" s="153"/>
      <c r="I31" s="153"/>
      <c r="J31" s="153"/>
    </row>
    <row r="32" spans="2:17" x14ac:dyDescent="0.25">
      <c r="C32" s="153"/>
      <c r="D32" s="153"/>
      <c r="E32" s="153"/>
      <c r="H32" s="153"/>
      <c r="I32" s="153"/>
      <c r="J32" s="153"/>
    </row>
    <row r="33" spans="2:10" x14ac:dyDescent="0.25">
      <c r="C33" s="153"/>
      <c r="D33" s="153"/>
      <c r="E33" s="153"/>
      <c r="H33" s="153"/>
      <c r="I33" s="153"/>
      <c r="J33" s="153"/>
    </row>
    <row r="34" spans="2:10" x14ac:dyDescent="0.25">
      <c r="C34" s="153"/>
      <c r="D34" s="153"/>
      <c r="E34" s="153"/>
      <c r="H34" s="153"/>
      <c r="I34" s="153"/>
      <c r="J34" s="153"/>
    </row>
    <row r="35" spans="2:10" x14ac:dyDescent="0.25">
      <c r="C35" s="153"/>
      <c r="D35" s="153"/>
      <c r="E35" s="153"/>
      <c r="H35" s="153"/>
      <c r="I35" s="153"/>
      <c r="J35" s="153"/>
    </row>
    <row r="36" spans="2:10" x14ac:dyDescent="0.25">
      <c r="C36" s="153"/>
      <c r="D36" s="153"/>
      <c r="E36" s="153"/>
      <c r="H36" s="153"/>
      <c r="I36" s="153"/>
      <c r="J36" s="153"/>
    </row>
    <row r="37" spans="2:10" x14ac:dyDescent="0.25">
      <c r="C37" s="153"/>
      <c r="D37" s="153"/>
      <c r="E37" s="153"/>
      <c r="H37" s="153"/>
      <c r="I37" s="153"/>
      <c r="J37" s="153"/>
    </row>
    <row r="38" spans="2:10" x14ac:dyDescent="0.25">
      <c r="C38" s="153"/>
      <c r="D38" s="153"/>
      <c r="E38" s="153"/>
      <c r="H38" s="153"/>
      <c r="I38" s="153"/>
      <c r="J38" s="153"/>
    </row>
    <row r="39" spans="2:10" x14ac:dyDescent="0.25">
      <c r="C39" s="153"/>
      <c r="D39" s="153"/>
      <c r="E39" s="153"/>
      <c r="H39" s="153"/>
      <c r="I39" s="153"/>
      <c r="J39" s="153"/>
    </row>
    <row r="40" spans="2:10" x14ac:dyDescent="0.25">
      <c r="C40" s="153"/>
      <c r="D40" s="153"/>
      <c r="E40" s="153"/>
      <c r="H40" s="153"/>
      <c r="I40" s="153"/>
      <c r="J40" s="153"/>
    </row>
    <row r="41" spans="2:10" x14ac:dyDescent="0.25">
      <c r="C41" s="153"/>
    </row>
    <row r="42" spans="2:10" x14ac:dyDescent="0.25">
      <c r="C42" s="153"/>
    </row>
    <row r="43" spans="2:10" x14ac:dyDescent="0.25">
      <c r="C43" s="153"/>
    </row>
    <row r="45" spans="2:10" s="42" customFormat="1" x14ac:dyDescent="0.25">
      <c r="B45" s="42" t="s">
        <v>2</v>
      </c>
    </row>
    <row r="46" spans="2:10" x14ac:dyDescent="0.25">
      <c r="B46" s="42" t="s">
        <v>178</v>
      </c>
    </row>
  </sheetData>
  <mergeCells count="4">
    <mergeCell ref="B1:K1"/>
    <mergeCell ref="C3:G3"/>
    <mergeCell ref="H3:L3"/>
    <mergeCell ref="B21:K2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7"/>
  <sheetViews>
    <sheetView tabSelected="1" zoomScale="70" zoomScaleNormal="70" workbookViewId="0">
      <selection sqref="A1:N1"/>
    </sheetView>
  </sheetViews>
  <sheetFormatPr baseColWidth="10" defaultColWidth="11.44140625" defaultRowHeight="13.2" x14ac:dyDescent="0.25"/>
  <cols>
    <col min="1" max="16384" width="11.44140625" style="2"/>
  </cols>
  <sheetData>
    <row r="1" spans="1:14" x14ac:dyDescent="0.25">
      <c r="A1" s="273" t="s">
        <v>152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45" spans="1:1" x14ac:dyDescent="0.25">
      <c r="A45" s="2" t="s">
        <v>139</v>
      </c>
    </row>
    <row r="46" spans="1:1" x14ac:dyDescent="0.25">
      <c r="A46" s="2" t="s">
        <v>2</v>
      </c>
    </row>
    <row r="47" spans="1:1" x14ac:dyDescent="0.25">
      <c r="A47" s="42" t="s">
        <v>55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0"/>
  <sheetViews>
    <sheetView topLeftCell="A37" workbookViewId="0">
      <selection activeCell="B65" sqref="B65"/>
    </sheetView>
  </sheetViews>
  <sheetFormatPr baseColWidth="10" defaultColWidth="11.44140625" defaultRowHeight="14.4" x14ac:dyDescent="0.3"/>
  <cols>
    <col min="1" max="1" width="9.5546875" style="5" customWidth="1"/>
    <col min="2" max="2" width="23.44140625" style="1" customWidth="1"/>
    <col min="3" max="8" width="21.109375" style="1" customWidth="1"/>
    <col min="9" max="9" width="21.109375" style="6" customWidth="1"/>
    <col min="10" max="16384" width="11.44140625" style="1"/>
  </cols>
  <sheetData>
    <row r="1" spans="1:20" x14ac:dyDescent="0.3">
      <c r="A1" s="239" t="s">
        <v>191</v>
      </c>
    </row>
    <row r="3" spans="1:20" ht="15" customHeight="1" x14ac:dyDescent="0.3">
      <c r="A3" s="270" t="s">
        <v>3</v>
      </c>
      <c r="B3" s="270"/>
      <c r="C3" s="270" t="s">
        <v>4</v>
      </c>
      <c r="D3" s="270" t="s">
        <v>5</v>
      </c>
      <c r="E3" s="270" t="s">
        <v>6</v>
      </c>
      <c r="F3" s="271" t="s">
        <v>3</v>
      </c>
      <c r="G3" s="262" t="s">
        <v>7</v>
      </c>
      <c r="H3" s="262" t="s">
        <v>8</v>
      </c>
      <c r="I3" s="264" t="s">
        <v>9</v>
      </c>
    </row>
    <row r="4" spans="1:20" x14ac:dyDescent="0.3">
      <c r="A4" s="271"/>
      <c r="B4" s="271"/>
      <c r="C4" s="271"/>
      <c r="D4" s="271"/>
      <c r="E4" s="271"/>
      <c r="F4" s="272"/>
      <c r="G4" s="263"/>
      <c r="H4" s="263"/>
      <c r="I4" s="265"/>
    </row>
    <row r="5" spans="1:20" x14ac:dyDescent="0.3">
      <c r="A5" s="158">
        <v>2002</v>
      </c>
      <c r="B5" s="159"/>
      <c r="C5" s="160">
        <v>25871.461835740498</v>
      </c>
      <c r="D5" s="161">
        <v>15031.764936304855</v>
      </c>
      <c r="E5" s="160">
        <f t="shared" ref="E5:E6" si="0">C5+D5</f>
        <v>40903.226772045353</v>
      </c>
      <c r="F5" s="158"/>
      <c r="G5" s="162"/>
      <c r="H5" s="159"/>
      <c r="I5" s="163"/>
      <c r="R5" s="44"/>
      <c r="S5" s="44"/>
      <c r="T5" s="44"/>
    </row>
    <row r="6" spans="1:20" x14ac:dyDescent="0.3">
      <c r="A6" s="164">
        <v>2003</v>
      </c>
      <c r="B6" s="165"/>
      <c r="C6" s="166">
        <v>25175.325274294064</v>
      </c>
      <c r="D6" s="167">
        <v>15029.83474251502</v>
      </c>
      <c r="E6" s="166">
        <f t="shared" si="0"/>
        <v>40205.160016809081</v>
      </c>
      <c r="F6" s="164"/>
      <c r="G6" s="168"/>
      <c r="H6" s="169"/>
      <c r="I6" s="168"/>
      <c r="R6" s="44"/>
      <c r="S6" s="44"/>
      <c r="T6" s="44"/>
    </row>
    <row r="7" spans="1:20" x14ac:dyDescent="0.3">
      <c r="A7" s="164">
        <v>2004</v>
      </c>
      <c r="B7" s="165"/>
      <c r="C7" s="166">
        <v>25777.261609693345</v>
      </c>
      <c r="D7" s="167">
        <v>15071.731453155158</v>
      </c>
      <c r="E7" s="166">
        <f>C7+D7</f>
        <v>40848.993062848502</v>
      </c>
      <c r="F7" s="164"/>
      <c r="G7" s="168"/>
      <c r="H7" s="169"/>
      <c r="I7" s="168"/>
      <c r="R7" s="44"/>
      <c r="S7" s="44"/>
      <c r="T7" s="44"/>
    </row>
    <row r="8" spans="1:20" x14ac:dyDescent="0.3">
      <c r="A8" s="164">
        <v>2005</v>
      </c>
      <c r="B8" s="165"/>
      <c r="C8" s="166">
        <v>25264.867570851449</v>
      </c>
      <c r="D8" s="167">
        <v>15408.881819766631</v>
      </c>
      <c r="E8" s="166">
        <f t="shared" ref="E8:E30" si="1">C8+D8</f>
        <v>40673.749390618083</v>
      </c>
      <c r="F8" s="164"/>
      <c r="G8" s="168"/>
      <c r="H8" s="169"/>
      <c r="I8" s="168"/>
      <c r="R8" s="44"/>
      <c r="S8" s="44"/>
      <c r="T8" s="44"/>
    </row>
    <row r="9" spans="1:20" x14ac:dyDescent="0.3">
      <c r="A9" s="164">
        <v>2006</v>
      </c>
      <c r="B9" s="165"/>
      <c r="C9" s="166">
        <v>26278.64533020608</v>
      </c>
      <c r="D9" s="167">
        <v>15379.798795980414</v>
      </c>
      <c r="E9" s="166">
        <f t="shared" si="1"/>
        <v>41658.444126186492</v>
      </c>
      <c r="F9" s="164"/>
      <c r="G9" s="168"/>
      <c r="H9" s="169"/>
      <c r="I9" s="168"/>
      <c r="R9" s="44"/>
      <c r="S9" s="44"/>
      <c r="T9" s="44"/>
    </row>
    <row r="10" spans="1:20" x14ac:dyDescent="0.3">
      <c r="A10" s="164">
        <v>2007</v>
      </c>
      <c r="B10" s="165"/>
      <c r="C10" s="166">
        <v>26526.02513726952</v>
      </c>
      <c r="D10" s="167">
        <v>15592.77326882701</v>
      </c>
      <c r="E10" s="166">
        <f t="shared" si="1"/>
        <v>42118.798406096532</v>
      </c>
      <c r="F10" s="164"/>
      <c r="G10" s="170"/>
      <c r="H10" s="170"/>
      <c r="I10" s="168"/>
      <c r="R10" s="44"/>
      <c r="S10" s="44"/>
      <c r="T10" s="44"/>
    </row>
    <row r="11" spans="1:20" x14ac:dyDescent="0.3">
      <c r="A11" s="164">
        <v>2008</v>
      </c>
      <c r="B11" s="165"/>
      <c r="C11" s="166">
        <v>26968.406897429708</v>
      </c>
      <c r="D11" s="167">
        <v>16022.326521138035</v>
      </c>
      <c r="E11" s="166">
        <f>C11+D11</f>
        <v>42990.733418567746</v>
      </c>
      <c r="F11" s="164"/>
      <c r="G11" s="168"/>
      <c r="H11" s="169"/>
      <c r="I11" s="168"/>
      <c r="R11" s="44"/>
      <c r="S11" s="44"/>
      <c r="T11" s="44"/>
    </row>
    <row r="12" spans="1:20" x14ac:dyDescent="0.3">
      <c r="A12" s="164">
        <v>2009</v>
      </c>
      <c r="B12" s="165" t="s">
        <v>10</v>
      </c>
      <c r="C12" s="166">
        <v>27645.859763642431</v>
      </c>
      <c r="D12" s="167">
        <v>17166.488462721449</v>
      </c>
      <c r="E12" s="166">
        <f t="shared" si="1"/>
        <v>44812.34822636388</v>
      </c>
      <c r="F12" s="164">
        <v>2003</v>
      </c>
      <c r="G12" s="168">
        <f>(C6-C5)/E5</f>
        <v>-1.7019111116245655E-2</v>
      </c>
      <c r="H12" s="169">
        <f t="shared" ref="H12:H18" si="2">(D6-D5)/E5</f>
        <v>-4.718927923685491E-5</v>
      </c>
      <c r="I12" s="168">
        <f t="shared" ref="I12:I18" si="3">E6/E5-1</f>
        <v>-1.7066300395482625E-2</v>
      </c>
      <c r="R12" s="44"/>
      <c r="S12" s="44"/>
      <c r="T12" s="44"/>
    </row>
    <row r="13" spans="1:20" x14ac:dyDescent="0.3">
      <c r="A13" s="164">
        <v>2009</v>
      </c>
      <c r="B13" s="165" t="s">
        <v>11</v>
      </c>
      <c r="C13" s="166">
        <v>27645.859763642431</v>
      </c>
      <c r="D13" s="167">
        <v>16039.640102157484</v>
      </c>
      <c r="E13" s="166">
        <f t="shared" si="1"/>
        <v>43685.499865799917</v>
      </c>
      <c r="F13" s="164">
        <v>2004</v>
      </c>
      <c r="G13" s="168">
        <f t="shared" ref="G13:G18" si="4">(C7-C6)/E6</f>
        <v>1.4971618945121026E-2</v>
      </c>
      <c r="H13" s="169">
        <f t="shared" si="2"/>
        <v>1.0420729732855568E-3</v>
      </c>
      <c r="I13" s="168">
        <f t="shared" si="3"/>
        <v>1.6013691918406625E-2</v>
      </c>
      <c r="R13" s="44"/>
      <c r="S13" s="44"/>
      <c r="T13" s="44"/>
    </row>
    <row r="14" spans="1:20" x14ac:dyDescent="0.3">
      <c r="A14" s="164">
        <v>2010</v>
      </c>
      <c r="B14" s="165"/>
      <c r="C14" s="166">
        <v>28417.996164276185</v>
      </c>
      <c r="D14" s="167">
        <v>16576.229011653948</v>
      </c>
      <c r="E14" s="166">
        <f t="shared" si="1"/>
        <v>44994.225175930129</v>
      </c>
      <c r="F14" s="164">
        <v>2005</v>
      </c>
      <c r="G14" s="168">
        <f t="shared" si="4"/>
        <v>-1.25436149197986E-2</v>
      </c>
      <c r="H14" s="169">
        <f t="shared" si="2"/>
        <v>8.2535783952556209E-3</v>
      </c>
      <c r="I14" s="168">
        <f t="shared" si="3"/>
        <v>-4.2900365245428507E-3</v>
      </c>
      <c r="R14" s="44"/>
      <c r="S14" s="44"/>
      <c r="T14" s="44"/>
    </row>
    <row r="15" spans="1:20" x14ac:dyDescent="0.3">
      <c r="A15" s="164">
        <v>2011</v>
      </c>
      <c r="B15" s="165"/>
      <c r="C15" s="166">
        <v>29582.546025849155</v>
      </c>
      <c r="D15" s="167">
        <v>16673.5164365296</v>
      </c>
      <c r="E15" s="166">
        <f t="shared" si="1"/>
        <v>46256.062462378759</v>
      </c>
      <c r="F15" s="164" t="s">
        <v>12</v>
      </c>
      <c r="G15" s="168">
        <f t="shared" si="4"/>
        <v>2.4924620290561937E-2</v>
      </c>
      <c r="H15" s="169">
        <f>(D9-D8)/E8</f>
        <v>-7.1503178885509266E-4</v>
      </c>
      <c r="I15" s="168">
        <f t="shared" si="3"/>
        <v>2.4209588501706847E-2</v>
      </c>
      <c r="R15" s="44"/>
      <c r="S15" s="44"/>
      <c r="T15" s="44"/>
    </row>
    <row r="16" spans="1:20" x14ac:dyDescent="0.3">
      <c r="A16" s="164">
        <v>2012</v>
      </c>
      <c r="B16" s="165"/>
      <c r="C16" s="166">
        <v>30449.824146689582</v>
      </c>
      <c r="D16" s="167">
        <v>16701.655059293258</v>
      </c>
      <c r="E16" s="166">
        <f t="shared" si="1"/>
        <v>47151.47920598284</v>
      </c>
      <c r="F16" s="164">
        <v>2007</v>
      </c>
      <c r="G16" s="168">
        <f t="shared" si="4"/>
        <v>5.9382872368950847E-3</v>
      </c>
      <c r="H16" s="169">
        <f t="shared" si="2"/>
        <v>5.1123962335578449E-3</v>
      </c>
      <c r="I16" s="168">
        <f t="shared" si="3"/>
        <v>1.1050683470453126E-2</v>
      </c>
      <c r="R16" s="44"/>
      <c r="S16" s="44"/>
      <c r="T16" s="44"/>
    </row>
    <row r="17" spans="1:20" x14ac:dyDescent="0.3">
      <c r="A17" s="164">
        <v>2013</v>
      </c>
      <c r="B17" s="165"/>
      <c r="C17" s="166">
        <v>30766.14981562498</v>
      </c>
      <c r="D17" s="167">
        <v>16869.146274667019</v>
      </c>
      <c r="E17" s="166">
        <f t="shared" si="1"/>
        <v>47635.296090292002</v>
      </c>
      <c r="F17" s="164">
        <v>2008</v>
      </c>
      <c r="G17" s="168">
        <f t="shared" si="4"/>
        <v>1.0503190425683052E-2</v>
      </c>
      <c r="H17" s="169">
        <f t="shared" si="2"/>
        <v>1.0198611274932498E-2</v>
      </c>
      <c r="I17" s="168">
        <f t="shared" si="3"/>
        <v>2.070180170061553E-2</v>
      </c>
      <c r="R17" s="44"/>
      <c r="S17" s="44"/>
      <c r="T17" s="44"/>
    </row>
    <row r="18" spans="1:20" x14ac:dyDescent="0.3">
      <c r="A18" s="164">
        <v>2014</v>
      </c>
      <c r="B18" s="165" t="s">
        <v>14</v>
      </c>
      <c r="C18" s="166">
        <v>31132.667566</v>
      </c>
      <c r="D18" s="167">
        <v>16785.795999999998</v>
      </c>
      <c r="E18" s="166">
        <v>47918.463565999999</v>
      </c>
      <c r="F18" s="164" t="s">
        <v>13</v>
      </c>
      <c r="G18" s="168">
        <f t="shared" si="4"/>
        <v>1.5758113722249979E-2</v>
      </c>
      <c r="H18" s="169">
        <f t="shared" si="2"/>
        <v>2.6614152646422379E-2</v>
      </c>
      <c r="I18" s="168">
        <f t="shared" si="3"/>
        <v>4.2372266368672307E-2</v>
      </c>
      <c r="R18" s="44"/>
      <c r="S18" s="44"/>
      <c r="T18" s="44"/>
    </row>
    <row r="19" spans="1:20" x14ac:dyDescent="0.3">
      <c r="A19" s="164">
        <v>2014</v>
      </c>
      <c r="B19" s="165" t="s">
        <v>15</v>
      </c>
      <c r="C19" s="166">
        <v>31132.667566</v>
      </c>
      <c r="D19" s="167">
        <v>17794.190000000002</v>
      </c>
      <c r="E19" s="166">
        <v>48926.857565999999</v>
      </c>
      <c r="F19" s="164">
        <v>2010</v>
      </c>
      <c r="G19" s="168">
        <f>(C14-C13)/E13</f>
        <v>1.7674889906392859E-2</v>
      </c>
      <c r="H19" s="169">
        <f>(D14-D13)/E13</f>
        <v>1.2282998046144453E-2</v>
      </c>
      <c r="I19" s="168">
        <f>E14/E13-1</f>
        <v>2.9957887952537288E-2</v>
      </c>
      <c r="R19" s="44"/>
      <c r="S19" s="44"/>
      <c r="T19" s="44"/>
    </row>
    <row r="20" spans="1:20" x14ac:dyDescent="0.3">
      <c r="A20" s="164">
        <v>2015</v>
      </c>
      <c r="B20" s="165" t="s">
        <v>16</v>
      </c>
      <c r="C20" s="166">
        <v>31308.13629225847</v>
      </c>
      <c r="D20" s="167">
        <v>17879.239770663822</v>
      </c>
      <c r="E20" s="166">
        <v>49187.376062922296</v>
      </c>
      <c r="F20" s="164">
        <v>2011</v>
      </c>
      <c r="G20" s="168">
        <f>(C15-C14)/E14</f>
        <v>2.588220726147656E-2</v>
      </c>
      <c r="H20" s="169">
        <f>(D15-D14)/E14</f>
        <v>2.1622202514934487E-3</v>
      </c>
      <c r="I20" s="168">
        <f>E15/E14-1</f>
        <v>2.8044427512970094E-2</v>
      </c>
      <c r="R20" s="44"/>
      <c r="S20" s="44"/>
      <c r="T20" s="44"/>
    </row>
    <row r="21" spans="1:20" x14ac:dyDescent="0.3">
      <c r="A21" s="164">
        <v>2015</v>
      </c>
      <c r="B21" s="165" t="s">
        <v>17</v>
      </c>
      <c r="C21" s="166">
        <v>31308.13629225847</v>
      </c>
      <c r="D21" s="167">
        <v>17100.305975122275</v>
      </c>
      <c r="E21" s="166">
        <v>48408.442267380713</v>
      </c>
      <c r="F21" s="164">
        <v>2012</v>
      </c>
      <c r="G21" s="168">
        <f>(C16-C15)/E15</f>
        <v>1.8749501679824265E-2</v>
      </c>
      <c r="H21" s="169">
        <f>(D16-D15)/E15</f>
        <v>6.0832291521881014E-4</v>
      </c>
      <c r="I21" s="168">
        <f>E16/E15-1</f>
        <v>1.9357824595042983E-2</v>
      </c>
      <c r="R21" s="44"/>
      <c r="S21" s="44"/>
      <c r="T21" s="44"/>
    </row>
    <row r="22" spans="1:20" x14ac:dyDescent="0.3">
      <c r="A22" s="164">
        <v>2016</v>
      </c>
      <c r="B22" s="165"/>
      <c r="C22" s="166">
        <v>31795.664078648995</v>
      </c>
      <c r="D22" s="167">
        <v>17041.263687369887</v>
      </c>
      <c r="E22" s="166">
        <f t="shared" si="1"/>
        <v>48836.927766018882</v>
      </c>
      <c r="F22" s="164">
        <v>2013</v>
      </c>
      <c r="G22" s="168">
        <f>(C17-C16)/E16</f>
        <v>6.7087114606419664E-3</v>
      </c>
      <c r="H22" s="169">
        <f>(D17-D16)/E16</f>
        <v>3.5521942936735753E-3</v>
      </c>
      <c r="I22" s="168">
        <f>E17/E16-1</f>
        <v>1.0260905754315708E-2</v>
      </c>
      <c r="R22" s="44"/>
      <c r="S22" s="44"/>
      <c r="T22" s="44"/>
    </row>
    <row r="23" spans="1:20" x14ac:dyDescent="0.3">
      <c r="A23" s="164">
        <v>2017</v>
      </c>
      <c r="B23" s="165"/>
      <c r="C23" s="166">
        <v>32309.264910011345</v>
      </c>
      <c r="D23" s="167">
        <v>17118.394280376207</v>
      </c>
      <c r="E23" s="166">
        <f t="shared" si="1"/>
        <v>49427.659190387552</v>
      </c>
      <c r="F23" s="164" t="s">
        <v>18</v>
      </c>
      <c r="G23" s="168">
        <f>(C18-C17)/E17</f>
        <v>7.6942473429847296E-3</v>
      </c>
      <c r="H23" s="169">
        <f>(D18-D17)/E17</f>
        <v>-1.7497587190185805E-3</v>
      </c>
      <c r="I23" s="168">
        <f>E18/E17-1</f>
        <v>5.9444886239661265E-3</v>
      </c>
      <c r="R23" s="44"/>
      <c r="S23" s="44"/>
      <c r="T23" s="44"/>
    </row>
    <row r="24" spans="1:20" x14ac:dyDescent="0.3">
      <c r="A24" s="164">
        <v>2018</v>
      </c>
      <c r="B24" s="165"/>
      <c r="C24" s="166">
        <v>32964.537263215483</v>
      </c>
      <c r="D24" s="167">
        <v>17334.122512869682</v>
      </c>
      <c r="E24" s="166">
        <f t="shared" si="1"/>
        <v>50298.659776085166</v>
      </c>
      <c r="F24" s="164" t="s">
        <v>19</v>
      </c>
      <c r="G24" s="168">
        <f>(C20-C19)/E19</f>
        <v>3.5863477645538817E-3</v>
      </c>
      <c r="H24" s="169">
        <f>(D20-D19)/E19</f>
        <v>1.7383043770814773E-3</v>
      </c>
      <c r="I24" s="168">
        <f>E20/E19-1</f>
        <v>5.3246521416354664E-3</v>
      </c>
      <c r="R24" s="44"/>
      <c r="S24" s="44"/>
      <c r="T24" s="44"/>
    </row>
    <row r="25" spans="1:20" x14ac:dyDescent="0.3">
      <c r="A25" s="164">
        <v>2019</v>
      </c>
      <c r="B25" s="165" t="s">
        <v>20</v>
      </c>
      <c r="C25" s="166">
        <v>33709.305416657873</v>
      </c>
      <c r="D25" s="167">
        <v>17426.631729688812</v>
      </c>
      <c r="E25" s="166">
        <f t="shared" si="1"/>
        <v>51135.937146346681</v>
      </c>
      <c r="F25" s="164">
        <v>2016</v>
      </c>
      <c r="G25" s="168">
        <f>(C22-C21)/E21</f>
        <v>1.0071131471194601E-2</v>
      </c>
      <c r="H25" s="169">
        <f>(D22-D21)/E21</f>
        <v>-1.2196692350948369E-3</v>
      </c>
      <c r="I25" s="168">
        <f>E22/E21-1</f>
        <v>8.8514622361004491E-3</v>
      </c>
      <c r="R25" s="44"/>
      <c r="S25" s="44"/>
      <c r="T25" s="44"/>
    </row>
    <row r="26" spans="1:20" x14ac:dyDescent="0.3">
      <c r="A26" s="164">
        <v>2019</v>
      </c>
      <c r="B26" s="165" t="s">
        <v>21</v>
      </c>
      <c r="C26" s="166">
        <v>33709.305416657873</v>
      </c>
      <c r="D26" s="167">
        <v>17574.410325959379</v>
      </c>
      <c r="E26" s="166">
        <f t="shared" si="1"/>
        <v>51283.715742617249</v>
      </c>
      <c r="F26" s="164">
        <v>2017</v>
      </c>
      <c r="G26" s="168">
        <f>(C23-C22)/E22</f>
        <v>1.0516649077989652E-2</v>
      </c>
      <c r="H26" s="169">
        <f>(D23-D22)/E22</f>
        <v>1.5793498185606369E-3</v>
      </c>
      <c r="I26" s="168">
        <f>E23/E22-1</f>
        <v>1.2095998896550331E-2</v>
      </c>
      <c r="R26" s="44"/>
      <c r="S26" s="44"/>
      <c r="T26" s="44"/>
    </row>
    <row r="27" spans="1:20" x14ac:dyDescent="0.3">
      <c r="A27" s="164">
        <v>2020</v>
      </c>
      <c r="B27" s="165"/>
      <c r="C27" s="166">
        <v>32226.76754433407</v>
      </c>
      <c r="D27" s="167">
        <v>16843.938970680843</v>
      </c>
      <c r="E27" s="166">
        <v>49070.706515014914</v>
      </c>
      <c r="F27" s="164">
        <v>2018</v>
      </c>
      <c r="G27" s="168">
        <f>(C24-C23)/E23</f>
        <v>1.325719979334106E-2</v>
      </c>
      <c r="H27" s="169">
        <f>(D24-D23)/E23</f>
        <v>4.3645245602775516E-3</v>
      </c>
      <c r="I27" s="168">
        <f>E24/E23-1</f>
        <v>1.7621724353618529E-2</v>
      </c>
      <c r="K27" s="6"/>
      <c r="R27" s="44"/>
      <c r="S27" s="44"/>
      <c r="T27" s="44"/>
    </row>
    <row r="28" spans="1:20" x14ac:dyDescent="0.3">
      <c r="A28" s="164">
        <v>2021</v>
      </c>
      <c r="B28" s="165"/>
      <c r="C28" s="166">
        <v>33456.605580199044</v>
      </c>
      <c r="D28" s="167">
        <v>17445.78034517157</v>
      </c>
      <c r="E28" s="166">
        <f t="shared" si="1"/>
        <v>50902.385925370618</v>
      </c>
      <c r="F28" s="164" t="s">
        <v>22</v>
      </c>
      <c r="G28" s="168">
        <f>(C25-C24)/E24</f>
        <v>1.4806918449872794E-2</v>
      </c>
      <c r="H28" s="169">
        <f>(D25-D24)/E24</f>
        <v>1.839198444470555E-3</v>
      </c>
      <c r="I28" s="168">
        <f>E25/E24-1</f>
        <v>1.6646116894343255E-2</v>
      </c>
      <c r="R28" s="44"/>
      <c r="S28" s="44"/>
      <c r="T28" s="44"/>
    </row>
    <row r="29" spans="1:20" x14ac:dyDescent="0.3">
      <c r="A29" s="164">
        <v>2021</v>
      </c>
      <c r="B29" s="165" t="s">
        <v>25</v>
      </c>
      <c r="C29" s="166">
        <v>36037.425029745587</v>
      </c>
      <c r="D29" s="167">
        <v>18936.467407163625</v>
      </c>
      <c r="E29" s="166">
        <f t="shared" si="1"/>
        <v>54973.892436909213</v>
      </c>
      <c r="F29" s="164">
        <v>2020</v>
      </c>
      <c r="G29" s="168">
        <f>(C27-C26)/E26</f>
        <v>-2.8908550226047679E-2</v>
      </c>
      <c r="H29" s="169">
        <f>(D27-D26)/E26</f>
        <v>-1.4243729119485534E-2</v>
      </c>
      <c r="I29" s="168">
        <f>E27/E26-1</f>
        <v>-4.3152279345533118E-2</v>
      </c>
      <c r="R29" s="44"/>
      <c r="S29" s="44"/>
      <c r="T29" s="44"/>
    </row>
    <row r="30" spans="1:20" x14ac:dyDescent="0.3">
      <c r="A30" s="164">
        <v>2022</v>
      </c>
      <c r="B30" s="165"/>
      <c r="C30" s="166">
        <v>37293.470844021409</v>
      </c>
      <c r="D30" s="167">
        <v>19112.517065527867</v>
      </c>
      <c r="E30" s="166">
        <f t="shared" si="1"/>
        <v>56405.98790954928</v>
      </c>
      <c r="F30" s="164">
        <v>2021</v>
      </c>
      <c r="G30" s="168">
        <f>(C28-C27)/E27</f>
        <v>2.5062570384811179E-2</v>
      </c>
      <c r="H30" s="169">
        <f>(D28-D27)/E27</f>
        <v>1.2264779075609437E-2</v>
      </c>
      <c r="I30" s="168">
        <f>E28/E27-1</f>
        <v>3.7327349460420711E-2</v>
      </c>
      <c r="R30" s="44"/>
      <c r="S30" s="44"/>
      <c r="T30" s="44"/>
    </row>
    <row r="31" spans="1:20" x14ac:dyDescent="0.3">
      <c r="A31" s="164">
        <v>2022</v>
      </c>
      <c r="B31" s="165" t="s">
        <v>144</v>
      </c>
      <c r="C31" s="166">
        <v>37293.471081477735</v>
      </c>
      <c r="D31" s="167">
        <v>19131.22846006398</v>
      </c>
      <c r="E31" s="166">
        <v>56424.699541541719</v>
      </c>
      <c r="F31" s="164" t="s">
        <v>26</v>
      </c>
      <c r="G31" s="168">
        <f>(C30-C29)/E29</f>
        <v>2.2848042199619074E-2</v>
      </c>
      <c r="H31" s="169">
        <f>(D30-D29)/E29</f>
        <v>3.2024230150027124E-3</v>
      </c>
      <c r="I31" s="168">
        <f>E30/E29-1</f>
        <v>2.6050465214621843E-2</v>
      </c>
      <c r="R31" s="44"/>
      <c r="S31" s="44"/>
      <c r="T31" s="44"/>
    </row>
    <row r="32" spans="1:20" x14ac:dyDescent="0.3">
      <c r="A32" s="171">
        <v>2023</v>
      </c>
      <c r="B32" s="170"/>
      <c r="C32" s="167">
        <v>37111.172460864233</v>
      </c>
      <c r="D32" s="166">
        <v>19046.703810168041</v>
      </c>
      <c r="E32" s="167">
        <v>56157.876271032277</v>
      </c>
      <c r="F32" s="164" t="s">
        <v>142</v>
      </c>
      <c r="G32" s="168">
        <f>(C32-C31)/E31</f>
        <v>-3.2308301523039326E-3</v>
      </c>
      <c r="H32" s="169">
        <f>(D32-D31)/E31</f>
        <v>-1.4980079749243292E-3</v>
      </c>
      <c r="I32" s="168">
        <f>E32/E31-1</f>
        <v>-4.7288381272282409E-3</v>
      </c>
    </row>
    <row r="33" spans="1:12" x14ac:dyDescent="0.3">
      <c r="A33" s="172">
        <v>2024</v>
      </c>
      <c r="B33" s="173" t="s">
        <v>23</v>
      </c>
      <c r="C33" s="174">
        <v>37583.63471182232</v>
      </c>
      <c r="D33" s="175">
        <v>19321.202034487484</v>
      </c>
      <c r="E33" s="174">
        <v>56904.836343683171</v>
      </c>
      <c r="F33" s="172" t="s">
        <v>143</v>
      </c>
      <c r="G33" s="176">
        <f>(C33-C32)/E32</f>
        <v>8.413107516350226E-3</v>
      </c>
      <c r="H33" s="177">
        <f>(D33-D32)/E32</f>
        <v>4.8879737366606243E-3</v>
      </c>
      <c r="I33" s="176">
        <f>E33/E32-1</f>
        <v>1.3301074083462039E-2</v>
      </c>
    </row>
    <row r="34" spans="1:12" x14ac:dyDescent="0.3">
      <c r="A34" s="84"/>
      <c r="B34" s="2"/>
      <c r="C34" s="2"/>
      <c r="D34" s="2"/>
      <c r="E34" s="2"/>
      <c r="F34" s="2"/>
      <c r="G34" s="2"/>
      <c r="H34" s="2"/>
      <c r="I34" s="85"/>
    </row>
    <row r="35" spans="1:12" x14ac:dyDescent="0.3">
      <c r="A35" s="266" t="s">
        <v>194</v>
      </c>
      <c r="B35" s="267"/>
      <c r="C35" s="267"/>
      <c r="D35" s="267"/>
      <c r="E35" s="267"/>
      <c r="F35" s="267"/>
      <c r="G35" s="267"/>
      <c r="H35" s="267"/>
      <c r="I35" s="267"/>
      <c r="K35" s="4"/>
      <c r="L35" s="4"/>
    </row>
    <row r="36" spans="1:12" x14ac:dyDescent="0.3">
      <c r="K36" s="4"/>
      <c r="L36" s="4"/>
    </row>
    <row r="37" spans="1:12" x14ac:dyDescent="0.3">
      <c r="K37" s="4"/>
      <c r="L37" s="4"/>
    </row>
    <row r="38" spans="1:12" x14ac:dyDescent="0.3">
      <c r="K38" s="4"/>
      <c r="L38" s="4"/>
    </row>
    <row r="39" spans="1:12" x14ac:dyDescent="0.3">
      <c r="K39" s="4"/>
      <c r="L39" s="4"/>
    </row>
    <row r="40" spans="1:12" x14ac:dyDescent="0.3">
      <c r="K40" s="4"/>
      <c r="L40" s="4"/>
    </row>
    <row r="63" spans="2:13" x14ac:dyDescent="0.3">
      <c r="B63" s="2" t="s">
        <v>192</v>
      </c>
      <c r="C63" s="86"/>
      <c r="D63" s="86"/>
      <c r="E63" s="86"/>
      <c r="F63" s="86"/>
      <c r="G63" s="86"/>
      <c r="H63" s="86"/>
      <c r="I63" s="87"/>
      <c r="J63" s="86"/>
      <c r="K63" s="86"/>
      <c r="L63" s="86"/>
      <c r="M63" s="86"/>
    </row>
    <row r="64" spans="2:13" x14ac:dyDescent="0.3">
      <c r="B64" s="2" t="s">
        <v>196</v>
      </c>
      <c r="C64" s="86"/>
      <c r="D64" s="86"/>
      <c r="E64" s="86"/>
      <c r="F64" s="2"/>
      <c r="G64" s="86"/>
      <c r="H64" s="86"/>
      <c r="I64" s="87"/>
      <c r="J64" s="86"/>
      <c r="K64" s="86"/>
      <c r="L64" s="86"/>
      <c r="M64" s="86"/>
    </row>
    <row r="65" spans="1:13" ht="15" customHeight="1" x14ac:dyDescent="0.3">
      <c r="B65" s="2" t="s">
        <v>197</v>
      </c>
      <c r="C65" s="2"/>
      <c r="D65" s="2"/>
      <c r="E65" s="2"/>
      <c r="F65" s="2"/>
      <c r="G65" s="2"/>
      <c r="H65" s="2"/>
      <c r="I65" s="85"/>
      <c r="J65" s="2"/>
      <c r="K65" s="2"/>
      <c r="L65" s="2"/>
      <c r="M65" s="2"/>
    </row>
    <row r="66" spans="1:13" ht="15.75" customHeight="1" x14ac:dyDescent="0.3">
      <c r="B66" s="2" t="s">
        <v>24</v>
      </c>
      <c r="C66" s="2"/>
      <c r="D66" s="2"/>
      <c r="E66" s="2"/>
      <c r="F66" s="2"/>
      <c r="G66" s="2"/>
      <c r="H66" s="2"/>
      <c r="I66" s="85"/>
      <c r="J66" s="2"/>
      <c r="K66" s="2"/>
      <c r="L66" s="2"/>
      <c r="M66" s="2"/>
    </row>
    <row r="67" spans="1:13" ht="30.75" customHeight="1" x14ac:dyDescent="0.3">
      <c r="B67" s="268" t="s">
        <v>145</v>
      </c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</row>
    <row r="68" spans="1:13" s="233" customFormat="1" ht="28.5" customHeight="1" x14ac:dyDescent="0.3">
      <c r="A68" s="232"/>
      <c r="B68" s="269" t="s">
        <v>175</v>
      </c>
      <c r="C68" s="269"/>
      <c r="D68" s="155"/>
      <c r="E68" s="155"/>
      <c r="F68" s="155"/>
      <c r="G68" s="155"/>
      <c r="H68" s="155"/>
      <c r="I68" s="155"/>
      <c r="J68" s="155"/>
      <c r="K68" s="155"/>
      <c r="L68" s="155"/>
      <c r="M68" s="155"/>
    </row>
    <row r="69" spans="1:13" x14ac:dyDescent="0.3">
      <c r="B69" s="86"/>
      <c r="C69" s="86"/>
      <c r="D69" s="86"/>
      <c r="E69" s="86"/>
      <c r="F69" s="86"/>
      <c r="G69" s="86"/>
      <c r="H69" s="86"/>
      <c r="I69" s="87"/>
      <c r="J69" s="86"/>
      <c r="K69" s="86"/>
      <c r="L69" s="86"/>
      <c r="M69" s="86"/>
    </row>
    <row r="70" spans="1:13" ht="32.25" customHeight="1" x14ac:dyDescent="0.3"/>
  </sheetData>
  <mergeCells count="11">
    <mergeCell ref="H3:H4"/>
    <mergeCell ref="I3:I4"/>
    <mergeCell ref="A35:I35"/>
    <mergeCell ref="B67:M67"/>
    <mergeCell ref="B68:C68"/>
    <mergeCell ref="A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zoomScaleNormal="100" workbookViewId="0">
      <selection activeCell="I11" sqref="I11"/>
    </sheetView>
  </sheetViews>
  <sheetFormatPr baseColWidth="10" defaultColWidth="11.44140625" defaultRowHeight="13.2" x14ac:dyDescent="0.25"/>
  <cols>
    <col min="1" max="1" width="57.109375" style="2" customWidth="1"/>
    <col min="2" max="2" width="14.6640625" style="2" customWidth="1"/>
    <col min="3" max="3" width="14.6640625" style="7" customWidth="1"/>
    <col min="4" max="4" width="16.88671875" style="2" customWidth="1"/>
    <col min="5" max="7" width="14.6640625" style="2" customWidth="1"/>
    <col min="8" max="8" width="19.109375" style="2" customWidth="1"/>
    <col min="9" max="16384" width="11.44140625" style="2"/>
  </cols>
  <sheetData>
    <row r="1" spans="1:14" x14ac:dyDescent="0.25">
      <c r="A1" s="273" t="s">
        <v>185</v>
      </c>
      <c r="B1" s="273"/>
      <c r="C1" s="273"/>
      <c r="D1" s="273"/>
      <c r="E1" s="273"/>
      <c r="F1" s="273"/>
      <c r="G1" s="273"/>
    </row>
    <row r="2" spans="1:14" x14ac:dyDescent="0.25">
      <c r="C2" s="8"/>
      <c r="D2" s="9"/>
      <c r="F2" s="10"/>
    </row>
    <row r="3" spans="1:14" x14ac:dyDescent="0.25">
      <c r="A3" s="274" t="s">
        <v>27</v>
      </c>
      <c r="B3" s="276" t="s">
        <v>28</v>
      </c>
      <c r="C3" s="277"/>
      <c r="D3" s="278"/>
      <c r="E3" s="276" t="s">
        <v>29</v>
      </c>
      <c r="F3" s="277"/>
      <c r="G3" s="278"/>
    </row>
    <row r="4" spans="1:14" ht="39.6" x14ac:dyDescent="0.25">
      <c r="A4" s="275"/>
      <c r="B4" s="11" t="s">
        <v>30</v>
      </c>
      <c r="C4" s="12" t="s">
        <v>31</v>
      </c>
      <c r="D4" s="13" t="s">
        <v>198</v>
      </c>
      <c r="E4" s="11" t="s">
        <v>30</v>
      </c>
      <c r="F4" s="11" t="s">
        <v>31</v>
      </c>
      <c r="G4" s="13" t="s">
        <v>32</v>
      </c>
    </row>
    <row r="5" spans="1:14" x14ac:dyDescent="0.25">
      <c r="A5" s="14" t="s">
        <v>33</v>
      </c>
      <c r="B5" s="15">
        <v>26718.0412</v>
      </c>
      <c r="C5" s="45">
        <v>65.760164273845078</v>
      </c>
      <c r="D5" s="16">
        <v>-2.3364292911311479</v>
      </c>
      <c r="E5" s="15">
        <v>3259.5878458264788</v>
      </c>
      <c r="F5" s="17">
        <v>74.255834290419372</v>
      </c>
      <c r="G5" s="16">
        <v>12.199950667889825</v>
      </c>
      <c r="H5" s="241"/>
      <c r="I5" s="40"/>
      <c r="J5" s="40"/>
      <c r="K5" s="40"/>
      <c r="L5" s="40"/>
      <c r="M5" s="40"/>
      <c r="N5" s="40"/>
    </row>
    <row r="6" spans="1:14" x14ac:dyDescent="0.25">
      <c r="A6" s="18" t="s">
        <v>34</v>
      </c>
      <c r="B6" s="19">
        <v>4323.7212</v>
      </c>
      <c r="C6" s="46">
        <v>10.641821167126075</v>
      </c>
      <c r="D6" s="242">
        <v>-2.5326799187441518</v>
      </c>
      <c r="E6" s="21">
        <v>150.15522407564703</v>
      </c>
      <c r="F6" s="20">
        <v>3.4206476291406536</v>
      </c>
      <c r="G6" s="22">
        <v>3.4728239201835454</v>
      </c>
      <c r="H6" s="241"/>
      <c r="I6" s="40"/>
      <c r="J6" s="40"/>
      <c r="K6" s="40"/>
      <c r="L6" s="40"/>
      <c r="M6" s="40"/>
      <c r="N6" s="40"/>
    </row>
    <row r="7" spans="1:14" x14ac:dyDescent="0.25">
      <c r="A7" s="23" t="s">
        <v>35</v>
      </c>
      <c r="B7" s="24">
        <v>3979.9947999999999</v>
      </c>
      <c r="C7" s="47">
        <v>9.795819607353895</v>
      </c>
      <c r="D7" s="243">
        <v>-0.1040083331317998</v>
      </c>
      <c r="E7" s="26">
        <v>1233.7632205503899</v>
      </c>
      <c r="F7" s="25">
        <v>28.106043337995956</v>
      </c>
      <c r="G7" s="27">
        <v>30.999116394583982</v>
      </c>
      <c r="H7" s="241"/>
      <c r="I7" s="40"/>
      <c r="J7" s="40"/>
      <c r="K7" s="40"/>
      <c r="L7" s="40"/>
      <c r="M7" s="40"/>
      <c r="N7" s="40"/>
    </row>
    <row r="8" spans="1:14" x14ac:dyDescent="0.25">
      <c r="A8" s="23" t="s">
        <v>36</v>
      </c>
      <c r="B8" s="24">
        <v>2812.3557999999998</v>
      </c>
      <c r="C8" s="47">
        <v>6.9219512770457516</v>
      </c>
      <c r="D8" s="243">
        <v>-12.841206556520468</v>
      </c>
      <c r="E8" s="26">
        <v>39.990046240490095</v>
      </c>
      <c r="F8" s="25">
        <v>0.91100298177333416</v>
      </c>
      <c r="G8" s="27">
        <v>1.4219412152790232</v>
      </c>
      <c r="H8" s="241"/>
      <c r="I8" s="40"/>
      <c r="J8" s="40"/>
      <c r="K8" s="40"/>
      <c r="L8" s="40"/>
      <c r="M8" s="40"/>
      <c r="N8" s="40"/>
    </row>
    <row r="9" spans="1:14" x14ac:dyDescent="0.25">
      <c r="A9" s="23" t="s">
        <v>39</v>
      </c>
      <c r="B9" s="24">
        <v>2267.2698</v>
      </c>
      <c r="C9" s="47">
        <v>5.5803504974431988</v>
      </c>
      <c r="D9" s="243">
        <v>8.9471897556583144</v>
      </c>
      <c r="E9" s="26">
        <v>199.08858830933102</v>
      </c>
      <c r="F9" s="25">
        <v>4.5353860432200772</v>
      </c>
      <c r="G9" s="27">
        <v>8.7809835560519094</v>
      </c>
      <c r="H9" s="241"/>
      <c r="I9" s="40"/>
      <c r="J9" s="40"/>
      <c r="K9" s="40"/>
      <c r="L9" s="40"/>
      <c r="M9" s="40"/>
      <c r="N9" s="40"/>
    </row>
    <row r="10" spans="1:14" x14ac:dyDescent="0.25">
      <c r="A10" s="23" t="s">
        <v>37</v>
      </c>
      <c r="B10" s="24">
        <v>2130.3434999999999</v>
      </c>
      <c r="C10" s="47">
        <v>5.2433386665979871</v>
      </c>
      <c r="D10" s="243">
        <v>-1.5733213886660491</v>
      </c>
      <c r="E10" s="26">
        <v>31.852032548581199</v>
      </c>
      <c r="F10" s="25">
        <v>0.72561298011000108</v>
      </c>
      <c r="G10" s="27">
        <v>1.4951594683477665</v>
      </c>
      <c r="H10" s="241"/>
      <c r="J10" s="40"/>
      <c r="K10" s="40"/>
      <c r="L10" s="40"/>
      <c r="M10" s="40"/>
      <c r="N10" s="40"/>
    </row>
    <row r="11" spans="1:14" ht="26.4" x14ac:dyDescent="0.25">
      <c r="A11" s="50" t="s">
        <v>38</v>
      </c>
      <c r="B11" s="24">
        <v>1746.8446000000001</v>
      </c>
      <c r="C11" s="47">
        <v>4.2994464675381669</v>
      </c>
      <c r="D11" s="243">
        <v>1.5421998451917496</v>
      </c>
      <c r="E11" s="26" t="s">
        <v>182</v>
      </c>
      <c r="F11" s="25" t="s">
        <v>182</v>
      </c>
      <c r="G11" s="27" t="s">
        <v>182</v>
      </c>
      <c r="H11" s="241"/>
      <c r="I11" s="40"/>
      <c r="J11" s="40"/>
      <c r="K11" s="40"/>
      <c r="L11" s="40"/>
      <c r="M11" s="40"/>
      <c r="N11" s="40"/>
    </row>
    <row r="12" spans="1:14" x14ac:dyDescent="0.25">
      <c r="A12" s="23" t="s">
        <v>41</v>
      </c>
      <c r="B12" s="24">
        <v>1663.8001000000002</v>
      </c>
      <c r="C12" s="47">
        <v>4.0950519941124979</v>
      </c>
      <c r="D12" s="243">
        <v>-5.2202669303270444</v>
      </c>
      <c r="E12" s="26" t="s">
        <v>182</v>
      </c>
      <c r="F12" s="25" t="s">
        <v>182</v>
      </c>
      <c r="G12" s="27" t="s">
        <v>182</v>
      </c>
      <c r="H12" s="241"/>
      <c r="I12" s="40"/>
      <c r="J12" s="40"/>
      <c r="K12" s="40"/>
      <c r="L12" s="40"/>
      <c r="M12" s="40"/>
      <c r="N12" s="40"/>
    </row>
    <row r="13" spans="1:14" x14ac:dyDescent="0.25">
      <c r="A13" s="23" t="s">
        <v>40</v>
      </c>
      <c r="B13" s="24">
        <v>1500.0393000000001</v>
      </c>
      <c r="C13" s="47">
        <v>3.6919933630921857</v>
      </c>
      <c r="D13" s="243">
        <v>1.6088508330092122</v>
      </c>
      <c r="E13" s="26">
        <v>49.128893753529802</v>
      </c>
      <c r="F13" s="25">
        <v>1.1191927218972495</v>
      </c>
      <c r="G13" s="27">
        <v>3.2751737740157738</v>
      </c>
      <c r="H13" s="241"/>
      <c r="I13" s="40"/>
      <c r="J13" s="40"/>
      <c r="K13" s="40"/>
      <c r="L13" s="40"/>
      <c r="M13" s="40"/>
      <c r="N13" s="40"/>
    </row>
    <row r="14" spans="1:14" x14ac:dyDescent="0.25">
      <c r="A14" s="23" t="s">
        <v>42</v>
      </c>
      <c r="B14" s="24">
        <v>1209.239</v>
      </c>
      <c r="C14" s="47">
        <v>2.9762569303299133</v>
      </c>
      <c r="D14" s="243">
        <v>-1.9149371512328095</v>
      </c>
      <c r="E14" s="26" t="s">
        <v>182</v>
      </c>
      <c r="F14" s="25" t="s">
        <v>182</v>
      </c>
      <c r="G14" s="27" t="s">
        <v>182</v>
      </c>
      <c r="H14" s="241"/>
      <c r="I14" s="40"/>
      <c r="J14" s="40"/>
      <c r="K14" s="40"/>
      <c r="L14" s="40"/>
      <c r="M14" s="40"/>
      <c r="N14" s="40"/>
    </row>
    <row r="15" spans="1:14" x14ac:dyDescent="0.25">
      <c r="A15" s="28" t="s">
        <v>43</v>
      </c>
      <c r="B15" s="29">
        <v>5084.4330999999993</v>
      </c>
      <c r="C15" s="48">
        <v>12.514134303205408</v>
      </c>
      <c r="D15" s="244">
        <v>-3.7030423681073121</v>
      </c>
      <c r="E15" s="31">
        <v>612.27419824289404</v>
      </c>
      <c r="F15" s="32">
        <v>13.94806139777342</v>
      </c>
      <c r="G15" s="33">
        <v>12.042133040218273</v>
      </c>
      <c r="H15" s="241"/>
      <c r="I15" s="40"/>
      <c r="J15" s="40"/>
      <c r="K15" s="40"/>
      <c r="L15" s="40"/>
      <c r="M15" s="40"/>
      <c r="N15" s="40"/>
    </row>
    <row r="16" spans="1:14" x14ac:dyDescent="0.25">
      <c r="A16" s="34" t="s">
        <v>44</v>
      </c>
      <c r="B16" s="35">
        <v>1754.2116000000001</v>
      </c>
      <c r="C16" s="49">
        <v>4.3175786025468295</v>
      </c>
      <c r="D16" s="36">
        <v>-1.5249086848086679</v>
      </c>
      <c r="E16" s="35">
        <v>125.36101191619601</v>
      </c>
      <c r="F16" s="37">
        <v>2.8558170442459936</v>
      </c>
      <c r="G16" s="36">
        <v>7.146287934488404</v>
      </c>
      <c r="H16" s="241"/>
      <c r="I16" s="40"/>
      <c r="J16" s="40"/>
      <c r="K16" s="40"/>
      <c r="L16" s="40"/>
      <c r="M16" s="40"/>
      <c r="N16" s="40"/>
    </row>
    <row r="17" spans="1:14" x14ac:dyDescent="0.25">
      <c r="A17" s="14" t="s">
        <v>45</v>
      </c>
      <c r="B17" s="15">
        <v>12157.270400000003</v>
      </c>
      <c r="C17" s="45">
        <v>29.922257123608091</v>
      </c>
      <c r="D17" s="16">
        <v>3.9926815404110361</v>
      </c>
      <c r="E17" s="15">
        <v>1004.7235188116302</v>
      </c>
      <c r="F17" s="17">
        <v>22.888348665334632</v>
      </c>
      <c r="G17" s="16">
        <v>8.2643840743365384</v>
      </c>
      <c r="H17" s="241"/>
      <c r="I17" s="40"/>
      <c r="J17" s="40"/>
      <c r="K17" s="40"/>
      <c r="L17" s="40"/>
      <c r="M17" s="40"/>
      <c r="N17" s="40"/>
    </row>
    <row r="18" spans="1:14" x14ac:dyDescent="0.25">
      <c r="A18" s="18" t="s">
        <v>46</v>
      </c>
      <c r="B18" s="19">
        <v>4692.0669000000007</v>
      </c>
      <c r="C18" s="46">
        <v>11.548417334122199</v>
      </c>
      <c r="D18" s="22">
        <v>1.465601419667939</v>
      </c>
      <c r="E18" s="19">
        <v>590.52265668261396</v>
      </c>
      <c r="F18" s="20">
        <v>13.452545111035089</v>
      </c>
      <c r="G18" s="22">
        <v>12.585554922130667</v>
      </c>
      <c r="H18" s="241"/>
      <c r="I18" s="40"/>
      <c r="J18" s="40"/>
      <c r="K18" s="40"/>
      <c r="L18" s="40"/>
      <c r="M18" s="40"/>
      <c r="N18" s="40"/>
    </row>
    <row r="19" spans="1:14" x14ac:dyDescent="0.25">
      <c r="A19" s="23" t="s">
        <v>47</v>
      </c>
      <c r="B19" s="24">
        <v>3595.8812000000003</v>
      </c>
      <c r="C19" s="47">
        <v>8.8504144690528879</v>
      </c>
      <c r="D19" s="27">
        <v>8.7575275997534341</v>
      </c>
      <c r="E19" s="24">
        <v>268.710865359823</v>
      </c>
      <c r="F19" s="25">
        <v>6.1214332713082555</v>
      </c>
      <c r="G19" s="27">
        <v>7.4727403497040727</v>
      </c>
      <c r="H19" s="241"/>
      <c r="I19" s="40"/>
      <c r="J19" s="40"/>
      <c r="K19" s="40"/>
      <c r="L19" s="40"/>
      <c r="M19" s="40"/>
      <c r="N19" s="40"/>
    </row>
    <row r="20" spans="1:14" x14ac:dyDescent="0.25">
      <c r="A20" s="23" t="s">
        <v>48</v>
      </c>
      <c r="B20" s="24">
        <v>2494.3944000000001</v>
      </c>
      <c r="C20" s="47">
        <v>6.139364195147631</v>
      </c>
      <c r="D20" s="27">
        <v>7.2085733546596975</v>
      </c>
      <c r="E20" s="24">
        <v>72.946189988669701</v>
      </c>
      <c r="F20" s="25">
        <v>1.6617684358013338</v>
      </c>
      <c r="G20" s="27">
        <v>2.9244048170036665</v>
      </c>
      <c r="H20" s="241"/>
      <c r="I20" s="40"/>
      <c r="J20" s="40"/>
      <c r="K20" s="40"/>
      <c r="L20" s="40"/>
      <c r="M20" s="40"/>
      <c r="N20" s="40"/>
    </row>
    <row r="21" spans="1:14" x14ac:dyDescent="0.25">
      <c r="A21" s="23" t="s">
        <v>49</v>
      </c>
      <c r="B21" s="24">
        <v>559.84119999999996</v>
      </c>
      <c r="C21" s="47">
        <v>1.3779172284256584</v>
      </c>
      <c r="D21" s="27">
        <v>-6.4862873653874109</v>
      </c>
      <c r="E21" s="24">
        <v>8.0629165253550799</v>
      </c>
      <c r="F21" s="25">
        <v>0.18367923238235165</v>
      </c>
      <c r="G21" s="27">
        <v>1.4402149261889052</v>
      </c>
      <c r="H21" s="241"/>
      <c r="I21" s="40"/>
      <c r="J21" s="40"/>
      <c r="K21" s="40"/>
      <c r="L21" s="40"/>
      <c r="M21" s="40"/>
      <c r="N21" s="40"/>
    </row>
    <row r="22" spans="1:14" x14ac:dyDescent="0.25">
      <c r="A22" s="28" t="s">
        <v>50</v>
      </c>
      <c r="B22" s="29">
        <v>815.08669999999995</v>
      </c>
      <c r="C22" s="48">
        <v>2.0061438968597098</v>
      </c>
      <c r="D22" s="33">
        <v>-2.3306422691688922</v>
      </c>
      <c r="E22" s="29">
        <v>64.480890255168404</v>
      </c>
      <c r="F22" s="30">
        <v>1.4689226148076</v>
      </c>
      <c r="G22" s="33">
        <v>7.9109241084621322</v>
      </c>
      <c r="H22" s="241"/>
      <c r="I22" s="40"/>
      <c r="J22" s="40"/>
      <c r="K22" s="40"/>
      <c r="L22" s="40"/>
      <c r="M22" s="40"/>
      <c r="N22" s="40"/>
    </row>
    <row r="23" spans="1:14" x14ac:dyDescent="0.25">
      <c r="A23" s="34" t="s">
        <v>51</v>
      </c>
      <c r="B23" s="35">
        <v>40629.523200000003</v>
      </c>
      <c r="C23" s="43">
        <v>100</v>
      </c>
      <c r="D23" s="245">
        <v>-0.48882254982763884</v>
      </c>
      <c r="E23" s="35">
        <v>4389.6723765543047</v>
      </c>
      <c r="F23" s="39">
        <v>100</v>
      </c>
      <c r="G23" s="38">
        <v>10.804144451673762</v>
      </c>
      <c r="H23" s="241"/>
      <c r="I23" s="40"/>
      <c r="J23" s="40"/>
      <c r="K23" s="40"/>
      <c r="L23" s="40"/>
      <c r="M23" s="40"/>
      <c r="N23" s="40"/>
    </row>
    <row r="24" spans="1:14" x14ac:dyDescent="0.25">
      <c r="B24" s="40"/>
      <c r="C24" s="8"/>
      <c r="E24" s="40"/>
    </row>
    <row r="25" spans="1:14" ht="30.75" customHeight="1" x14ac:dyDescent="0.25">
      <c r="A25" s="268" t="s">
        <v>52</v>
      </c>
      <c r="B25" s="268"/>
      <c r="C25" s="268"/>
      <c r="D25" s="268"/>
      <c r="E25" s="268"/>
      <c r="F25" s="268"/>
      <c r="G25" s="268"/>
      <c r="H25" s="41"/>
    </row>
    <row r="26" spans="1:14" ht="12.75" customHeight="1" x14ac:dyDescent="0.25">
      <c r="A26" s="2" t="s">
        <v>53</v>
      </c>
      <c r="B26" s="76"/>
      <c r="C26" s="76"/>
      <c r="D26" s="76"/>
      <c r="E26" s="76"/>
      <c r="F26" s="76"/>
      <c r="G26" s="76"/>
      <c r="H26" s="41"/>
    </row>
    <row r="27" spans="1:14" x14ac:dyDescent="0.25">
      <c r="A27" s="42" t="s">
        <v>54</v>
      </c>
    </row>
    <row r="28" spans="1:14" x14ac:dyDescent="0.25">
      <c r="A28" s="42" t="s">
        <v>174</v>
      </c>
    </row>
    <row r="30" spans="1:14" x14ac:dyDescent="0.25">
      <c r="C30" s="78"/>
    </row>
    <row r="31" spans="1:14" x14ac:dyDescent="0.25">
      <c r="C31" s="78"/>
    </row>
    <row r="32" spans="1:14" x14ac:dyDescent="0.25">
      <c r="C32" s="78"/>
    </row>
    <row r="33" spans="3:3" x14ac:dyDescent="0.25">
      <c r="C33" s="78"/>
    </row>
    <row r="34" spans="3:3" x14ac:dyDescent="0.25">
      <c r="C34" s="78"/>
    </row>
    <row r="35" spans="3:3" x14ac:dyDescent="0.25">
      <c r="C35" s="78"/>
    </row>
    <row r="36" spans="3:3" x14ac:dyDescent="0.25">
      <c r="C36" s="78"/>
    </row>
    <row r="37" spans="3:3" x14ac:dyDescent="0.25">
      <c r="C37" s="78"/>
    </row>
    <row r="38" spans="3:3" x14ac:dyDescent="0.25">
      <c r="C38" s="78"/>
    </row>
    <row r="39" spans="3:3" x14ac:dyDescent="0.25">
      <c r="C39" s="78"/>
    </row>
    <row r="40" spans="3:3" x14ac:dyDescent="0.25">
      <c r="C40" s="78"/>
    </row>
    <row r="41" spans="3:3" x14ac:dyDescent="0.25">
      <c r="C41" s="78"/>
    </row>
    <row r="42" spans="3:3" x14ac:dyDescent="0.25">
      <c r="C42" s="78"/>
    </row>
    <row r="43" spans="3:3" x14ac:dyDescent="0.25">
      <c r="C43" s="78"/>
    </row>
  </sheetData>
  <sortState xmlns:xlrd2="http://schemas.microsoft.com/office/spreadsheetml/2017/richdata2" ref="A6:G14">
    <sortCondition descending="1" ref="B6:B14"/>
  </sortState>
  <mergeCells count="5">
    <mergeCell ref="A1:G1"/>
    <mergeCell ref="A3:A4"/>
    <mergeCell ref="B3:D3"/>
    <mergeCell ref="E3:G3"/>
    <mergeCell ref="A25:G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Normal="100" workbookViewId="0"/>
  </sheetViews>
  <sheetFormatPr baseColWidth="10" defaultColWidth="11.44140625" defaultRowHeight="13.2" x14ac:dyDescent="0.25"/>
  <cols>
    <col min="1" max="1" width="54" style="2" customWidth="1"/>
    <col min="2" max="2" width="11.44140625" style="2" customWidth="1"/>
    <col min="3" max="3" width="16.33203125" style="2" customWidth="1"/>
    <col min="4" max="16384" width="11.44140625" style="2"/>
  </cols>
  <sheetData>
    <row r="1" spans="1:4" x14ac:dyDescent="0.25">
      <c r="A1" s="10" t="s">
        <v>146</v>
      </c>
    </row>
    <row r="3" spans="1:4" ht="26.25" customHeight="1" x14ac:dyDescent="0.25">
      <c r="A3" s="184" t="s">
        <v>56</v>
      </c>
      <c r="B3" s="203" t="s">
        <v>189</v>
      </c>
      <c r="C3" s="203" t="s">
        <v>190</v>
      </c>
    </row>
    <row r="4" spans="1:4" x14ac:dyDescent="0.25">
      <c r="A4" s="170" t="s">
        <v>57</v>
      </c>
      <c r="B4" s="179">
        <v>0.53112078800898532</v>
      </c>
      <c r="C4" s="180">
        <v>7155.6591934931575</v>
      </c>
      <c r="D4" s="40"/>
    </row>
    <row r="5" spans="1:4" x14ac:dyDescent="0.25">
      <c r="A5" s="181" t="s">
        <v>58</v>
      </c>
      <c r="B5" s="179">
        <v>0.17510561984276063</v>
      </c>
      <c r="C5" s="182">
        <v>2359.1547662016392</v>
      </c>
    </row>
    <row r="6" spans="1:4" x14ac:dyDescent="0.25">
      <c r="A6" s="181" t="s">
        <v>59</v>
      </c>
      <c r="B6" s="179">
        <v>0.35601413645429497</v>
      </c>
      <c r="C6" s="182">
        <v>4796.4905272915157</v>
      </c>
    </row>
    <row r="7" spans="1:4" x14ac:dyDescent="0.25">
      <c r="A7" s="170" t="s">
        <v>60</v>
      </c>
      <c r="B7" s="179">
        <v>0.41804398907019846</v>
      </c>
      <c r="C7" s="180">
        <v>5632.2034106187384</v>
      </c>
      <c r="D7" s="10"/>
    </row>
    <row r="8" spans="1:4" x14ac:dyDescent="0.25">
      <c r="A8" s="181" t="s">
        <v>58</v>
      </c>
      <c r="B8" s="179">
        <v>0.23398470866778598</v>
      </c>
      <c r="C8" s="182">
        <v>3152.4181871923556</v>
      </c>
    </row>
    <row r="9" spans="1:4" x14ac:dyDescent="0.25">
      <c r="A9" s="181" t="s">
        <v>59</v>
      </c>
      <c r="B9" s="179">
        <v>0.18405928040241248</v>
      </c>
      <c r="C9" s="182">
        <v>2479.7852234263823</v>
      </c>
    </row>
    <row r="10" spans="1:4" x14ac:dyDescent="0.25">
      <c r="A10" s="170" t="s">
        <v>61</v>
      </c>
      <c r="B10" s="179">
        <v>2.9982358729310751E-2</v>
      </c>
      <c r="C10" s="180">
        <v>403.94491371400198</v>
      </c>
      <c r="D10" s="10"/>
    </row>
    <row r="11" spans="1:4" x14ac:dyDescent="0.25">
      <c r="A11" s="170" t="s">
        <v>62</v>
      </c>
      <c r="B11" s="179">
        <v>1.664845132801996E-2</v>
      </c>
      <c r="C11" s="180">
        <v>224.30047268410436</v>
      </c>
    </row>
    <row r="12" spans="1:4" x14ac:dyDescent="0.25">
      <c r="A12" s="170" t="s">
        <v>63</v>
      </c>
      <c r="B12" s="179">
        <v>4.2044128634855646E-3</v>
      </c>
      <c r="C12" s="183">
        <v>56.645016047333471</v>
      </c>
    </row>
    <row r="13" spans="1:4" x14ac:dyDescent="0.25">
      <c r="A13" s="71" t="s">
        <v>64</v>
      </c>
      <c r="B13" s="179">
        <v>1</v>
      </c>
      <c r="C13" s="180">
        <v>13472.753006557336</v>
      </c>
    </row>
    <row r="17" spans="1:12" x14ac:dyDescent="0.25">
      <c r="A17" s="257" t="s">
        <v>146</v>
      </c>
      <c r="B17" s="257"/>
      <c r="C17" s="257"/>
      <c r="D17" s="257"/>
      <c r="E17" s="257"/>
      <c r="F17" s="257"/>
      <c r="G17" s="257"/>
      <c r="H17" s="257"/>
      <c r="I17" s="257"/>
      <c r="J17" s="226"/>
      <c r="K17" s="226"/>
      <c r="L17" s="226"/>
    </row>
    <row r="33" spans="1:1" x14ac:dyDescent="0.25">
      <c r="A33" s="2" t="s">
        <v>147</v>
      </c>
    </row>
    <row r="34" spans="1:1" s="42" customFormat="1" x14ac:dyDescent="0.25">
      <c r="A34" s="42" t="s">
        <v>54</v>
      </c>
    </row>
    <row r="35" spans="1:1" x14ac:dyDescent="0.25">
      <c r="A35" s="42" t="s">
        <v>176</v>
      </c>
    </row>
  </sheetData>
  <mergeCells count="1">
    <mergeCell ref="A17:I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7"/>
  <sheetViews>
    <sheetView workbookViewId="0">
      <selection activeCell="B10" sqref="B10"/>
    </sheetView>
  </sheetViews>
  <sheetFormatPr baseColWidth="10" defaultColWidth="11.44140625" defaultRowHeight="13.2" x14ac:dyDescent="0.25"/>
  <cols>
    <col min="1" max="1" width="53.88671875" style="2" customWidth="1"/>
    <col min="2" max="4" width="17" style="2" customWidth="1"/>
    <col min="5" max="16384" width="11.44140625" style="2"/>
  </cols>
  <sheetData>
    <row r="1" spans="1:15" x14ac:dyDescent="0.25">
      <c r="A1" s="279" t="s">
        <v>150</v>
      </c>
      <c r="B1" s="280"/>
      <c r="C1" s="280"/>
      <c r="D1" s="280"/>
      <c r="E1" s="10"/>
    </row>
    <row r="2" spans="1:15" x14ac:dyDescent="0.25">
      <c r="A2" s="156"/>
      <c r="B2" s="157"/>
      <c r="C2" s="157"/>
      <c r="D2" s="157"/>
      <c r="E2" s="10"/>
    </row>
    <row r="3" spans="1:15" ht="39.6" x14ac:dyDescent="0.25">
      <c r="A3" s="28"/>
      <c r="B3" s="13" t="s">
        <v>30</v>
      </c>
      <c r="C3" s="13" t="s">
        <v>65</v>
      </c>
      <c r="D3" s="13" t="s">
        <v>149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 x14ac:dyDescent="0.25">
      <c r="A4" s="89" t="s">
        <v>66</v>
      </c>
      <c r="B4" s="90">
        <v>10933.6049</v>
      </c>
      <c r="C4" s="91">
        <v>52.433207922609277</v>
      </c>
      <c r="D4" s="92">
        <v>0.3</v>
      </c>
      <c r="E4" s="150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5" x14ac:dyDescent="0.25">
      <c r="A5" s="93" t="s">
        <v>67</v>
      </c>
      <c r="B5" s="94">
        <v>6450.2861999999996</v>
      </c>
      <c r="C5" s="95">
        <v>30.932999735973382</v>
      </c>
      <c r="D5" s="96">
        <v>1</v>
      </c>
      <c r="E5" s="149"/>
      <c r="F5" s="149"/>
      <c r="G5" s="240"/>
      <c r="H5" s="149"/>
      <c r="I5" s="149"/>
      <c r="J5" s="149"/>
      <c r="K5" s="149"/>
      <c r="L5" s="149"/>
      <c r="M5" s="149"/>
      <c r="N5" s="149"/>
      <c r="O5" s="149"/>
    </row>
    <row r="6" spans="1:15" x14ac:dyDescent="0.25">
      <c r="A6" s="93" t="s">
        <v>68</v>
      </c>
      <c r="B6" s="94">
        <v>4157.6046999999999</v>
      </c>
      <c r="C6" s="95">
        <v>19.938213762884146</v>
      </c>
      <c r="D6" s="96">
        <v>-0.5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</row>
    <row r="7" spans="1:15" x14ac:dyDescent="0.25">
      <c r="A7" s="89" t="s">
        <v>69</v>
      </c>
      <c r="B7" s="90">
        <v>8917.788300000002</v>
      </c>
      <c r="C7" s="91">
        <v>42.76615557451801</v>
      </c>
      <c r="D7" s="92">
        <v>-1.3</v>
      </c>
      <c r="E7" s="150"/>
      <c r="F7" s="149"/>
      <c r="G7" s="149"/>
      <c r="H7" s="149"/>
      <c r="I7" s="149"/>
      <c r="J7" s="149"/>
      <c r="K7" s="149"/>
      <c r="L7" s="149"/>
      <c r="M7" s="149"/>
      <c r="N7" s="149"/>
      <c r="O7" s="149"/>
    </row>
    <row r="8" spans="1:15" ht="26.4" x14ac:dyDescent="0.25">
      <c r="A8" s="93" t="s">
        <v>202</v>
      </c>
      <c r="B8" s="94">
        <v>6124.507599999999</v>
      </c>
      <c r="C8" s="95">
        <v>29.370695516389169</v>
      </c>
      <c r="D8" s="96">
        <v>-2.7</v>
      </c>
      <c r="E8" s="149"/>
      <c r="F8" s="149"/>
      <c r="G8" s="240"/>
      <c r="H8" s="149"/>
      <c r="I8" s="149"/>
      <c r="J8" s="149"/>
      <c r="K8" s="149"/>
      <c r="L8" s="149"/>
      <c r="M8" s="149"/>
      <c r="N8" s="149"/>
      <c r="O8" s="149"/>
    </row>
    <row r="9" spans="1:15" x14ac:dyDescent="0.25">
      <c r="A9" s="89" t="s">
        <v>70</v>
      </c>
      <c r="B9" s="90">
        <v>1001.05</v>
      </c>
      <c r="C9" s="91">
        <v>4.8006365028727185</v>
      </c>
      <c r="D9" s="92">
        <v>-0.8</v>
      </c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</row>
    <row r="10" spans="1:15" x14ac:dyDescent="0.25">
      <c r="A10" s="97" t="s">
        <v>71</v>
      </c>
      <c r="B10" s="98">
        <v>20852.443200000002</v>
      </c>
      <c r="C10" s="99">
        <v>100</v>
      </c>
      <c r="D10" s="100">
        <v>-0.4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</row>
    <row r="11" spans="1:15" x14ac:dyDescent="0.25">
      <c r="A11" s="77"/>
      <c r="B11" s="151"/>
      <c r="C11" s="151"/>
      <c r="D11" s="77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</row>
    <row r="12" spans="1:15" s="42" customFormat="1" ht="14.25" customHeight="1" x14ac:dyDescent="0.25">
      <c r="A12" s="42" t="s">
        <v>72</v>
      </c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</row>
    <row r="13" spans="1:15" x14ac:dyDescent="0.25">
      <c r="A13" s="42" t="s">
        <v>177</v>
      </c>
    </row>
    <row r="16" spans="1:15" x14ac:dyDescent="0.25">
      <c r="B16" s="40"/>
      <c r="C16" s="40"/>
      <c r="D16" s="40"/>
    </row>
    <row r="17" spans="2:4" x14ac:dyDescent="0.25">
      <c r="B17" s="40"/>
      <c r="C17" s="40"/>
      <c r="D17" s="4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6"/>
  <sheetViews>
    <sheetView workbookViewId="0">
      <selection activeCell="A8" sqref="A8"/>
    </sheetView>
  </sheetViews>
  <sheetFormatPr baseColWidth="10" defaultColWidth="11.44140625" defaultRowHeight="13.2" x14ac:dyDescent="0.25"/>
  <cols>
    <col min="1" max="1" width="59.5546875" style="2" customWidth="1"/>
    <col min="2" max="2" width="18.44140625" style="2" customWidth="1"/>
    <col min="3" max="8" width="16.5546875" style="2" customWidth="1"/>
    <col min="9" max="16384" width="11.44140625" style="2"/>
  </cols>
  <sheetData>
    <row r="1" spans="1:7" x14ac:dyDescent="0.25">
      <c r="A1" s="10" t="s">
        <v>195</v>
      </c>
    </row>
    <row r="2" spans="1:7" x14ac:dyDescent="0.25">
      <c r="F2" s="2" t="s">
        <v>186</v>
      </c>
    </row>
    <row r="3" spans="1:7" ht="26.4" x14ac:dyDescent="0.25">
      <c r="A3" s="184"/>
      <c r="B3" s="203" t="s">
        <v>73</v>
      </c>
      <c r="C3" s="203" t="s">
        <v>74</v>
      </c>
      <c r="D3" s="204" t="s">
        <v>75</v>
      </c>
      <c r="E3" s="203" t="s">
        <v>76</v>
      </c>
      <c r="F3" s="205" t="s">
        <v>77</v>
      </c>
    </row>
    <row r="4" spans="1:7" x14ac:dyDescent="0.25">
      <c r="A4" s="187" t="s">
        <v>78</v>
      </c>
      <c r="B4" s="188">
        <v>49.850472167815134</v>
      </c>
      <c r="C4" s="189">
        <v>19.338060658045713</v>
      </c>
      <c r="D4" s="189">
        <v>22.810304148981341</v>
      </c>
      <c r="E4" s="190">
        <v>7.9701309519538519</v>
      </c>
      <c r="F4" s="191">
        <v>14020.332999999999</v>
      </c>
      <c r="G4" s="74"/>
    </row>
    <row r="5" spans="1:7" x14ac:dyDescent="0.25">
      <c r="A5" s="192" t="s">
        <v>67</v>
      </c>
      <c r="B5" s="193">
        <v>72.933555941514854</v>
      </c>
      <c r="C5" s="194">
        <v>0.17768877843995751</v>
      </c>
      <c r="D5" s="194">
        <v>24.455837677729232</v>
      </c>
      <c r="E5" s="195">
        <v>2.4326410484850056</v>
      </c>
      <c r="F5" s="196">
        <v>6797.9531999999999</v>
      </c>
      <c r="G5" s="74"/>
    </row>
    <row r="6" spans="1:7" x14ac:dyDescent="0.25">
      <c r="A6" s="192" t="s">
        <v>79</v>
      </c>
      <c r="B6" s="193">
        <v>42.040132633673025</v>
      </c>
      <c r="C6" s="194">
        <v>6.2345259035730543</v>
      </c>
      <c r="D6" s="194">
        <v>32.304455218896827</v>
      </c>
      <c r="E6" s="195">
        <v>19.344633747349018</v>
      </c>
      <c r="F6" s="196">
        <v>4466.7389999999996</v>
      </c>
      <c r="G6" s="74"/>
    </row>
    <row r="7" spans="1:7" x14ac:dyDescent="0.25">
      <c r="A7" s="197" t="s">
        <v>69</v>
      </c>
      <c r="B7" s="188">
        <v>48.748645579522339</v>
      </c>
      <c r="C7" s="189">
        <v>1.0359272663218144</v>
      </c>
      <c r="D7" s="189">
        <v>27.269381136349089</v>
      </c>
      <c r="E7" s="190">
        <v>21.678762347229991</v>
      </c>
      <c r="F7" s="198">
        <v>9096.7873</v>
      </c>
      <c r="G7" s="74"/>
    </row>
    <row r="8" spans="1:7" ht="30.6" customHeight="1" x14ac:dyDescent="0.25">
      <c r="A8" s="206" t="s">
        <v>203</v>
      </c>
      <c r="B8" s="193">
        <v>68.156727129420162</v>
      </c>
      <c r="C8" s="194">
        <v>0.62568674399731139</v>
      </c>
      <c r="D8" s="194">
        <v>28.025483168778042</v>
      </c>
      <c r="E8" s="195">
        <v>2.3475801063652315</v>
      </c>
      <c r="F8" s="196">
        <v>6204.0950000000003</v>
      </c>
      <c r="G8" s="74"/>
    </row>
    <row r="9" spans="1:7" x14ac:dyDescent="0.25">
      <c r="A9" s="197" t="s">
        <v>70</v>
      </c>
      <c r="B9" s="188">
        <v>7.1968406378086787</v>
      </c>
      <c r="C9" s="189">
        <v>2.525473167306671</v>
      </c>
      <c r="D9" s="189">
        <v>50.495298834470191</v>
      </c>
      <c r="E9" s="190">
        <v>39.090963876238391</v>
      </c>
      <c r="F9" s="198">
        <v>1198.0646000000002</v>
      </c>
      <c r="G9" s="74"/>
    </row>
    <row r="10" spans="1:7" x14ac:dyDescent="0.25">
      <c r="A10" s="178" t="s">
        <v>71</v>
      </c>
      <c r="B10" s="199">
        <v>47.336615564868687</v>
      </c>
      <c r="C10" s="200">
        <v>11.662479276478791</v>
      </c>
      <c r="D10" s="200">
        <v>25.842635068754916</v>
      </c>
      <c r="E10" s="201">
        <v>14.632193070429828</v>
      </c>
      <c r="F10" s="202">
        <v>24315.1849</v>
      </c>
      <c r="G10" s="207"/>
    </row>
    <row r="11" spans="1:7" x14ac:dyDescent="0.25">
      <c r="A11" s="281"/>
      <c r="B11" s="281"/>
      <c r="C11" s="281"/>
      <c r="D11" s="281"/>
      <c r="E11" s="281"/>
      <c r="F11" s="281"/>
      <c r="G11" s="282"/>
    </row>
    <row r="33" spans="1:8" x14ac:dyDescent="0.25">
      <c r="A33" s="268" t="s">
        <v>151</v>
      </c>
      <c r="B33" s="268"/>
      <c r="C33" s="268"/>
      <c r="D33" s="268"/>
      <c r="E33" s="268"/>
      <c r="F33" s="268"/>
      <c r="G33" s="268"/>
      <c r="H33" s="10"/>
    </row>
    <row r="34" spans="1:8" x14ac:dyDescent="0.25">
      <c r="A34" s="268"/>
      <c r="B34" s="268"/>
      <c r="C34" s="268"/>
      <c r="D34" s="268"/>
      <c r="E34" s="268"/>
      <c r="F34" s="268"/>
      <c r="G34" s="268"/>
    </row>
    <row r="35" spans="1:8" s="42" customFormat="1" x14ac:dyDescent="0.25">
      <c r="A35" s="283" t="s">
        <v>80</v>
      </c>
      <c r="B35" s="283"/>
      <c r="C35" s="283"/>
      <c r="D35" s="283"/>
      <c r="E35" s="283"/>
      <c r="F35" s="283"/>
      <c r="G35" s="283"/>
      <c r="H35" s="236"/>
    </row>
    <row r="36" spans="1:8" x14ac:dyDescent="0.25">
      <c r="A36" s="283" t="s">
        <v>176</v>
      </c>
      <c r="B36" s="259"/>
      <c r="C36" s="259"/>
      <c r="D36" s="259"/>
      <c r="E36" s="259"/>
      <c r="F36" s="259"/>
      <c r="G36" s="259"/>
    </row>
  </sheetData>
  <mergeCells count="4">
    <mergeCell ref="A11:G11"/>
    <mergeCell ref="A33:G34"/>
    <mergeCell ref="A35:G35"/>
    <mergeCell ref="A36:G3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2"/>
  <sheetViews>
    <sheetView workbookViewId="0">
      <selection activeCell="A20" sqref="A20"/>
    </sheetView>
  </sheetViews>
  <sheetFormatPr baseColWidth="10" defaultColWidth="11.44140625" defaultRowHeight="13.2" x14ac:dyDescent="0.25"/>
  <cols>
    <col min="1" max="1" width="53.5546875" style="2" customWidth="1"/>
    <col min="2" max="2" width="21" style="2" customWidth="1"/>
    <col min="3" max="3" width="18.5546875" style="2" customWidth="1"/>
    <col min="4" max="4" width="21" style="2" customWidth="1"/>
    <col min="5" max="5" width="18.109375" style="2" customWidth="1"/>
    <col min="6" max="6" width="18.6640625" style="2" customWidth="1"/>
    <col min="7" max="7" width="13.33203125" style="2" customWidth="1"/>
    <col min="8" max="16384" width="11.44140625" style="2"/>
  </cols>
  <sheetData>
    <row r="1" spans="1:14" x14ac:dyDescent="0.25">
      <c r="A1" s="273" t="s">
        <v>148</v>
      </c>
      <c r="B1" s="273"/>
      <c r="C1" s="273"/>
      <c r="D1" s="273"/>
      <c r="E1" s="273"/>
      <c r="F1" s="273"/>
    </row>
    <row r="3" spans="1:14" ht="39.6" x14ac:dyDescent="0.25">
      <c r="A3" s="149"/>
      <c r="B3" s="284" t="s">
        <v>81</v>
      </c>
      <c r="C3" s="284"/>
      <c r="D3" s="284" t="s">
        <v>82</v>
      </c>
      <c r="E3" s="284"/>
      <c r="F3" s="106" t="s">
        <v>200</v>
      </c>
      <c r="K3" s="152"/>
      <c r="L3" s="152"/>
      <c r="M3" s="152"/>
      <c r="N3" s="152"/>
    </row>
    <row r="4" spans="1:14" ht="26.4" x14ac:dyDescent="0.25">
      <c r="A4" s="149"/>
      <c r="B4" s="106" t="s">
        <v>83</v>
      </c>
      <c r="C4" s="106" t="s">
        <v>199</v>
      </c>
      <c r="D4" s="106" t="s">
        <v>83</v>
      </c>
      <c r="E4" s="106" t="s">
        <v>199</v>
      </c>
      <c r="F4" s="107"/>
    </row>
    <row r="5" spans="1:14" x14ac:dyDescent="0.25">
      <c r="A5" s="101" t="s">
        <v>84</v>
      </c>
      <c r="B5" s="102">
        <v>311700.70148302842</v>
      </c>
      <c r="C5" s="246">
        <v>2.8021695869282937</v>
      </c>
      <c r="D5" s="102">
        <v>222409.25797961565</v>
      </c>
      <c r="E5" s="246">
        <v>5.021092107604197</v>
      </c>
      <c r="F5" s="249">
        <v>71.353467259272591</v>
      </c>
    </row>
    <row r="6" spans="1:14" x14ac:dyDescent="0.25">
      <c r="A6" s="23" t="s">
        <v>33</v>
      </c>
      <c r="B6" s="103">
        <v>178511.1</v>
      </c>
      <c r="C6" s="247">
        <v>0.27936036419649035</v>
      </c>
      <c r="D6" s="103">
        <v>121791.2</v>
      </c>
      <c r="E6" s="250">
        <v>1.1464087938955592</v>
      </c>
      <c r="F6" s="251">
        <v>68.226121512891908</v>
      </c>
    </row>
    <row r="7" spans="1:14" x14ac:dyDescent="0.25">
      <c r="A7" s="23" t="s">
        <v>45</v>
      </c>
      <c r="B7" s="103">
        <v>120821.2</v>
      </c>
      <c r="C7" s="247">
        <v>6.7145031182900938</v>
      </c>
      <c r="D7" s="103">
        <v>93456.9</v>
      </c>
      <c r="E7" s="250">
        <v>10.628291525752754</v>
      </c>
      <c r="F7" s="252">
        <v>77.351408527642491</v>
      </c>
    </row>
    <row r="8" spans="1:14" x14ac:dyDescent="0.25">
      <c r="A8" s="23" t="s">
        <v>44</v>
      </c>
      <c r="B8" s="103">
        <v>12368.3</v>
      </c>
      <c r="C8" s="247">
        <v>3.3145386960698353</v>
      </c>
      <c r="D8" s="103">
        <v>7161.2</v>
      </c>
      <c r="E8" s="250">
        <v>3.9859439208909997</v>
      </c>
      <c r="F8" s="253">
        <v>57.899630507021982</v>
      </c>
    </row>
    <row r="9" spans="1:14" x14ac:dyDescent="0.25">
      <c r="A9" s="101" t="s">
        <v>85</v>
      </c>
      <c r="B9" s="102">
        <v>201529.4</v>
      </c>
      <c r="C9" s="246">
        <v>1.8000000000000003</v>
      </c>
      <c r="D9" s="102">
        <v>133969.20000000001</v>
      </c>
      <c r="E9" s="246">
        <v>2.1</v>
      </c>
      <c r="F9" s="254">
        <v>66.47625606983398</v>
      </c>
    </row>
    <row r="10" spans="1:14" x14ac:dyDescent="0.25">
      <c r="A10" s="23" t="s">
        <v>66</v>
      </c>
      <c r="B10" s="103">
        <v>85480.2</v>
      </c>
      <c r="C10" s="247">
        <v>1.9</v>
      </c>
      <c r="D10" s="103">
        <v>53483.7</v>
      </c>
      <c r="E10" s="247">
        <v>2.7</v>
      </c>
      <c r="F10" s="252">
        <v>62.56852464079401</v>
      </c>
    </row>
    <row r="11" spans="1:14" x14ac:dyDescent="0.25">
      <c r="A11" s="104" t="s">
        <v>67</v>
      </c>
      <c r="B11" s="105">
        <v>57776.7</v>
      </c>
      <c r="C11" s="248">
        <v>2.2000000000000002</v>
      </c>
      <c r="D11" s="105">
        <v>34326.9</v>
      </c>
      <c r="E11" s="248">
        <v>3.6000000000000005</v>
      </c>
      <c r="F11" s="255">
        <v>59.413050589597539</v>
      </c>
    </row>
    <row r="12" spans="1:14" x14ac:dyDescent="0.25">
      <c r="A12" s="104" t="s">
        <v>68</v>
      </c>
      <c r="B12" s="105">
        <v>24945</v>
      </c>
      <c r="C12" s="248">
        <v>1.3</v>
      </c>
      <c r="D12" s="105">
        <v>17398.2</v>
      </c>
      <c r="E12" s="248">
        <v>1.5</v>
      </c>
      <c r="F12" s="255">
        <v>69.746241731809988</v>
      </c>
    </row>
    <row r="13" spans="1:14" x14ac:dyDescent="0.25">
      <c r="A13" s="23" t="s">
        <v>69</v>
      </c>
      <c r="B13" s="103">
        <v>106349.90000000001</v>
      </c>
      <c r="C13" s="247">
        <v>1.9</v>
      </c>
      <c r="D13" s="103">
        <v>74632.7</v>
      </c>
      <c r="E13" s="247">
        <v>1.9</v>
      </c>
      <c r="F13" s="252">
        <v>70.176558699161902</v>
      </c>
    </row>
    <row r="14" spans="1:14" ht="26.4" x14ac:dyDescent="0.25">
      <c r="A14" s="104" t="s">
        <v>201</v>
      </c>
      <c r="B14" s="105">
        <v>76342.5</v>
      </c>
      <c r="C14" s="248">
        <v>1.4</v>
      </c>
      <c r="D14" s="105">
        <v>59136.5</v>
      </c>
      <c r="E14" s="248">
        <v>1.2</v>
      </c>
      <c r="F14" s="255">
        <v>77.462095163244598</v>
      </c>
    </row>
    <row r="15" spans="1:14" x14ac:dyDescent="0.25">
      <c r="A15" s="23" t="s">
        <v>70</v>
      </c>
      <c r="B15" s="103">
        <v>9699.2999999999993</v>
      </c>
      <c r="C15" s="247">
        <v>-0.2</v>
      </c>
      <c r="D15" s="103">
        <v>5852.8</v>
      </c>
      <c r="E15" s="247">
        <v>-1.9</v>
      </c>
      <c r="F15" s="252">
        <v>60.342498943222708</v>
      </c>
    </row>
    <row r="16" spans="1:14" x14ac:dyDescent="0.25">
      <c r="A16" s="101" t="s">
        <v>51</v>
      </c>
      <c r="B16" s="102">
        <v>513230.10148302838</v>
      </c>
      <c r="C16" s="246">
        <v>2.4025010868733432</v>
      </c>
      <c r="D16" s="102">
        <v>356378.45797961566</v>
      </c>
      <c r="E16" s="246">
        <v>3.8854057408762133</v>
      </c>
      <c r="F16" s="256">
        <v>69.438339051007603</v>
      </c>
    </row>
    <row r="17" spans="1:8" s="42" customFormat="1" x14ac:dyDescent="0.25">
      <c r="A17" s="285" t="s">
        <v>2</v>
      </c>
      <c r="B17" s="285"/>
      <c r="C17" s="285"/>
      <c r="D17" s="285"/>
      <c r="E17" s="285"/>
      <c r="F17" s="285"/>
    </row>
    <row r="18" spans="1:8" x14ac:dyDescent="0.25">
      <c r="A18" s="42" t="s">
        <v>176</v>
      </c>
    </row>
    <row r="21" spans="1:8" x14ac:dyDescent="0.25">
      <c r="B21" s="40"/>
      <c r="C21" s="88"/>
      <c r="D21" s="40"/>
      <c r="E21" s="88"/>
      <c r="F21" s="88"/>
    </row>
    <row r="22" spans="1:8" x14ac:dyDescent="0.25">
      <c r="A22" s="40"/>
      <c r="C22" s="88"/>
      <c r="D22" s="40"/>
      <c r="E22" s="88"/>
      <c r="F22" s="88"/>
      <c r="G22" s="88"/>
      <c r="H22" s="88"/>
    </row>
    <row r="23" spans="1:8" x14ac:dyDescent="0.25">
      <c r="G23" s="85"/>
      <c r="H23" s="85"/>
    </row>
    <row r="24" spans="1:8" x14ac:dyDescent="0.25">
      <c r="G24" s="85"/>
      <c r="H24" s="85"/>
    </row>
    <row r="25" spans="1:8" x14ac:dyDescent="0.25">
      <c r="G25" s="85"/>
      <c r="H25" s="85"/>
    </row>
    <row r="26" spans="1:8" x14ac:dyDescent="0.25">
      <c r="G26" s="85"/>
      <c r="H26" s="85"/>
    </row>
    <row r="27" spans="1:8" x14ac:dyDescent="0.25">
      <c r="B27" s="40"/>
      <c r="C27" s="88"/>
      <c r="D27" s="40"/>
      <c r="E27" s="88"/>
      <c r="F27" s="88"/>
    </row>
    <row r="28" spans="1:8" x14ac:dyDescent="0.25">
      <c r="B28" s="40"/>
      <c r="C28" s="88"/>
      <c r="D28" s="40"/>
      <c r="E28" s="88"/>
      <c r="F28" s="88"/>
    </row>
    <row r="29" spans="1:8" x14ac:dyDescent="0.25">
      <c r="B29" s="40"/>
      <c r="C29" s="88"/>
      <c r="D29" s="40"/>
      <c r="E29" s="88"/>
      <c r="F29" s="88"/>
    </row>
    <row r="30" spans="1:8" x14ac:dyDescent="0.25">
      <c r="B30" s="40"/>
      <c r="C30" s="88"/>
      <c r="D30" s="40"/>
      <c r="E30" s="88"/>
      <c r="F30" s="88"/>
    </row>
    <row r="31" spans="1:8" x14ac:dyDescent="0.25">
      <c r="B31" s="40"/>
      <c r="C31" s="88"/>
      <c r="D31" s="40"/>
      <c r="E31" s="88"/>
      <c r="F31" s="88"/>
    </row>
    <row r="32" spans="1:8" x14ac:dyDescent="0.25">
      <c r="B32" s="40"/>
      <c r="C32" s="88"/>
      <c r="D32" s="40"/>
      <c r="E32" s="88"/>
      <c r="F32" s="88"/>
    </row>
  </sheetData>
  <mergeCells count="4">
    <mergeCell ref="A1:F1"/>
    <mergeCell ref="B3:C3"/>
    <mergeCell ref="D3:E3"/>
    <mergeCell ref="A17:F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813C-2F4E-4030-BFD5-1A4C0F755D93}">
  <dimension ref="A1:P44"/>
  <sheetViews>
    <sheetView showGridLines="0" topLeftCell="A28" workbookViewId="0"/>
  </sheetViews>
  <sheetFormatPr baseColWidth="10" defaultColWidth="9.109375" defaultRowHeight="13.2" x14ac:dyDescent="0.25"/>
  <cols>
    <col min="1" max="1" width="36.109375" style="3" customWidth="1"/>
    <col min="2" max="3" width="18" style="3" customWidth="1"/>
    <col min="4" max="4" width="22.109375" style="3" customWidth="1"/>
    <col min="5" max="5" width="9.5546875" style="3" bestFit="1" customWidth="1"/>
    <col min="6" max="8" width="9.109375" style="3"/>
    <col min="9" max="9" width="9.5546875" style="3" bestFit="1" customWidth="1"/>
    <col min="10" max="10" width="27.44140625" style="3" customWidth="1"/>
    <col min="11" max="12" width="9.109375" style="3"/>
    <col min="13" max="13" width="8.5546875" style="3" customWidth="1"/>
    <col min="14" max="14" width="6.109375" style="3" customWidth="1"/>
    <col min="15" max="15" width="9.109375" style="3"/>
    <col min="16" max="16" width="6.5546875" style="3" customWidth="1"/>
    <col min="17" max="17" width="13.5546875" style="3" customWidth="1"/>
    <col min="18" max="16384" width="9.109375" style="3"/>
  </cols>
  <sheetData>
    <row r="1" spans="1:16" x14ac:dyDescent="0.25">
      <c r="A1" s="53" t="s">
        <v>193</v>
      </c>
    </row>
    <row r="2" spans="1:16" x14ac:dyDescent="0.25">
      <c r="A2" s="53"/>
    </row>
    <row r="3" spans="1:16" x14ac:dyDescent="0.25">
      <c r="C3" s="54" t="s">
        <v>156</v>
      </c>
    </row>
    <row r="4" spans="1:16" s="56" customFormat="1" x14ac:dyDescent="0.25">
      <c r="A4" s="55" t="s">
        <v>157</v>
      </c>
      <c r="B4" s="55" t="s">
        <v>84</v>
      </c>
      <c r="C4" s="55" t="s">
        <v>85</v>
      </c>
      <c r="F4" s="57"/>
    </row>
    <row r="5" spans="1:16" x14ac:dyDescent="0.25">
      <c r="A5" s="58" t="s">
        <v>158</v>
      </c>
      <c r="B5" s="59">
        <v>1.2</v>
      </c>
      <c r="C5" s="59">
        <v>19</v>
      </c>
      <c r="D5" s="52"/>
      <c r="E5" s="52"/>
      <c r="F5" s="60"/>
      <c r="G5" s="61"/>
      <c r="H5" s="61"/>
      <c r="I5" s="60"/>
      <c r="L5" s="52"/>
      <c r="M5" s="62"/>
      <c r="N5" s="52"/>
      <c r="O5" s="52"/>
      <c r="P5" s="52"/>
    </row>
    <row r="6" spans="1:16" x14ac:dyDescent="0.25">
      <c r="A6" s="63" t="s">
        <v>159</v>
      </c>
      <c r="B6" s="64">
        <v>2.6</v>
      </c>
      <c r="C6" s="64">
        <v>7.7</v>
      </c>
      <c r="D6" s="52"/>
      <c r="E6" s="52"/>
      <c r="F6" s="60"/>
      <c r="G6" s="61"/>
      <c r="H6" s="61"/>
      <c r="I6" s="60"/>
      <c r="L6" s="52"/>
      <c r="M6" s="62"/>
      <c r="N6" s="52"/>
      <c r="O6" s="52"/>
      <c r="P6" s="52"/>
    </row>
    <row r="7" spans="1:16" x14ac:dyDescent="0.25">
      <c r="A7" s="63" t="s">
        <v>160</v>
      </c>
      <c r="B7" s="64">
        <v>5.9</v>
      </c>
      <c r="C7" s="64">
        <v>29.9</v>
      </c>
      <c r="D7" s="52"/>
      <c r="E7" s="52"/>
      <c r="F7" s="60"/>
      <c r="G7" s="61"/>
      <c r="H7" s="61"/>
      <c r="I7" s="60"/>
      <c r="L7" s="52"/>
      <c r="M7" s="62"/>
      <c r="N7" s="52"/>
      <c r="O7" s="52"/>
      <c r="P7" s="52"/>
    </row>
    <row r="8" spans="1:16" x14ac:dyDescent="0.25">
      <c r="A8" s="63" t="s">
        <v>161</v>
      </c>
      <c r="B8" s="64">
        <v>6.1999999999999993</v>
      </c>
      <c r="C8" s="64">
        <v>7.7</v>
      </c>
      <c r="D8" s="52"/>
      <c r="E8" s="52"/>
      <c r="F8" s="60"/>
      <c r="G8" s="61"/>
      <c r="H8" s="61"/>
      <c r="I8" s="60"/>
      <c r="L8" s="52"/>
      <c r="M8" s="62"/>
      <c r="N8" s="52"/>
      <c r="O8" s="52"/>
      <c r="P8" s="52"/>
    </row>
    <row r="9" spans="1:16" x14ac:dyDescent="0.25">
      <c r="A9" s="63" t="s">
        <v>162</v>
      </c>
      <c r="B9" s="64">
        <v>6.6</v>
      </c>
      <c r="C9" s="64">
        <v>2.2000000000000002</v>
      </c>
      <c r="D9" s="52"/>
      <c r="E9" s="52"/>
      <c r="F9" s="60"/>
      <c r="G9" s="61"/>
      <c r="H9" s="61"/>
      <c r="I9" s="60"/>
      <c r="L9" s="52"/>
      <c r="M9" s="62"/>
      <c r="N9" s="52"/>
      <c r="O9" s="52"/>
      <c r="P9" s="52"/>
    </row>
    <row r="10" spans="1:16" x14ac:dyDescent="0.25">
      <c r="A10" s="63" t="s">
        <v>163</v>
      </c>
      <c r="B10" s="64">
        <v>7.9</v>
      </c>
      <c r="C10" s="64">
        <v>10.9</v>
      </c>
      <c r="D10" s="52"/>
      <c r="E10" s="52"/>
      <c r="F10" s="60"/>
      <c r="G10" s="61"/>
      <c r="H10" s="61"/>
      <c r="I10" s="60"/>
      <c r="L10" s="52"/>
      <c r="M10" s="62"/>
      <c r="N10" s="52"/>
      <c r="O10" s="52"/>
      <c r="P10" s="52"/>
    </row>
    <row r="11" spans="1:16" x14ac:dyDescent="0.25">
      <c r="A11" s="63" t="s">
        <v>164</v>
      </c>
      <c r="B11" s="64">
        <v>10.9</v>
      </c>
      <c r="C11" s="64">
        <v>21.4</v>
      </c>
      <c r="D11" s="52"/>
      <c r="E11" s="52"/>
      <c r="F11" s="60"/>
      <c r="G11" s="61"/>
      <c r="H11" s="61"/>
      <c r="I11" s="60"/>
      <c r="L11" s="52"/>
      <c r="M11" s="62"/>
      <c r="N11" s="52"/>
      <c r="O11" s="52"/>
      <c r="P11" s="52"/>
    </row>
    <row r="12" spans="1:16" x14ac:dyDescent="0.25">
      <c r="A12" s="63" t="s">
        <v>165</v>
      </c>
      <c r="B12" s="64">
        <v>12.2</v>
      </c>
      <c r="C12" s="64">
        <v>26.2</v>
      </c>
      <c r="D12" s="52"/>
      <c r="E12" s="52"/>
      <c r="F12" s="60"/>
      <c r="G12" s="65"/>
      <c r="H12" s="65"/>
      <c r="I12" s="66"/>
      <c r="L12" s="52"/>
      <c r="M12" s="62"/>
      <c r="N12" s="52"/>
      <c r="O12" s="52"/>
      <c r="P12" s="52"/>
    </row>
    <row r="13" spans="1:16" x14ac:dyDescent="0.25">
      <c r="A13" s="63" t="s">
        <v>166</v>
      </c>
      <c r="B13" s="64">
        <v>19</v>
      </c>
      <c r="C13" s="64">
        <v>11.2</v>
      </c>
      <c r="D13" s="52"/>
      <c r="E13" s="52"/>
      <c r="F13" s="60"/>
      <c r="G13" s="65"/>
      <c r="H13" s="65"/>
      <c r="I13" s="66"/>
      <c r="L13" s="52"/>
      <c r="M13" s="62"/>
      <c r="N13" s="52"/>
      <c r="O13" s="52"/>
      <c r="P13" s="52"/>
    </row>
    <row r="14" spans="1:16" x14ac:dyDescent="0.25">
      <c r="A14" s="63" t="s">
        <v>167</v>
      </c>
      <c r="B14" s="64">
        <v>63.400000000000006</v>
      </c>
      <c r="C14" s="64">
        <v>18.7</v>
      </c>
      <c r="D14" s="52"/>
      <c r="E14" s="52"/>
      <c r="F14" s="67"/>
      <c r="G14" s="65"/>
      <c r="H14" s="65"/>
      <c r="I14" s="66"/>
      <c r="L14" s="52"/>
      <c r="M14" s="62"/>
      <c r="N14" s="52"/>
      <c r="O14" s="52"/>
      <c r="P14" s="52"/>
    </row>
    <row r="15" spans="1:16" x14ac:dyDescent="0.25">
      <c r="A15" s="63" t="s">
        <v>168</v>
      </c>
      <c r="B15" s="64">
        <v>66.099999999999994</v>
      </c>
      <c r="C15" s="64">
        <v>13.7</v>
      </c>
      <c r="D15" s="52"/>
      <c r="E15" s="52"/>
      <c r="F15" s="60"/>
      <c r="G15" s="68"/>
      <c r="H15" s="68"/>
      <c r="I15" s="66"/>
      <c r="L15" s="52"/>
      <c r="M15" s="62"/>
      <c r="N15" s="52"/>
      <c r="O15" s="52"/>
      <c r="P15" s="52"/>
    </row>
    <row r="16" spans="1:16" x14ac:dyDescent="0.25">
      <c r="A16" s="69" t="s">
        <v>169</v>
      </c>
      <c r="B16" s="70">
        <v>98.2</v>
      </c>
      <c r="C16" s="70">
        <v>14.5</v>
      </c>
      <c r="D16" s="52"/>
      <c r="E16" s="52"/>
      <c r="F16" s="60"/>
      <c r="G16" s="65"/>
      <c r="H16" s="65"/>
      <c r="I16" s="66"/>
      <c r="L16" s="52"/>
      <c r="M16" s="62"/>
      <c r="N16" s="52"/>
      <c r="O16" s="52"/>
      <c r="P16" s="52"/>
    </row>
    <row r="17" spans="1:10" x14ac:dyDescent="0.25">
      <c r="A17" s="71" t="s">
        <v>183</v>
      </c>
      <c r="B17" s="72">
        <f>SUM(B5:B16)</f>
        <v>300.2</v>
      </c>
      <c r="C17" s="72">
        <f>SUM(C5:C16)</f>
        <v>183.1</v>
      </c>
      <c r="D17" s="52"/>
      <c r="E17" s="52"/>
      <c r="F17" s="60"/>
      <c r="G17" s="2"/>
      <c r="H17" s="73"/>
      <c r="I17" s="73"/>
      <c r="J17" s="74"/>
    </row>
    <row r="26" spans="1:10" ht="19.5" customHeight="1" x14ac:dyDescent="0.25"/>
    <row r="30" spans="1:10" ht="9" customHeight="1" x14ac:dyDescent="0.25"/>
    <row r="41" spans="1:14" ht="20.25" customHeight="1" x14ac:dyDescent="0.25">
      <c r="A41" s="286" t="s">
        <v>170</v>
      </c>
      <c r="B41" s="286"/>
      <c r="C41" s="286"/>
      <c r="D41" s="286"/>
      <c r="E41" s="286"/>
      <c r="F41" s="286"/>
      <c r="G41" s="2"/>
      <c r="H41" s="2"/>
      <c r="I41" s="2"/>
      <c r="J41" s="2"/>
      <c r="N41" s="67"/>
    </row>
    <row r="42" spans="1:14" ht="30.75" customHeight="1" x14ac:dyDescent="0.25">
      <c r="A42" s="286" t="s">
        <v>171</v>
      </c>
      <c r="B42" s="287"/>
      <c r="C42" s="287"/>
      <c r="D42" s="287"/>
      <c r="E42" s="287"/>
      <c r="G42" s="2"/>
      <c r="H42" s="2"/>
      <c r="I42" s="2"/>
      <c r="J42" s="2"/>
    </row>
    <row r="43" spans="1:14" s="235" customFormat="1" x14ac:dyDescent="0.25">
      <c r="A43" s="235" t="s">
        <v>172</v>
      </c>
    </row>
    <row r="44" spans="1:14" x14ac:dyDescent="0.25">
      <c r="A44" s="51" t="s">
        <v>184</v>
      </c>
    </row>
  </sheetData>
  <mergeCells count="2">
    <mergeCell ref="A42:E42"/>
    <mergeCell ref="A41:F4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zoomScaleNormal="100" workbookViewId="0"/>
  </sheetViews>
  <sheetFormatPr baseColWidth="10" defaultColWidth="11.44140625" defaultRowHeight="13.2" x14ac:dyDescent="0.25"/>
  <cols>
    <col min="1" max="1" width="24.6640625" style="2" customWidth="1"/>
    <col min="2" max="2" width="11.44140625" style="2"/>
    <col min="3" max="3" width="3.44140625" style="2" customWidth="1"/>
    <col min="4" max="4" width="13.88671875" style="2" customWidth="1"/>
    <col min="5" max="5" width="16.44140625" style="2" customWidth="1"/>
    <col min="6" max="6" width="11.44140625" style="2"/>
    <col min="7" max="7" width="5.6640625" style="2" customWidth="1"/>
    <col min="8" max="8" width="14" style="2" customWidth="1"/>
    <col min="9" max="11" width="11.44140625" style="2"/>
    <col min="12" max="12" width="20.109375" style="2" customWidth="1"/>
    <col min="13" max="16384" width="11.44140625" style="2"/>
  </cols>
  <sheetData>
    <row r="1" spans="1:23" x14ac:dyDescent="0.25">
      <c r="A1" s="10" t="s">
        <v>155</v>
      </c>
    </row>
    <row r="2" spans="1:23" x14ac:dyDescent="0.25">
      <c r="A2" s="288"/>
      <c r="B2" s="288"/>
      <c r="C2" s="288"/>
      <c r="D2" s="288"/>
      <c r="E2" s="288"/>
      <c r="F2" s="288"/>
      <c r="G2" s="288"/>
      <c r="H2" s="288"/>
      <c r="I2" s="288"/>
    </row>
    <row r="3" spans="1:23" x14ac:dyDescent="0.25">
      <c r="B3" s="289" t="s">
        <v>86</v>
      </c>
      <c r="C3" s="290"/>
      <c r="D3" s="290"/>
      <c r="E3" s="290"/>
      <c r="F3" s="289" t="s">
        <v>87</v>
      </c>
      <c r="G3" s="290"/>
      <c r="H3" s="291"/>
    </row>
    <row r="4" spans="1:23" ht="33.75" customHeight="1" x14ac:dyDescent="0.25">
      <c r="B4" s="292" t="s">
        <v>88</v>
      </c>
      <c r="C4" s="293"/>
      <c r="D4" s="208" t="s">
        <v>89</v>
      </c>
      <c r="E4" s="208" t="s">
        <v>90</v>
      </c>
      <c r="F4" s="294" t="s">
        <v>91</v>
      </c>
      <c r="G4" s="295"/>
      <c r="H4" s="209" t="s">
        <v>140</v>
      </c>
    </row>
    <row r="5" spans="1:23" x14ac:dyDescent="0.25">
      <c r="A5" s="80" t="s">
        <v>92</v>
      </c>
      <c r="B5" s="21">
        <v>955578</v>
      </c>
      <c r="C5" s="108" t="s">
        <v>180</v>
      </c>
      <c r="D5" s="109">
        <v>3.4471629134738202</v>
      </c>
      <c r="E5" s="79">
        <v>78.422692862330507</v>
      </c>
      <c r="F5" s="21">
        <v>1681676</v>
      </c>
      <c r="G5" s="108" t="s">
        <v>181</v>
      </c>
      <c r="H5" s="110">
        <v>10.4832839821712</v>
      </c>
      <c r="L5" s="140"/>
      <c r="M5" s="141"/>
      <c r="N5" s="74"/>
      <c r="P5" s="40"/>
      <c r="Q5" s="74"/>
      <c r="V5" s="142"/>
      <c r="W5" s="143"/>
    </row>
    <row r="6" spans="1:23" x14ac:dyDescent="0.25">
      <c r="A6" s="82" t="s">
        <v>95</v>
      </c>
      <c r="B6" s="26">
        <v>213803.54651007499</v>
      </c>
      <c r="C6" s="111"/>
      <c r="D6" s="112">
        <v>3.4412493400629298</v>
      </c>
      <c r="E6" s="81">
        <v>79.138532052215197</v>
      </c>
      <c r="F6" s="26">
        <v>699232</v>
      </c>
      <c r="G6" s="111" t="s">
        <v>96</v>
      </c>
      <c r="H6" s="113">
        <v>10.199874549618499</v>
      </c>
      <c r="L6" s="140"/>
      <c r="M6" s="141"/>
      <c r="N6" s="74"/>
      <c r="P6" s="40"/>
      <c r="Q6" s="74"/>
    </row>
    <row r="7" spans="1:23" x14ac:dyDescent="0.25">
      <c r="A7" s="82" t="s">
        <v>97</v>
      </c>
      <c r="B7" s="26">
        <v>181774.01142076601</v>
      </c>
      <c r="C7" s="111"/>
      <c r="D7" s="112">
        <v>3.1286641654678098</v>
      </c>
      <c r="E7" s="81">
        <v>68.486512829067095</v>
      </c>
      <c r="F7" s="26">
        <v>500166</v>
      </c>
      <c r="G7" s="111"/>
      <c r="H7" s="113">
        <v>10.888559921628399</v>
      </c>
      <c r="L7" s="140"/>
      <c r="M7" s="141"/>
      <c r="N7" s="74"/>
      <c r="P7" s="40"/>
      <c r="Q7" s="74"/>
    </row>
    <row r="8" spans="1:23" x14ac:dyDescent="0.25">
      <c r="A8" s="82" t="s">
        <v>98</v>
      </c>
      <c r="B8" s="26">
        <v>143741.21589016001</v>
      </c>
      <c r="C8" s="111"/>
      <c r="D8" s="112">
        <v>4.9589601364223901</v>
      </c>
      <c r="E8" s="81">
        <v>79.191782616217097</v>
      </c>
      <c r="F8" s="26">
        <v>490255.92556047998</v>
      </c>
      <c r="G8" s="111"/>
      <c r="H8" s="113">
        <v>17.252630552199999</v>
      </c>
      <c r="L8" s="140"/>
      <c r="M8" s="141"/>
      <c r="N8" s="74"/>
      <c r="P8" s="40"/>
      <c r="Q8" s="74"/>
      <c r="V8" s="142"/>
      <c r="W8" s="143"/>
    </row>
    <row r="9" spans="1:23" x14ac:dyDescent="0.25">
      <c r="A9" s="82" t="s">
        <v>99</v>
      </c>
      <c r="B9" s="26">
        <v>106155.701640354</v>
      </c>
      <c r="C9" s="111" t="s">
        <v>100</v>
      </c>
      <c r="D9" s="112">
        <v>2.67614013798394</v>
      </c>
      <c r="E9" s="81">
        <v>68.876306575787694</v>
      </c>
      <c r="F9" s="237" t="s">
        <v>101</v>
      </c>
      <c r="G9" s="111"/>
      <c r="H9" s="114" t="s">
        <v>101</v>
      </c>
      <c r="L9" s="140"/>
      <c r="M9" s="141"/>
      <c r="N9" s="74"/>
      <c r="P9" s="144"/>
      <c r="Q9" s="145"/>
      <c r="S9" s="146"/>
      <c r="V9" s="142"/>
      <c r="W9" s="143"/>
    </row>
    <row r="10" spans="1:23" x14ac:dyDescent="0.25">
      <c r="A10" s="115" t="s">
        <v>102</v>
      </c>
      <c r="B10" s="116">
        <v>86748.813750358997</v>
      </c>
      <c r="C10" s="117"/>
      <c r="D10" s="118">
        <v>2.17516588877255</v>
      </c>
      <c r="E10" s="119">
        <v>66.083643101374307</v>
      </c>
      <c r="F10" s="116">
        <v>356378.5</v>
      </c>
      <c r="G10" s="117"/>
      <c r="H10" s="120">
        <v>12.186128652114089</v>
      </c>
      <c r="L10" s="140"/>
      <c r="M10" s="141"/>
      <c r="N10" s="74"/>
      <c r="P10" s="40"/>
      <c r="Q10" s="74"/>
      <c r="S10" s="146"/>
      <c r="V10" s="142"/>
      <c r="W10" s="143"/>
    </row>
    <row r="11" spans="1:23" x14ac:dyDescent="0.25">
      <c r="A11" s="82" t="s">
        <v>103</v>
      </c>
      <c r="B11" s="26">
        <v>47109.484219812497</v>
      </c>
      <c r="C11" s="111"/>
      <c r="D11" s="112">
        <v>1.37213565825137</v>
      </c>
      <c r="E11" s="81">
        <v>58.354530391511801</v>
      </c>
      <c r="F11" s="26">
        <v>170388</v>
      </c>
      <c r="G11" s="111" t="s">
        <v>93</v>
      </c>
      <c r="H11" s="113">
        <v>6.5338584307665197</v>
      </c>
      <c r="L11" s="140"/>
      <c r="M11" s="141"/>
      <c r="N11" s="74"/>
      <c r="P11" s="40"/>
      <c r="Q11" s="74"/>
      <c r="V11" s="142"/>
      <c r="W11" s="143"/>
    </row>
    <row r="12" spans="1:23" x14ac:dyDescent="0.25">
      <c r="A12" s="82" t="s">
        <v>104</v>
      </c>
      <c r="B12" s="26">
        <v>46780.936152005997</v>
      </c>
      <c r="C12" s="111" t="s">
        <v>100</v>
      </c>
      <c r="D12" s="112">
        <v>1.8104785245124899</v>
      </c>
      <c r="E12" s="81">
        <v>59.1686120942842</v>
      </c>
      <c r="F12" s="26">
        <v>217000</v>
      </c>
      <c r="G12" s="111" t="s">
        <v>179</v>
      </c>
      <c r="H12" s="113">
        <v>10.798488510184299</v>
      </c>
      <c r="L12" s="140"/>
      <c r="M12" s="147"/>
      <c r="N12" s="74"/>
      <c r="P12" s="40"/>
      <c r="Q12" s="74"/>
      <c r="V12" s="142"/>
      <c r="W12" s="143"/>
    </row>
    <row r="13" spans="1:23" x14ac:dyDescent="0.25">
      <c r="A13" s="82" t="s">
        <v>105</v>
      </c>
      <c r="B13" s="26">
        <v>38438.938300574802</v>
      </c>
      <c r="C13" s="111"/>
      <c r="D13" s="112">
        <v>1.49361246499422</v>
      </c>
      <c r="E13" s="81">
        <v>56.372723710146403</v>
      </c>
      <c r="F13" s="26">
        <v>175044</v>
      </c>
      <c r="G13" s="111" t="s">
        <v>96</v>
      </c>
      <c r="H13" s="113">
        <v>8.1799319600732705</v>
      </c>
      <c r="L13" s="140"/>
      <c r="M13" s="141"/>
      <c r="N13" s="74"/>
      <c r="P13" s="40"/>
      <c r="Q13" s="74"/>
      <c r="V13" s="142"/>
      <c r="W13" s="143"/>
    </row>
    <row r="14" spans="1:23" x14ac:dyDescent="0.25">
      <c r="A14" s="83" t="s">
        <v>106</v>
      </c>
      <c r="B14" s="31">
        <v>31737.741018853201</v>
      </c>
      <c r="C14" s="121"/>
      <c r="D14" s="122">
        <v>2.3048961417268101</v>
      </c>
      <c r="E14" s="123">
        <v>69.040518333903094</v>
      </c>
      <c r="F14" s="31">
        <v>118268</v>
      </c>
      <c r="G14" s="121"/>
      <c r="H14" s="124">
        <v>11.633680897108</v>
      </c>
      <c r="L14" s="140"/>
      <c r="M14" s="141"/>
      <c r="N14" s="74"/>
      <c r="P14" s="40"/>
      <c r="Q14" s="74"/>
      <c r="V14" s="142"/>
      <c r="W14" s="143"/>
    </row>
    <row r="15" spans="1:23" x14ac:dyDescent="0.25">
      <c r="A15" s="82" t="s">
        <v>107</v>
      </c>
      <c r="B15" s="26">
        <v>26637.901005323001</v>
      </c>
      <c r="C15" s="111"/>
      <c r="D15" s="112">
        <v>3.27234897627938</v>
      </c>
      <c r="E15" s="81">
        <v>72.192629358212898</v>
      </c>
      <c r="F15" s="26">
        <v>70073.145999999993</v>
      </c>
      <c r="G15" s="111" t="s">
        <v>96</v>
      </c>
      <c r="H15" s="113">
        <v>13.760338150970099</v>
      </c>
      <c r="L15" s="140"/>
      <c r="M15" s="141"/>
      <c r="N15" s="74"/>
      <c r="P15" s="40"/>
      <c r="Q15" s="74"/>
      <c r="V15" s="142"/>
      <c r="W15" s="143"/>
    </row>
    <row r="16" spans="1:23" x14ac:dyDescent="0.25">
      <c r="A16" s="82" t="s">
        <v>108</v>
      </c>
      <c r="B16" s="26">
        <v>25511.315509103701</v>
      </c>
      <c r="C16" s="111"/>
      <c r="D16" s="112">
        <v>3.64018741412234</v>
      </c>
      <c r="E16" s="81">
        <v>74.284803763038894</v>
      </c>
      <c r="F16" s="26">
        <v>93757.99</v>
      </c>
      <c r="G16" s="111"/>
      <c r="H16" s="113">
        <v>17.152943651664799</v>
      </c>
      <c r="L16" s="140"/>
      <c r="M16" s="141"/>
      <c r="N16" s="74"/>
      <c r="P16" s="40"/>
      <c r="Q16" s="74"/>
      <c r="V16" s="142"/>
      <c r="W16" s="143"/>
    </row>
    <row r="17" spans="1:23" x14ac:dyDescent="0.25">
      <c r="A17" s="82" t="s">
        <v>110</v>
      </c>
      <c r="B17" s="26">
        <v>20950.116162986</v>
      </c>
      <c r="C17" s="111"/>
      <c r="D17" s="112">
        <v>3.2551697581901098</v>
      </c>
      <c r="E17" s="81">
        <v>68.929884857721504</v>
      </c>
      <c r="F17" s="26">
        <v>60605.7</v>
      </c>
      <c r="G17" s="111" t="s">
        <v>96</v>
      </c>
      <c r="H17" s="113">
        <v>12.832086345466999</v>
      </c>
      <c r="L17" s="140"/>
      <c r="M17" s="141"/>
      <c r="N17" s="74"/>
      <c r="P17" s="40"/>
      <c r="Q17" s="74"/>
      <c r="V17" s="142"/>
      <c r="W17" s="143"/>
    </row>
    <row r="18" spans="1:23" ht="13.8" thickBot="1" x14ac:dyDescent="0.3">
      <c r="A18" s="82" t="s">
        <v>111</v>
      </c>
      <c r="B18" s="26">
        <v>10644.0288501537</v>
      </c>
      <c r="C18" s="125"/>
      <c r="D18" s="126">
        <v>3.09382583894832</v>
      </c>
      <c r="E18" s="127">
        <v>67.5771289670909</v>
      </c>
      <c r="F18" s="238">
        <v>46483</v>
      </c>
      <c r="G18" s="128"/>
      <c r="H18" s="129">
        <v>16.789352019071</v>
      </c>
      <c r="L18" s="140"/>
      <c r="M18" s="141"/>
      <c r="N18" s="74"/>
      <c r="P18" s="40"/>
      <c r="Q18" s="74"/>
      <c r="V18" s="142"/>
      <c r="W18" s="143"/>
    </row>
    <row r="19" spans="1:23" ht="13.8" thickTop="1" x14ac:dyDescent="0.25">
      <c r="A19" s="130" t="s">
        <v>112</v>
      </c>
      <c r="B19" s="131">
        <v>2201942.7665735101</v>
      </c>
      <c r="C19" s="132" t="s">
        <v>109</v>
      </c>
      <c r="D19" s="118">
        <v>2.7030959143178599</v>
      </c>
      <c r="E19" s="119">
        <v>73.547272420524706</v>
      </c>
      <c r="F19" s="116">
        <v>6295432.0238556601</v>
      </c>
      <c r="G19" s="117" t="s">
        <v>94</v>
      </c>
      <c r="H19" s="119">
        <v>9.8608125031140492</v>
      </c>
      <c r="I19" s="148"/>
      <c r="L19" s="140"/>
      <c r="M19" s="141"/>
      <c r="N19" s="74"/>
      <c r="P19" s="40"/>
      <c r="Q19" s="74"/>
      <c r="V19" s="142"/>
      <c r="W19" s="143"/>
    </row>
    <row r="20" spans="1:23" ht="13.8" thickBot="1" x14ac:dyDescent="0.3">
      <c r="A20" s="133" t="s">
        <v>113</v>
      </c>
      <c r="B20" s="134">
        <v>570654.71585732198</v>
      </c>
      <c r="C20" s="135" t="s">
        <v>109</v>
      </c>
      <c r="D20" s="136">
        <v>2.1421470330656498</v>
      </c>
      <c r="E20" s="137">
        <v>66.228359531797594</v>
      </c>
      <c r="F20" s="134">
        <v>2131537.9734899998</v>
      </c>
      <c r="G20" s="135" t="s">
        <v>109</v>
      </c>
      <c r="H20" s="138">
        <v>9.8040075075688407</v>
      </c>
      <c r="I20" s="148"/>
      <c r="L20" s="140"/>
      <c r="M20" s="141"/>
      <c r="N20" s="74"/>
      <c r="P20" s="40"/>
      <c r="Q20" s="74"/>
      <c r="V20" s="142"/>
      <c r="W20" s="143"/>
    </row>
    <row r="21" spans="1:23" ht="13.8" thickTop="1" x14ac:dyDescent="0.25">
      <c r="V21" s="142"/>
      <c r="W21" s="143"/>
    </row>
    <row r="22" spans="1:23" x14ac:dyDescent="0.25">
      <c r="A22" s="2" t="s">
        <v>114</v>
      </c>
      <c r="V22" s="142"/>
      <c r="W22" s="143"/>
    </row>
    <row r="23" spans="1:23" x14ac:dyDescent="0.25">
      <c r="A23" s="2" t="s">
        <v>115</v>
      </c>
      <c r="V23" s="142"/>
      <c r="W23" s="143"/>
    </row>
    <row r="24" spans="1:23" x14ac:dyDescent="0.25">
      <c r="A24" s="2" t="s">
        <v>116</v>
      </c>
      <c r="V24" s="142"/>
      <c r="W24" s="143"/>
    </row>
    <row r="25" spans="1:23" x14ac:dyDescent="0.25">
      <c r="A25" s="2" t="s">
        <v>117</v>
      </c>
      <c r="V25" s="142"/>
      <c r="W25" s="143"/>
    </row>
    <row r="26" spans="1:23" x14ac:dyDescent="0.25">
      <c r="A26" s="2" t="s">
        <v>153</v>
      </c>
      <c r="V26" s="142"/>
      <c r="W26" s="143"/>
    </row>
    <row r="27" spans="1:23" x14ac:dyDescent="0.25">
      <c r="A27" s="2" t="s">
        <v>118</v>
      </c>
      <c r="V27" s="142"/>
      <c r="W27" s="143"/>
    </row>
    <row r="28" spans="1:23" x14ac:dyDescent="0.25">
      <c r="A28" s="2" t="s">
        <v>119</v>
      </c>
      <c r="B28" s="10"/>
      <c r="V28" s="142"/>
      <c r="W28" s="143"/>
    </row>
    <row r="29" spans="1:23" x14ac:dyDescent="0.25">
      <c r="A29" s="2" t="s">
        <v>173</v>
      </c>
      <c r="B29" s="10"/>
      <c r="V29" s="142"/>
      <c r="W29" s="143"/>
    </row>
    <row r="30" spans="1:23" x14ac:dyDescent="0.25">
      <c r="A30" s="139" t="s">
        <v>154</v>
      </c>
      <c r="C30" s="10"/>
      <c r="V30" s="142"/>
      <c r="W30" s="143"/>
    </row>
    <row r="31" spans="1:23" x14ac:dyDescent="0.25">
      <c r="V31" s="142"/>
      <c r="W31" s="143"/>
    </row>
    <row r="32" spans="1:23" x14ac:dyDescent="0.25">
      <c r="V32" s="142"/>
      <c r="W32" s="143"/>
    </row>
  </sheetData>
  <mergeCells count="5">
    <mergeCell ref="A2:I2"/>
    <mergeCell ref="B3:E3"/>
    <mergeCell ref="F3:H3"/>
    <mergeCell ref="B4:C4"/>
    <mergeCell ref="F4:G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Graphique 1</vt:lpstr>
      <vt:lpstr>Graphique 2</vt:lpstr>
      <vt:lpstr>Tableau 1</vt:lpstr>
      <vt:lpstr>Graphique 3</vt:lpstr>
      <vt:lpstr>Tableau 2</vt:lpstr>
      <vt:lpstr>Graphique 4</vt:lpstr>
      <vt:lpstr>Tableau 3</vt:lpstr>
      <vt:lpstr>Graphique 5</vt:lpstr>
      <vt:lpstr>Tableau 4</vt:lpstr>
      <vt:lpstr>Graphique 6</vt:lpstr>
      <vt:lpstr>Carte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2025-11-03T09:35:49Z</dcterms:modified>
</cp:coreProperties>
</file>